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99" documentId="11_E0165F8D71FFE196F18597D584C9B02A0ED5A1FB" xr6:coauthVersionLast="47" xr6:coauthVersionMax="47" xr10:uidLastSave="{965E5FB3-9B36-4297-BA4B-3B59A76DA8DE}"/>
  <bookViews>
    <workbookView xWindow="-120" yWindow="-120" windowWidth="29040" windowHeight="15720" tabRatio="786" xr2:uid="{00000000-000D-0000-FFFF-FFFF00000000}"/>
  </bookViews>
  <sheets>
    <sheet name="2022" sheetId="47" r:id="rId1"/>
    <sheet name="2021" sheetId="46" r:id="rId2"/>
    <sheet name="2020" sheetId="45" r:id="rId3"/>
    <sheet name="2019" sheetId="44" r:id="rId4"/>
    <sheet name="2018" sheetId="43" r:id="rId5"/>
    <sheet name="2017" sheetId="42" r:id="rId6"/>
    <sheet name="2016" sheetId="41" r:id="rId7"/>
    <sheet name="2015" sheetId="40" r:id="rId8"/>
    <sheet name="2014" sheetId="39" r:id="rId9"/>
    <sheet name="2013" sheetId="38" r:id="rId10"/>
    <sheet name="2012" sheetId="36" r:id="rId11"/>
    <sheet name="2011" sheetId="35" r:id="rId12"/>
    <sheet name="2010" sheetId="34" r:id="rId13"/>
    <sheet name="2009" sheetId="33" r:id="rId14"/>
    <sheet name="2008" sheetId="37" r:id="rId15"/>
  </sheets>
  <definedNames>
    <definedName name="_xlnm.Print_Area" localSheetId="14">'2008'!$A$1:$O$72</definedName>
    <definedName name="_xlnm.Print_Area" localSheetId="13">'2009'!$A$1:$O$77</definedName>
    <definedName name="_xlnm.Print_Area" localSheetId="12">'2010'!$A$1:$O$74</definedName>
    <definedName name="_xlnm.Print_Area" localSheetId="11">'2011'!$A$1:$O$74</definedName>
    <definedName name="_xlnm.Print_Area" localSheetId="10">'2012'!$A$1:$O$72</definedName>
    <definedName name="_xlnm.Print_Area" localSheetId="9">'2013'!$A$1:$O$72</definedName>
    <definedName name="_xlnm.Print_Area" localSheetId="8">'2014'!$A$1:$O$71</definedName>
    <definedName name="_xlnm.Print_Area" localSheetId="7">'2015'!$A$1:$O$73</definedName>
    <definedName name="_xlnm.Print_Area" localSheetId="6">'2016'!$A$1:$O$73</definedName>
    <definedName name="_xlnm.Print_Area" localSheetId="5">'2017'!$A$1:$O$72</definedName>
    <definedName name="_xlnm.Print_Area" localSheetId="4">'2018'!$A$1:$O$73</definedName>
    <definedName name="_xlnm.Print_Area" localSheetId="3">'2019'!$A$1:$O$69</definedName>
    <definedName name="_xlnm.Print_Area" localSheetId="2">'2020'!$A$1:$O$69</definedName>
    <definedName name="_xlnm.Print_Area" localSheetId="1">'2021'!$A$1:$P$74</definedName>
    <definedName name="_xlnm.Print_Area" localSheetId="0">'2022'!$A$1:$P$66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1" i="47" l="1"/>
  <c r="P61" i="47" s="1"/>
  <c r="O60" i="47"/>
  <c r="P60" i="47" s="1"/>
  <c r="N59" i="47"/>
  <c r="M59" i="47"/>
  <c r="L59" i="47"/>
  <c r="K59" i="47"/>
  <c r="J59" i="47"/>
  <c r="I59" i="47"/>
  <c r="H59" i="47"/>
  <c r="G59" i="47"/>
  <c r="F59" i="47"/>
  <c r="E59" i="47"/>
  <c r="D59" i="47"/>
  <c r="O58" i="47"/>
  <c r="P58" i="47" s="1"/>
  <c r="O57" i="47"/>
  <c r="P57" i="47" s="1"/>
  <c r="O56" i="47"/>
  <c r="P56" i="47" s="1"/>
  <c r="O55" i="47"/>
  <c r="P55" i="47" s="1"/>
  <c r="O54" i="47"/>
  <c r="P54" i="47" s="1"/>
  <c r="O53" i="47"/>
  <c r="P53" i="47" s="1"/>
  <c r="O52" i="47"/>
  <c r="P52" i="47" s="1"/>
  <c r="N51" i="47"/>
  <c r="M51" i="47"/>
  <c r="L51" i="47"/>
  <c r="K51" i="47"/>
  <c r="J51" i="47"/>
  <c r="I51" i="47"/>
  <c r="H51" i="47"/>
  <c r="G51" i="47"/>
  <c r="F51" i="47"/>
  <c r="E51" i="47"/>
  <c r="D51" i="47"/>
  <c r="O50" i="47"/>
  <c r="P50" i="47" s="1"/>
  <c r="O49" i="47"/>
  <c r="P49" i="47" s="1"/>
  <c r="O48" i="47"/>
  <c r="P48" i="47" s="1"/>
  <c r="N47" i="47"/>
  <c r="M47" i="47"/>
  <c r="L47" i="47"/>
  <c r="K47" i="47"/>
  <c r="J47" i="47"/>
  <c r="I47" i="47"/>
  <c r="H47" i="47"/>
  <c r="G47" i="47"/>
  <c r="F47" i="47"/>
  <c r="E47" i="47"/>
  <c r="D47" i="47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N38" i="47"/>
  <c r="M38" i="47"/>
  <c r="L38" i="47"/>
  <c r="K38" i="47"/>
  <c r="J38" i="47"/>
  <c r="I38" i="47"/>
  <c r="H38" i="47"/>
  <c r="G38" i="47"/>
  <c r="F38" i="47"/>
  <c r="E38" i="47"/>
  <c r="D38" i="47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69" i="46"/>
  <c r="P69" i="46"/>
  <c r="O68" i="46"/>
  <c r="P68" i="46" s="1"/>
  <c r="O67" i="46"/>
  <c r="P67" i="46"/>
  <c r="N66" i="46"/>
  <c r="M66" i="46"/>
  <c r="L66" i="46"/>
  <c r="K66" i="46"/>
  <c r="J66" i="46"/>
  <c r="I66" i="46"/>
  <c r="H66" i="46"/>
  <c r="G66" i="46"/>
  <c r="F66" i="46"/>
  <c r="E66" i="46"/>
  <c r="D66" i="46"/>
  <c r="O66" i="46" s="1"/>
  <c r="O65" i="46"/>
  <c r="P65" i="46"/>
  <c r="O64" i="46"/>
  <c r="P64" i="46" s="1"/>
  <c r="O63" i="46"/>
  <c r="P63" i="46" s="1"/>
  <c r="O62" i="46"/>
  <c r="P62" i="46"/>
  <c r="O61" i="46"/>
  <c r="P61" i="46" s="1"/>
  <c r="O60" i="46"/>
  <c r="P60" i="46"/>
  <c r="O59" i="46"/>
  <c r="P59" i="46" s="1"/>
  <c r="N58" i="46"/>
  <c r="M58" i="46"/>
  <c r="L58" i="46"/>
  <c r="K58" i="46"/>
  <c r="J58" i="46"/>
  <c r="I58" i="46"/>
  <c r="H58" i="46"/>
  <c r="G58" i="46"/>
  <c r="F58" i="46"/>
  <c r="O58" i="46" s="1"/>
  <c r="P58" i="46" s="1"/>
  <c r="E58" i="46"/>
  <c r="D58" i="46"/>
  <c r="O57" i="46"/>
  <c r="P57" i="46" s="1"/>
  <c r="O56" i="46"/>
  <c r="P56" i="46"/>
  <c r="O55" i="46"/>
  <c r="P55" i="46"/>
  <c r="N54" i="46"/>
  <c r="M54" i="46"/>
  <c r="L54" i="46"/>
  <c r="K54" i="46"/>
  <c r="J54" i="46"/>
  <c r="I54" i="46"/>
  <c r="H54" i="46"/>
  <c r="G54" i="46"/>
  <c r="F54" i="46"/>
  <c r="F70" i="46" s="1"/>
  <c r="E54" i="46"/>
  <c r="D54" i="46"/>
  <c r="O54" i="46" s="1"/>
  <c r="P54" i="46" s="1"/>
  <c r="O53" i="46"/>
  <c r="P53" i="46" s="1"/>
  <c r="O52" i="46"/>
  <c r="P52" i="46" s="1"/>
  <c r="O51" i="46"/>
  <c r="P51" i="46"/>
  <c r="O50" i="46"/>
  <c r="P50" i="46" s="1"/>
  <c r="O49" i="46"/>
  <c r="P49" i="46"/>
  <c r="O48" i="46"/>
  <c r="P48" i="46" s="1"/>
  <c r="O47" i="46"/>
  <c r="P47" i="46"/>
  <c r="O46" i="46"/>
  <c r="P46" i="46" s="1"/>
  <c r="O45" i="46"/>
  <c r="P45" i="46"/>
  <c r="N44" i="46"/>
  <c r="M44" i="46"/>
  <c r="L44" i="46"/>
  <c r="O44" i="46" s="1"/>
  <c r="P44" i="46" s="1"/>
  <c r="K44" i="46"/>
  <c r="J44" i="46"/>
  <c r="I44" i="46"/>
  <c r="H44" i="46"/>
  <c r="G44" i="46"/>
  <c r="F44" i="46"/>
  <c r="E44" i="46"/>
  <c r="D44" i="46"/>
  <c r="O43" i="46"/>
  <c r="P43" i="46"/>
  <c r="O42" i="46"/>
  <c r="P42" i="46" s="1"/>
  <c r="O41" i="46"/>
  <c r="P41" i="46"/>
  <c r="O40" i="46"/>
  <c r="P40" i="46" s="1"/>
  <c r="O39" i="46"/>
  <c r="P39" i="46"/>
  <c r="O38" i="46"/>
  <c r="P38" i="46"/>
  <c r="O37" i="46"/>
  <c r="P37" i="46"/>
  <c r="O36" i="46"/>
  <c r="P36" i="46" s="1"/>
  <c r="O35" i="46"/>
  <c r="P35" i="46"/>
  <c r="O34" i="46"/>
  <c r="P34" i="46"/>
  <c r="O33" i="46"/>
  <c r="P33" i="46"/>
  <c r="O32" i="46"/>
  <c r="P32" i="46" s="1"/>
  <c r="N31" i="46"/>
  <c r="M31" i="46"/>
  <c r="L31" i="46"/>
  <c r="K31" i="46"/>
  <c r="J31" i="46"/>
  <c r="I31" i="46"/>
  <c r="H31" i="46"/>
  <c r="G31" i="46"/>
  <c r="O31" i="46" s="1"/>
  <c r="P31" i="46" s="1"/>
  <c r="F31" i="46"/>
  <c r="E31" i="46"/>
  <c r="D31" i="46"/>
  <c r="O30" i="46"/>
  <c r="P30" i="46"/>
  <c r="O29" i="46"/>
  <c r="P29" i="46" s="1"/>
  <c r="O28" i="46"/>
  <c r="P28" i="46"/>
  <c r="O27" i="46"/>
  <c r="P27" i="46" s="1"/>
  <c r="O26" i="46"/>
  <c r="P26" i="46"/>
  <c r="O25" i="46"/>
  <c r="P25" i="46"/>
  <c r="O24" i="46"/>
  <c r="P24" i="46"/>
  <c r="O23" i="46"/>
  <c r="P23" i="46" s="1"/>
  <c r="O22" i="46"/>
  <c r="P22" i="46" s="1"/>
  <c r="O21" i="46"/>
  <c r="P21" i="46" s="1"/>
  <c r="O20" i="46"/>
  <c r="P20" i="46"/>
  <c r="O19" i="46"/>
  <c r="P19" i="46" s="1"/>
  <c r="O18" i="46"/>
  <c r="P18" i="46"/>
  <c r="N17" i="46"/>
  <c r="M17" i="46"/>
  <c r="L17" i="46"/>
  <c r="K17" i="46"/>
  <c r="K70" i="46" s="1"/>
  <c r="J17" i="46"/>
  <c r="J70" i="46" s="1"/>
  <c r="I17" i="46"/>
  <c r="I70" i="46" s="1"/>
  <c r="H17" i="46"/>
  <c r="G17" i="46"/>
  <c r="G70" i="46" s="1"/>
  <c r="F17" i="46"/>
  <c r="E17" i="46"/>
  <c r="D17" i="46"/>
  <c r="O16" i="46"/>
  <c r="P16" i="46"/>
  <c r="O15" i="46"/>
  <c r="P15" i="46" s="1"/>
  <c r="O14" i="46"/>
  <c r="P14" i="46"/>
  <c r="O13" i="46"/>
  <c r="P13" i="46"/>
  <c r="O12" i="46"/>
  <c r="P12" i="46"/>
  <c r="O11" i="46"/>
  <c r="P11" i="46" s="1"/>
  <c r="O10" i="46"/>
  <c r="P10" i="46"/>
  <c r="O9" i="46"/>
  <c r="P9" i="46"/>
  <c r="O8" i="46"/>
  <c r="P8" i="46"/>
  <c r="O7" i="46"/>
  <c r="P7" i="46"/>
  <c r="O6" i="46"/>
  <c r="P6" i="46"/>
  <c r="N5" i="46"/>
  <c r="M5" i="46"/>
  <c r="L5" i="46"/>
  <c r="K5" i="46"/>
  <c r="J5" i="46"/>
  <c r="I5" i="46"/>
  <c r="H5" i="46"/>
  <c r="G5" i="46"/>
  <c r="F5" i="46"/>
  <c r="E5" i="46"/>
  <c r="D5" i="46"/>
  <c r="N64" i="45"/>
  <c r="O64" i="45"/>
  <c r="N63" i="45"/>
  <c r="O63" i="45"/>
  <c r="M62" i="45"/>
  <c r="L62" i="45"/>
  <c r="K62" i="45"/>
  <c r="N62" i="45" s="1"/>
  <c r="O62" i="45" s="1"/>
  <c r="J62" i="45"/>
  <c r="I62" i="45"/>
  <c r="H62" i="45"/>
  <c r="G62" i="45"/>
  <c r="F62" i="45"/>
  <c r="E62" i="45"/>
  <c r="D62" i="45"/>
  <c r="N61" i="45"/>
  <c r="O61" i="45"/>
  <c r="N60" i="45"/>
  <c r="O60" i="45" s="1"/>
  <c r="N59" i="45"/>
  <c r="O59" i="45"/>
  <c r="N58" i="45"/>
  <c r="O58" i="45"/>
  <c r="N57" i="45"/>
  <c r="O57" i="45"/>
  <c r="N56" i="45"/>
  <c r="O56" i="45"/>
  <c r="N55" i="45"/>
  <c r="O55" i="45" s="1"/>
  <c r="M54" i="45"/>
  <c r="L54" i="45"/>
  <c r="K54" i="45"/>
  <c r="J54" i="45"/>
  <c r="I54" i="45"/>
  <c r="H54" i="45"/>
  <c r="G54" i="45"/>
  <c r="F54" i="45"/>
  <c r="E54" i="45"/>
  <c r="D54" i="45"/>
  <c r="N53" i="45"/>
  <c r="O53" i="45"/>
  <c r="N52" i="45"/>
  <c r="O52" i="45"/>
  <c r="N51" i="45"/>
  <c r="O51" i="45"/>
  <c r="M50" i="45"/>
  <c r="L50" i="45"/>
  <c r="K50" i="45"/>
  <c r="N50" i="45" s="1"/>
  <c r="O50" i="45" s="1"/>
  <c r="J50" i="45"/>
  <c r="I50" i="45"/>
  <c r="H50" i="45"/>
  <c r="G50" i="45"/>
  <c r="F50" i="45"/>
  <c r="E50" i="45"/>
  <c r="D50" i="45"/>
  <c r="N49" i="45"/>
  <c r="O49" i="45"/>
  <c r="N48" i="45"/>
  <c r="O48" i="45" s="1"/>
  <c r="N47" i="45"/>
  <c r="O47" i="45"/>
  <c r="N46" i="45"/>
  <c r="O46" i="45" s="1"/>
  <c r="N45" i="45"/>
  <c r="O45" i="45"/>
  <c r="N44" i="45"/>
  <c r="O44" i="45"/>
  <c r="N43" i="45"/>
  <c r="O43" i="45" s="1"/>
  <c r="N42" i="45"/>
  <c r="O42" i="45" s="1"/>
  <c r="M41" i="45"/>
  <c r="L41" i="45"/>
  <c r="K41" i="45"/>
  <c r="J41" i="45"/>
  <c r="I41" i="45"/>
  <c r="H41" i="45"/>
  <c r="G41" i="45"/>
  <c r="F41" i="45"/>
  <c r="E41" i="45"/>
  <c r="D41" i="45"/>
  <c r="N40" i="45"/>
  <c r="O40" i="45"/>
  <c r="N39" i="45"/>
  <c r="O39" i="45" s="1"/>
  <c r="N38" i="45"/>
  <c r="O38" i="45"/>
  <c r="N37" i="45"/>
  <c r="O37" i="45" s="1"/>
  <c r="N36" i="45"/>
  <c r="O36" i="45" s="1"/>
  <c r="N35" i="45"/>
  <c r="O35" i="45"/>
  <c r="N34" i="45"/>
  <c r="O34" i="45" s="1"/>
  <c r="N33" i="45"/>
  <c r="O33" i="45"/>
  <c r="N32" i="45"/>
  <c r="O32" i="45" s="1"/>
  <c r="N31" i="45"/>
  <c r="O31" i="45"/>
  <c r="M30" i="45"/>
  <c r="L30" i="45"/>
  <c r="K30" i="45"/>
  <c r="J30" i="45"/>
  <c r="I30" i="45"/>
  <c r="H30" i="45"/>
  <c r="G30" i="45"/>
  <c r="N30" i="45" s="1"/>
  <c r="O30" i="45" s="1"/>
  <c r="F30" i="45"/>
  <c r="E30" i="45"/>
  <c r="D30" i="45"/>
  <c r="N29" i="45"/>
  <c r="O29" i="45"/>
  <c r="N28" i="45"/>
  <c r="O28" i="45" s="1"/>
  <c r="N27" i="45"/>
  <c r="O27" i="45"/>
  <c r="N26" i="45"/>
  <c r="O26" i="45" s="1"/>
  <c r="N25" i="45"/>
  <c r="O25" i="45"/>
  <c r="N24" i="45"/>
  <c r="O24" i="45" s="1"/>
  <c r="N23" i="45"/>
  <c r="O23" i="45"/>
  <c r="N22" i="45"/>
  <c r="O22" i="45"/>
  <c r="N21" i="45"/>
  <c r="O21" i="45" s="1"/>
  <c r="N20" i="45"/>
  <c r="O20" i="45" s="1"/>
  <c r="N19" i="45"/>
  <c r="O19" i="45"/>
  <c r="N18" i="45"/>
  <c r="O18" i="45" s="1"/>
  <c r="M17" i="45"/>
  <c r="L17" i="45"/>
  <c r="K17" i="45"/>
  <c r="J17" i="45"/>
  <c r="J65" i="45" s="1"/>
  <c r="I17" i="45"/>
  <c r="H17" i="45"/>
  <c r="H65" i="45" s="1"/>
  <c r="G17" i="45"/>
  <c r="F17" i="45"/>
  <c r="F65" i="45" s="1"/>
  <c r="E17" i="45"/>
  <c r="D17" i="45"/>
  <c r="N16" i="45"/>
  <c r="O16" i="45" s="1"/>
  <c r="N15" i="45"/>
  <c r="O15" i="45" s="1"/>
  <c r="N14" i="45"/>
  <c r="O14" i="45" s="1"/>
  <c r="N13" i="45"/>
  <c r="O13" i="45"/>
  <c r="N12" i="45"/>
  <c r="O12" i="45" s="1"/>
  <c r="N11" i="45"/>
  <c r="O11" i="45"/>
  <c r="N10" i="45"/>
  <c r="O10" i="45" s="1"/>
  <c r="N9" i="45"/>
  <c r="O9" i="45"/>
  <c r="N8" i="45"/>
  <c r="O8" i="45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D65" i="45" s="1"/>
  <c r="N64" i="44"/>
  <c r="O64" i="44" s="1"/>
  <c r="N63" i="44"/>
  <c r="O63" i="44"/>
  <c r="M62" i="44"/>
  <c r="L62" i="44"/>
  <c r="K62" i="44"/>
  <c r="J62" i="44"/>
  <c r="J65" i="44" s="1"/>
  <c r="I62" i="44"/>
  <c r="H62" i="44"/>
  <c r="G62" i="44"/>
  <c r="F62" i="44"/>
  <c r="E62" i="44"/>
  <c r="D62" i="44"/>
  <c r="N61" i="44"/>
  <c r="O61" i="44"/>
  <c r="N60" i="44"/>
  <c r="O60" i="44" s="1"/>
  <c r="N59" i="44"/>
  <c r="O59" i="44"/>
  <c r="N58" i="44"/>
  <c r="O58" i="44" s="1"/>
  <c r="N57" i="44"/>
  <c r="O57" i="44"/>
  <c r="N56" i="44"/>
  <c r="O56" i="44"/>
  <c r="N55" i="44"/>
  <c r="O55" i="44"/>
  <c r="N54" i="44"/>
  <c r="O54" i="44"/>
  <c r="N53" i="44"/>
  <c r="O53" i="44" s="1"/>
  <c r="M52" i="44"/>
  <c r="L52" i="44"/>
  <c r="K52" i="44"/>
  <c r="J52" i="44"/>
  <c r="I52" i="44"/>
  <c r="H52" i="44"/>
  <c r="G52" i="44"/>
  <c r="F52" i="44"/>
  <c r="E52" i="44"/>
  <c r="D52" i="44"/>
  <c r="N52" i="44" s="1"/>
  <c r="O52" i="44" s="1"/>
  <c r="N51" i="44"/>
  <c r="O51" i="44"/>
  <c r="N50" i="44"/>
  <c r="O50" i="44"/>
  <c r="N49" i="44"/>
  <c r="O49" i="44"/>
  <c r="M48" i="44"/>
  <c r="L48" i="44"/>
  <c r="L65" i="44" s="1"/>
  <c r="K48" i="44"/>
  <c r="N48" i="44" s="1"/>
  <c r="O48" i="44" s="1"/>
  <c r="J48" i="44"/>
  <c r="I48" i="44"/>
  <c r="H48" i="44"/>
  <c r="G48" i="44"/>
  <c r="F48" i="44"/>
  <c r="E48" i="44"/>
  <c r="D48" i="44"/>
  <c r="N47" i="44"/>
  <c r="O47" i="44"/>
  <c r="N46" i="44"/>
  <c r="O46" i="44" s="1"/>
  <c r="N45" i="44"/>
  <c r="O45" i="44"/>
  <c r="N44" i="44"/>
  <c r="O44" i="44" s="1"/>
  <c r="N43" i="44"/>
  <c r="O43" i="44"/>
  <c r="N42" i="44"/>
  <c r="O42" i="44"/>
  <c r="N41" i="44"/>
  <c r="O41" i="44" s="1"/>
  <c r="N40" i="44"/>
  <c r="O40" i="44" s="1"/>
  <c r="N39" i="44"/>
  <c r="O39" i="44"/>
  <c r="M38" i="44"/>
  <c r="L38" i="44"/>
  <c r="K38" i="44"/>
  <c r="J38" i="44"/>
  <c r="I38" i="44"/>
  <c r="H38" i="44"/>
  <c r="G38" i="44"/>
  <c r="F38" i="44"/>
  <c r="E38" i="44"/>
  <c r="D38" i="44"/>
  <c r="D65" i="44" s="1"/>
  <c r="N37" i="44"/>
  <c r="O37" i="44" s="1"/>
  <c r="N36" i="44"/>
  <c r="O36" i="44"/>
  <c r="N35" i="44"/>
  <c r="O35" i="44" s="1"/>
  <c r="N34" i="44"/>
  <c r="O34" i="44" s="1"/>
  <c r="N33" i="44"/>
  <c r="O33" i="44"/>
  <c r="N32" i="44"/>
  <c r="O32" i="44" s="1"/>
  <c r="N31" i="44"/>
  <c r="O31" i="44"/>
  <c r="N30" i="44"/>
  <c r="O30" i="44" s="1"/>
  <c r="N29" i="44"/>
  <c r="O29" i="44"/>
  <c r="N28" i="44"/>
  <c r="O28" i="44"/>
  <c r="N27" i="44"/>
  <c r="O27" i="44"/>
  <c r="N26" i="44"/>
  <c r="O26" i="44"/>
  <c r="M25" i="44"/>
  <c r="L25" i="44"/>
  <c r="K25" i="44"/>
  <c r="J25" i="44"/>
  <c r="I25" i="44"/>
  <c r="H25" i="44"/>
  <c r="G25" i="44"/>
  <c r="F25" i="44"/>
  <c r="E25" i="44"/>
  <c r="D25" i="44"/>
  <c r="N24" i="44"/>
  <c r="O24" i="44" s="1"/>
  <c r="N23" i="44"/>
  <c r="O23" i="44"/>
  <c r="N22" i="44"/>
  <c r="O22" i="44" s="1"/>
  <c r="N21" i="44"/>
  <c r="O21" i="44"/>
  <c r="N20" i="44"/>
  <c r="O20" i="44"/>
  <c r="N19" i="44"/>
  <c r="O19" i="44" s="1"/>
  <c r="N18" i="44"/>
  <c r="O18" i="44" s="1"/>
  <c r="M17" i="44"/>
  <c r="L17" i="44"/>
  <c r="K17" i="44"/>
  <c r="J17" i="44"/>
  <c r="I17" i="44"/>
  <c r="H17" i="44"/>
  <c r="H65" i="44" s="1"/>
  <c r="G17" i="44"/>
  <c r="G65" i="44" s="1"/>
  <c r="F17" i="44"/>
  <c r="E17" i="44"/>
  <c r="D17" i="44"/>
  <c r="N16" i="44"/>
  <c r="O16" i="44" s="1"/>
  <c r="N15" i="44"/>
  <c r="O15" i="44" s="1"/>
  <c r="N14" i="44"/>
  <c r="O14" i="44"/>
  <c r="N13" i="44"/>
  <c r="O13" i="44" s="1"/>
  <c r="N12" i="44"/>
  <c r="O12" i="44" s="1"/>
  <c r="N11" i="44"/>
  <c r="O11" i="44"/>
  <c r="N10" i="44"/>
  <c r="O10" i="44" s="1"/>
  <c r="N9" i="44"/>
  <c r="O9" i="44"/>
  <c r="N8" i="44"/>
  <c r="O8" i="44" s="1"/>
  <c r="N7" i="44"/>
  <c r="O7" i="44"/>
  <c r="N6" i="44"/>
  <c r="O6" i="44" s="1"/>
  <c r="M5" i="44"/>
  <c r="N5" i="44" s="1"/>
  <c r="O5" i="44" s="1"/>
  <c r="L5" i="44"/>
  <c r="K5" i="44"/>
  <c r="J5" i="44"/>
  <c r="I5" i="44"/>
  <c r="H5" i="44"/>
  <c r="G5" i="44"/>
  <c r="F5" i="44"/>
  <c r="E5" i="44"/>
  <c r="D5" i="44"/>
  <c r="N68" i="43"/>
  <c r="O68" i="43" s="1"/>
  <c r="N67" i="43"/>
  <c r="O67" i="43"/>
  <c r="N66" i="43"/>
  <c r="O66" i="43" s="1"/>
  <c r="M65" i="43"/>
  <c r="L65" i="43"/>
  <c r="K65" i="43"/>
  <c r="J65" i="43"/>
  <c r="I65" i="43"/>
  <c r="N65" i="43" s="1"/>
  <c r="O65" i="43" s="1"/>
  <c r="H65" i="43"/>
  <c r="G65" i="43"/>
  <c r="F65" i="43"/>
  <c r="E65" i="43"/>
  <c r="D65" i="43"/>
  <c r="N64" i="43"/>
  <c r="O64" i="43" s="1"/>
  <c r="N63" i="43"/>
  <c r="O63" i="43"/>
  <c r="N62" i="43"/>
  <c r="O62" i="43" s="1"/>
  <c r="N61" i="43"/>
  <c r="O61" i="43"/>
  <c r="N60" i="43"/>
  <c r="O60" i="43" s="1"/>
  <c r="N59" i="43"/>
  <c r="O59" i="43"/>
  <c r="N58" i="43"/>
  <c r="O58" i="43"/>
  <c r="N57" i="43"/>
  <c r="O57" i="43"/>
  <c r="N56" i="43"/>
  <c r="O56" i="43"/>
  <c r="M55" i="43"/>
  <c r="L55" i="43"/>
  <c r="K55" i="43"/>
  <c r="J55" i="43"/>
  <c r="I55" i="43"/>
  <c r="H55" i="43"/>
  <c r="G55" i="43"/>
  <c r="F55" i="43"/>
  <c r="E55" i="43"/>
  <c r="D55" i="43"/>
  <c r="N54" i="43"/>
  <c r="O54" i="43" s="1"/>
  <c r="N53" i="43"/>
  <c r="O53" i="43"/>
  <c r="N52" i="43"/>
  <c r="O52" i="43"/>
  <c r="M51" i="43"/>
  <c r="L51" i="43"/>
  <c r="L69" i="43" s="1"/>
  <c r="K51" i="43"/>
  <c r="J51" i="43"/>
  <c r="J69" i="43" s="1"/>
  <c r="I51" i="43"/>
  <c r="N51" i="43" s="1"/>
  <c r="O51" i="43" s="1"/>
  <c r="H51" i="43"/>
  <c r="G51" i="43"/>
  <c r="F51" i="43"/>
  <c r="E51" i="43"/>
  <c r="D51" i="43"/>
  <c r="N50" i="43"/>
  <c r="O50" i="43" s="1"/>
  <c r="N49" i="43"/>
  <c r="O49" i="43"/>
  <c r="N48" i="43"/>
  <c r="O48" i="43" s="1"/>
  <c r="N47" i="43"/>
  <c r="O47" i="43"/>
  <c r="N46" i="43"/>
  <c r="O46" i="43"/>
  <c r="N45" i="43"/>
  <c r="O45" i="43"/>
  <c r="N44" i="43"/>
  <c r="O44" i="43"/>
  <c r="N43" i="43"/>
  <c r="O43" i="43" s="1"/>
  <c r="N42" i="43"/>
  <c r="O42" i="43" s="1"/>
  <c r="N41" i="43"/>
  <c r="O41" i="43"/>
  <c r="N40" i="43"/>
  <c r="O40" i="43" s="1"/>
  <c r="M39" i="43"/>
  <c r="L39" i="43"/>
  <c r="K39" i="43"/>
  <c r="J39" i="43"/>
  <c r="I39" i="43"/>
  <c r="H39" i="43"/>
  <c r="G39" i="43"/>
  <c r="F39" i="43"/>
  <c r="E39" i="43"/>
  <c r="D39" i="43"/>
  <c r="N39" i="43" s="1"/>
  <c r="O39" i="43" s="1"/>
  <c r="N38" i="43"/>
  <c r="O38" i="43" s="1"/>
  <c r="N37" i="43"/>
  <c r="O37" i="43" s="1"/>
  <c r="N36" i="43"/>
  <c r="O36" i="43" s="1"/>
  <c r="N35" i="43"/>
  <c r="O35" i="43"/>
  <c r="N34" i="43"/>
  <c r="O34" i="43" s="1"/>
  <c r="N33" i="43"/>
  <c r="O33" i="43"/>
  <c r="N32" i="43"/>
  <c r="O32" i="43" s="1"/>
  <c r="N31" i="43"/>
  <c r="O31" i="43"/>
  <c r="N30" i="43"/>
  <c r="O30" i="43" s="1"/>
  <c r="N29" i="43"/>
  <c r="O29" i="43"/>
  <c r="N28" i="43"/>
  <c r="O28" i="43"/>
  <c r="M27" i="43"/>
  <c r="M69" i="43" s="1"/>
  <c r="L27" i="43"/>
  <c r="K27" i="43"/>
  <c r="J27" i="43"/>
  <c r="I27" i="43"/>
  <c r="H27" i="43"/>
  <c r="G27" i="43"/>
  <c r="F27" i="43"/>
  <c r="E27" i="43"/>
  <c r="D27" i="43"/>
  <c r="N26" i="43"/>
  <c r="O26" i="43" s="1"/>
  <c r="N25" i="43"/>
  <c r="O25" i="43"/>
  <c r="N24" i="43"/>
  <c r="O24" i="43" s="1"/>
  <c r="N23" i="43"/>
  <c r="O23" i="43" s="1"/>
  <c r="N22" i="43"/>
  <c r="O22" i="43"/>
  <c r="N21" i="43"/>
  <c r="O21" i="43" s="1"/>
  <c r="N20" i="43"/>
  <c r="O20" i="43" s="1"/>
  <c r="N19" i="43"/>
  <c r="O19" i="43"/>
  <c r="N18" i="43"/>
  <c r="O18" i="43" s="1"/>
  <c r="M17" i="43"/>
  <c r="L17" i="43"/>
  <c r="K17" i="43"/>
  <c r="J17" i="43"/>
  <c r="I17" i="43"/>
  <c r="H17" i="43"/>
  <c r="H69" i="43" s="1"/>
  <c r="G17" i="43"/>
  <c r="G69" i="43" s="1"/>
  <c r="F17" i="43"/>
  <c r="E17" i="43"/>
  <c r="D17" i="43"/>
  <c r="N16" i="43"/>
  <c r="O16" i="43" s="1"/>
  <c r="N15" i="43"/>
  <c r="O15" i="43" s="1"/>
  <c r="N14" i="43"/>
  <c r="O14" i="43" s="1"/>
  <c r="N13" i="43"/>
  <c r="O13" i="43"/>
  <c r="N12" i="43"/>
  <c r="O12" i="43" s="1"/>
  <c r="N11" i="43"/>
  <c r="O11" i="43"/>
  <c r="N10" i="43"/>
  <c r="O10" i="43" s="1"/>
  <c r="N9" i="43"/>
  <c r="O9" i="43"/>
  <c r="N8" i="43"/>
  <c r="O8" i="43"/>
  <c r="N7" i="43"/>
  <c r="O7" i="43"/>
  <c r="N6" i="43"/>
  <c r="O6" i="43"/>
  <c r="M5" i="43"/>
  <c r="L5" i="43"/>
  <c r="K5" i="43"/>
  <c r="J5" i="43"/>
  <c r="I5" i="43"/>
  <c r="H5" i="43"/>
  <c r="G5" i="43"/>
  <c r="F5" i="43"/>
  <c r="E5" i="43"/>
  <c r="D5" i="43"/>
  <c r="N67" i="42"/>
  <c r="O67" i="42" s="1"/>
  <c r="N66" i="42"/>
  <c r="O66" i="42"/>
  <c r="N65" i="42"/>
  <c r="O65" i="42"/>
  <c r="N64" i="42"/>
  <c r="O64" i="42"/>
  <c r="M63" i="42"/>
  <c r="N63" i="42" s="1"/>
  <c r="O63" i="42" s="1"/>
  <c r="L63" i="42"/>
  <c r="L68" i="42" s="1"/>
  <c r="K63" i="42"/>
  <c r="J63" i="42"/>
  <c r="I63" i="42"/>
  <c r="H63" i="42"/>
  <c r="G63" i="42"/>
  <c r="F63" i="42"/>
  <c r="E63" i="42"/>
  <c r="D63" i="42"/>
  <c r="N62" i="42"/>
  <c r="O62" i="42"/>
  <c r="N61" i="42"/>
  <c r="O61" i="42" s="1"/>
  <c r="N60" i="42"/>
  <c r="O60" i="42"/>
  <c r="N59" i="42"/>
  <c r="O59" i="42"/>
  <c r="N58" i="42"/>
  <c r="O58" i="42"/>
  <c r="N57" i="42"/>
  <c r="O57" i="42"/>
  <c r="N56" i="42"/>
  <c r="O56" i="42" s="1"/>
  <c r="N55" i="42"/>
  <c r="O55" i="42"/>
  <c r="M54" i="42"/>
  <c r="L54" i="42"/>
  <c r="K54" i="42"/>
  <c r="J54" i="42"/>
  <c r="I54" i="42"/>
  <c r="H54" i="42"/>
  <c r="G54" i="42"/>
  <c r="F54" i="42"/>
  <c r="E54" i="42"/>
  <c r="D54" i="42"/>
  <c r="N54" i="42" s="1"/>
  <c r="O54" i="42" s="1"/>
  <c r="N53" i="42"/>
  <c r="O53" i="42"/>
  <c r="N52" i="42"/>
  <c r="O52" i="42"/>
  <c r="N51" i="42"/>
  <c r="O51" i="42"/>
  <c r="M50" i="42"/>
  <c r="N50" i="42" s="1"/>
  <c r="O50" i="42" s="1"/>
  <c r="L50" i="42"/>
  <c r="K50" i="42"/>
  <c r="J50" i="42"/>
  <c r="I50" i="42"/>
  <c r="H50" i="42"/>
  <c r="G50" i="42"/>
  <c r="F50" i="42"/>
  <c r="E50" i="42"/>
  <c r="D50" i="42"/>
  <c r="N49" i="42"/>
  <c r="O49" i="42" s="1"/>
  <c r="N48" i="42"/>
  <c r="O48" i="42"/>
  <c r="N47" i="42"/>
  <c r="O47" i="42" s="1"/>
  <c r="N46" i="42"/>
  <c r="O46" i="42"/>
  <c r="N45" i="42"/>
  <c r="O45" i="42"/>
  <c r="N44" i="42"/>
  <c r="O44" i="42" s="1"/>
  <c r="N43" i="42"/>
  <c r="O43" i="42"/>
  <c r="N42" i="42"/>
  <c r="O42" i="42"/>
  <c r="N41" i="42"/>
  <c r="O41" i="42" s="1"/>
  <c r="N40" i="42"/>
  <c r="O40" i="42"/>
  <c r="N39" i="42"/>
  <c r="O39" i="42" s="1"/>
  <c r="M38" i="42"/>
  <c r="L38" i="42"/>
  <c r="K38" i="42"/>
  <c r="J38" i="42"/>
  <c r="I38" i="42"/>
  <c r="H38" i="42"/>
  <c r="G38" i="42"/>
  <c r="F38" i="42"/>
  <c r="F68" i="42" s="1"/>
  <c r="E38" i="42"/>
  <c r="N38" i="42" s="1"/>
  <c r="O38" i="42" s="1"/>
  <c r="D38" i="42"/>
  <c r="N37" i="42"/>
  <c r="O37" i="42"/>
  <c r="N36" i="42"/>
  <c r="O36" i="42"/>
  <c r="N35" i="42"/>
  <c r="O35" i="42" s="1"/>
  <c r="N34" i="42"/>
  <c r="O34" i="42"/>
  <c r="N33" i="42"/>
  <c r="O33" i="42" s="1"/>
  <c r="N32" i="42"/>
  <c r="O32" i="42"/>
  <c r="N31" i="42"/>
  <c r="O31" i="42"/>
  <c r="N30" i="42"/>
  <c r="O30" i="42"/>
  <c r="N29" i="42"/>
  <c r="O29" i="42"/>
  <c r="N28" i="42"/>
  <c r="O28" i="42" s="1"/>
  <c r="M27" i="42"/>
  <c r="L27" i="42"/>
  <c r="K27" i="42"/>
  <c r="J27" i="42"/>
  <c r="I27" i="42"/>
  <c r="H27" i="42"/>
  <c r="G27" i="42"/>
  <c r="F27" i="42"/>
  <c r="E27" i="42"/>
  <c r="D27" i="42"/>
  <c r="N26" i="42"/>
  <c r="O26" i="42"/>
  <c r="N25" i="42"/>
  <c r="O25" i="42"/>
  <c r="N24" i="42"/>
  <c r="O24" i="42"/>
  <c r="N23" i="42"/>
  <c r="O23" i="42"/>
  <c r="N22" i="42"/>
  <c r="O22" i="42" s="1"/>
  <c r="N21" i="42"/>
  <c r="O21" i="42"/>
  <c r="N20" i="42"/>
  <c r="O20" i="42"/>
  <c r="N19" i="42"/>
  <c r="O19" i="42" s="1"/>
  <c r="N18" i="42"/>
  <c r="O18" i="42"/>
  <c r="M17" i="42"/>
  <c r="L17" i="42"/>
  <c r="K17" i="42"/>
  <c r="J17" i="42"/>
  <c r="I17" i="42"/>
  <c r="H17" i="42"/>
  <c r="G17" i="42"/>
  <c r="F17" i="42"/>
  <c r="E17" i="42"/>
  <c r="D17" i="42"/>
  <c r="N17" i="42" s="1"/>
  <c r="O17" i="42" s="1"/>
  <c r="N16" i="42"/>
  <c r="O16" i="42" s="1"/>
  <c r="N15" i="42"/>
  <c r="O15" i="42" s="1"/>
  <c r="N14" i="42"/>
  <c r="O14" i="42"/>
  <c r="N13" i="42"/>
  <c r="O13" i="42" s="1"/>
  <c r="N12" i="42"/>
  <c r="O12" i="42"/>
  <c r="N11" i="42"/>
  <c r="O11" i="42" s="1"/>
  <c r="N10" i="42"/>
  <c r="O10" i="42"/>
  <c r="N9" i="42"/>
  <c r="O9" i="42"/>
  <c r="N8" i="42"/>
  <c r="O8" i="42"/>
  <c r="N7" i="42"/>
  <c r="O7" i="42" s="1"/>
  <c r="N6" i="42"/>
  <c r="O6" i="42" s="1"/>
  <c r="M5" i="42"/>
  <c r="L5" i="42"/>
  <c r="K5" i="42"/>
  <c r="J5" i="42"/>
  <c r="I5" i="42"/>
  <c r="I68" i="42" s="1"/>
  <c r="H5" i="42"/>
  <c r="G5" i="42"/>
  <c r="G68" i="42" s="1"/>
  <c r="F5" i="42"/>
  <c r="E5" i="42"/>
  <c r="E68" i="42" s="1"/>
  <c r="D5" i="42"/>
  <c r="D68" i="42" s="1"/>
  <c r="N68" i="41"/>
  <c r="O68" i="41"/>
  <c r="N67" i="41"/>
  <c r="O67" i="41" s="1"/>
  <c r="N66" i="41"/>
  <c r="O66" i="41" s="1"/>
  <c r="N65" i="41"/>
  <c r="O65" i="41" s="1"/>
  <c r="M64" i="41"/>
  <c r="L64" i="41"/>
  <c r="K64" i="41"/>
  <c r="J64" i="41"/>
  <c r="I64" i="41"/>
  <c r="H64" i="41"/>
  <c r="G64" i="41"/>
  <c r="F64" i="41"/>
  <c r="E64" i="41"/>
  <c r="D64" i="41"/>
  <c r="N63" i="41"/>
  <c r="O63" i="41" s="1"/>
  <c r="N62" i="41"/>
  <c r="O62" i="41"/>
  <c r="N61" i="41"/>
  <c r="O61" i="41"/>
  <c r="N60" i="41"/>
  <c r="O60" i="41"/>
  <c r="N59" i="41"/>
  <c r="O59" i="41"/>
  <c r="N58" i="41"/>
  <c r="O58" i="41" s="1"/>
  <c r="N57" i="41"/>
  <c r="O57" i="41" s="1"/>
  <c r="N56" i="41"/>
  <c r="O56" i="41"/>
  <c r="N55" i="41"/>
  <c r="O55" i="41" s="1"/>
  <c r="M54" i="41"/>
  <c r="L54" i="41"/>
  <c r="K54" i="41"/>
  <c r="J54" i="41"/>
  <c r="I54" i="41"/>
  <c r="H54" i="41"/>
  <c r="G54" i="41"/>
  <c r="F54" i="41"/>
  <c r="E54" i="41"/>
  <c r="D54" i="41"/>
  <c r="N54" i="41" s="1"/>
  <c r="O54" i="41" s="1"/>
  <c r="N53" i="41"/>
  <c r="O53" i="41" s="1"/>
  <c r="N52" i="41"/>
  <c r="O52" i="41" s="1"/>
  <c r="N51" i="41"/>
  <c r="O51" i="41" s="1"/>
  <c r="M50" i="41"/>
  <c r="L50" i="41"/>
  <c r="K50" i="41"/>
  <c r="J50" i="41"/>
  <c r="I50" i="41"/>
  <c r="H50" i="41"/>
  <c r="G50" i="41"/>
  <c r="F50" i="41"/>
  <c r="E50" i="41"/>
  <c r="D50" i="41"/>
  <c r="N50" i="41" s="1"/>
  <c r="O50" i="41" s="1"/>
  <c r="N49" i="41"/>
  <c r="O49" i="41"/>
  <c r="N48" i="41"/>
  <c r="O48" i="41"/>
  <c r="N47" i="41"/>
  <c r="O47" i="41"/>
  <c r="N46" i="41"/>
  <c r="O46" i="41" s="1"/>
  <c r="N45" i="41"/>
  <c r="O45" i="41" s="1"/>
  <c r="N44" i="41"/>
  <c r="O44" i="41"/>
  <c r="N43" i="41"/>
  <c r="O43" i="41" s="1"/>
  <c r="N42" i="41"/>
  <c r="O42" i="41"/>
  <c r="N41" i="41"/>
  <c r="O41" i="41" s="1"/>
  <c r="N40" i="41"/>
  <c r="O40" i="41"/>
  <c r="M39" i="41"/>
  <c r="L39" i="41"/>
  <c r="K39" i="41"/>
  <c r="J39" i="41"/>
  <c r="I39" i="41"/>
  <c r="H39" i="41"/>
  <c r="G39" i="41"/>
  <c r="F39" i="41"/>
  <c r="E39" i="41"/>
  <c r="D39" i="41"/>
  <c r="N38" i="41"/>
  <c r="O38" i="41"/>
  <c r="N37" i="41"/>
  <c r="O37" i="41" s="1"/>
  <c r="N36" i="41"/>
  <c r="O36" i="41"/>
  <c r="N35" i="41"/>
  <c r="O35" i="41" s="1"/>
  <c r="N34" i="41"/>
  <c r="O34" i="41"/>
  <c r="N33" i="41"/>
  <c r="O33" i="41"/>
  <c r="N32" i="41"/>
  <c r="O32" i="41"/>
  <c r="N31" i="41"/>
  <c r="O31" i="41"/>
  <c r="N30" i="41"/>
  <c r="O30" i="41" s="1"/>
  <c r="N29" i="41"/>
  <c r="O29" i="41" s="1"/>
  <c r="N28" i="41"/>
  <c r="O28" i="41"/>
  <c r="N27" i="41"/>
  <c r="O27" i="41" s="1"/>
  <c r="M26" i="41"/>
  <c r="L26" i="41"/>
  <c r="K26" i="41"/>
  <c r="J26" i="41"/>
  <c r="I26" i="41"/>
  <c r="H26" i="41"/>
  <c r="G26" i="41"/>
  <c r="F26" i="41"/>
  <c r="E26" i="41"/>
  <c r="D26" i="41"/>
  <c r="N26" i="41" s="1"/>
  <c r="O26" i="41" s="1"/>
  <c r="N25" i="41"/>
  <c r="O25" i="41"/>
  <c r="N24" i="41"/>
  <c r="O24" i="41" s="1"/>
  <c r="N23" i="41"/>
  <c r="O23" i="41" s="1"/>
  <c r="N22" i="41"/>
  <c r="O22" i="41"/>
  <c r="N21" i="41"/>
  <c r="O21" i="41" s="1"/>
  <c r="N20" i="41"/>
  <c r="O20" i="41"/>
  <c r="N19" i="41"/>
  <c r="O19" i="41"/>
  <c r="N18" i="41"/>
  <c r="O18" i="41"/>
  <c r="M17" i="41"/>
  <c r="L17" i="41"/>
  <c r="K17" i="41"/>
  <c r="J17" i="41"/>
  <c r="I17" i="41"/>
  <c r="H17" i="41"/>
  <c r="G17" i="41"/>
  <c r="F17" i="41"/>
  <c r="E17" i="41"/>
  <c r="D17" i="41"/>
  <c r="N16" i="41"/>
  <c r="O16" i="41"/>
  <c r="N15" i="41"/>
  <c r="O15" i="41" s="1"/>
  <c r="N14" i="41"/>
  <c r="O14" i="41"/>
  <c r="N13" i="41"/>
  <c r="O13" i="41"/>
  <c r="N12" i="41"/>
  <c r="O12" i="41"/>
  <c r="N11" i="41"/>
  <c r="O11" i="41"/>
  <c r="N10" i="41"/>
  <c r="O10" i="41"/>
  <c r="N9" i="41"/>
  <c r="O9" i="41" s="1"/>
  <c r="N8" i="41"/>
  <c r="O8" i="41" s="1"/>
  <c r="N7" i="41"/>
  <c r="O7" i="41" s="1"/>
  <c r="N6" i="41"/>
  <c r="O6" i="41"/>
  <c r="M5" i="41"/>
  <c r="L5" i="41"/>
  <c r="K5" i="41"/>
  <c r="K69" i="41" s="1"/>
  <c r="J5" i="41"/>
  <c r="I5" i="41"/>
  <c r="I69" i="41" s="1"/>
  <c r="H5" i="41"/>
  <c r="H69" i="41" s="1"/>
  <c r="G5" i="41"/>
  <c r="G69" i="41" s="1"/>
  <c r="F5" i="41"/>
  <c r="F69" i="41" s="1"/>
  <c r="E5" i="41"/>
  <c r="E69" i="41" s="1"/>
  <c r="D5" i="41"/>
  <c r="D69" i="41" s="1"/>
  <c r="N69" i="41" s="1"/>
  <c r="O69" i="41" s="1"/>
  <c r="N68" i="40"/>
  <c r="O68" i="40"/>
  <c r="N67" i="40"/>
  <c r="O67" i="40"/>
  <c r="N66" i="40"/>
  <c r="O66" i="40" s="1"/>
  <c r="M65" i="40"/>
  <c r="L65" i="40"/>
  <c r="K65" i="40"/>
  <c r="J65" i="40"/>
  <c r="I65" i="40"/>
  <c r="H65" i="40"/>
  <c r="G65" i="40"/>
  <c r="F65" i="40"/>
  <c r="E65" i="40"/>
  <c r="D65" i="40"/>
  <c r="N64" i="40"/>
  <c r="O64" i="40"/>
  <c r="N63" i="40"/>
  <c r="O63" i="40"/>
  <c r="N62" i="40"/>
  <c r="O62" i="40" s="1"/>
  <c r="N61" i="40"/>
  <c r="O61" i="40" s="1"/>
  <c r="N60" i="40"/>
  <c r="O60" i="40" s="1"/>
  <c r="N59" i="40"/>
  <c r="O59" i="40" s="1"/>
  <c r="N58" i="40"/>
  <c r="O58" i="40"/>
  <c r="N57" i="40"/>
  <c r="O57" i="40" s="1"/>
  <c r="N56" i="40"/>
  <c r="O56" i="40"/>
  <c r="M55" i="40"/>
  <c r="L55" i="40"/>
  <c r="K55" i="40"/>
  <c r="J55" i="40"/>
  <c r="I55" i="40"/>
  <c r="H55" i="40"/>
  <c r="G55" i="40"/>
  <c r="F55" i="40"/>
  <c r="E55" i="40"/>
  <c r="D55" i="40"/>
  <c r="N55" i="40" s="1"/>
  <c r="O55" i="40" s="1"/>
  <c r="N54" i="40"/>
  <c r="O54" i="40" s="1"/>
  <c r="N53" i="40"/>
  <c r="O53" i="40" s="1"/>
  <c r="N52" i="40"/>
  <c r="O52" i="40"/>
  <c r="M51" i="40"/>
  <c r="L51" i="40"/>
  <c r="K51" i="40"/>
  <c r="J51" i="40"/>
  <c r="I51" i="40"/>
  <c r="H51" i="40"/>
  <c r="G51" i="40"/>
  <c r="F51" i="40"/>
  <c r="E51" i="40"/>
  <c r="N51" i="40" s="1"/>
  <c r="O51" i="40" s="1"/>
  <c r="D51" i="40"/>
  <c r="N50" i="40"/>
  <c r="O50" i="40"/>
  <c r="N49" i="40"/>
  <c r="O49" i="40" s="1"/>
  <c r="N48" i="40"/>
  <c r="O48" i="40" s="1"/>
  <c r="N47" i="40"/>
  <c r="O47" i="40"/>
  <c r="N46" i="40"/>
  <c r="O46" i="40" s="1"/>
  <c r="N45" i="40"/>
  <c r="O45" i="40"/>
  <c r="N44" i="40"/>
  <c r="O44" i="40" s="1"/>
  <c r="N43" i="40"/>
  <c r="O43" i="40"/>
  <c r="N42" i="40"/>
  <c r="O42" i="40"/>
  <c r="N41" i="40"/>
  <c r="O41" i="40"/>
  <c r="M40" i="40"/>
  <c r="L40" i="40"/>
  <c r="K40" i="40"/>
  <c r="J40" i="40"/>
  <c r="I40" i="40"/>
  <c r="H40" i="40"/>
  <c r="G40" i="40"/>
  <c r="F40" i="40"/>
  <c r="E40" i="40"/>
  <c r="D40" i="40"/>
  <c r="N39" i="40"/>
  <c r="O39" i="40"/>
  <c r="N38" i="40"/>
  <c r="O38" i="40" s="1"/>
  <c r="N37" i="40"/>
  <c r="O37" i="40"/>
  <c r="N36" i="40"/>
  <c r="O36" i="40"/>
  <c r="N35" i="40"/>
  <c r="O35" i="40"/>
  <c r="N34" i="40"/>
  <c r="O34" i="40"/>
  <c r="N33" i="40"/>
  <c r="O33" i="40" s="1"/>
  <c r="N32" i="40"/>
  <c r="O32" i="40" s="1"/>
  <c r="N31" i="40"/>
  <c r="O31" i="40"/>
  <c r="N30" i="40"/>
  <c r="O30" i="40" s="1"/>
  <c r="N29" i="40"/>
  <c r="O29" i="40"/>
  <c r="N28" i="40"/>
  <c r="O28" i="40"/>
  <c r="N27" i="40"/>
  <c r="O27" i="40"/>
  <c r="M26" i="40"/>
  <c r="L26" i="40"/>
  <c r="K26" i="40"/>
  <c r="J26" i="40"/>
  <c r="J69" i="40"/>
  <c r="I26" i="40"/>
  <c r="I69" i="40" s="1"/>
  <c r="H26" i="40"/>
  <c r="G26" i="40"/>
  <c r="F26" i="40"/>
  <c r="E26" i="40"/>
  <c r="D26" i="40"/>
  <c r="N26" i="40" s="1"/>
  <c r="O26" i="40" s="1"/>
  <c r="N25" i="40"/>
  <c r="O25" i="40"/>
  <c r="N24" i="40"/>
  <c r="O24" i="40"/>
  <c r="N23" i="40"/>
  <c r="O23" i="40" s="1"/>
  <c r="N22" i="40"/>
  <c r="O22" i="40"/>
  <c r="N21" i="40"/>
  <c r="O21" i="40" s="1"/>
  <c r="N20" i="40"/>
  <c r="O20" i="40"/>
  <c r="N19" i="40"/>
  <c r="O19" i="40"/>
  <c r="N18" i="40"/>
  <c r="O18" i="40"/>
  <c r="M17" i="40"/>
  <c r="L17" i="40"/>
  <c r="K17" i="40"/>
  <c r="J17" i="40"/>
  <c r="I17" i="40"/>
  <c r="H17" i="40"/>
  <c r="H69" i="40"/>
  <c r="G17" i="40"/>
  <c r="G69" i="40" s="1"/>
  <c r="F17" i="40"/>
  <c r="E17" i="40"/>
  <c r="N17" i="40" s="1"/>
  <c r="O17" i="40" s="1"/>
  <c r="D17" i="40"/>
  <c r="N16" i="40"/>
  <c r="O16" i="40" s="1"/>
  <c r="N15" i="40"/>
  <c r="O15" i="40"/>
  <c r="N14" i="40"/>
  <c r="O14" i="40"/>
  <c r="N13" i="40"/>
  <c r="O13" i="40"/>
  <c r="N12" i="40"/>
  <c r="O12" i="40"/>
  <c r="N11" i="40"/>
  <c r="O11" i="40"/>
  <c r="N10" i="40"/>
  <c r="O10" i="40"/>
  <c r="N9" i="40"/>
  <c r="O9" i="40" s="1"/>
  <c r="N8" i="40"/>
  <c r="O8" i="40"/>
  <c r="N7" i="40"/>
  <c r="O7" i="40"/>
  <c r="N6" i="40"/>
  <c r="O6" i="40" s="1"/>
  <c r="M5" i="40"/>
  <c r="L5" i="40"/>
  <c r="K5" i="40"/>
  <c r="J5" i="40"/>
  <c r="I5" i="40"/>
  <c r="H5" i="40"/>
  <c r="G5" i="40"/>
  <c r="F5" i="40"/>
  <c r="E5" i="40"/>
  <c r="D5" i="40"/>
  <c r="N66" i="39"/>
  <c r="O66" i="39"/>
  <c r="N65" i="39"/>
  <c r="O65" i="39" s="1"/>
  <c r="N64" i="39"/>
  <c r="O64" i="39" s="1"/>
  <c r="M63" i="39"/>
  <c r="L63" i="39"/>
  <c r="K63" i="39"/>
  <c r="J63" i="39"/>
  <c r="I63" i="39"/>
  <c r="H63" i="39"/>
  <c r="G63" i="39"/>
  <c r="F63" i="39"/>
  <c r="E63" i="39"/>
  <c r="D63" i="39"/>
  <c r="N62" i="39"/>
  <c r="O62" i="39"/>
  <c r="N61" i="39"/>
  <c r="O61" i="39"/>
  <c r="N60" i="39"/>
  <c r="O60" i="39"/>
  <c r="N59" i="39"/>
  <c r="O59" i="39" s="1"/>
  <c r="N58" i="39"/>
  <c r="O58" i="39"/>
  <c r="N57" i="39"/>
  <c r="O57" i="39"/>
  <c r="N56" i="39"/>
  <c r="O56" i="39" s="1"/>
  <c r="N55" i="39"/>
  <c r="O55" i="39" s="1"/>
  <c r="N54" i="39"/>
  <c r="O54" i="39"/>
  <c r="M53" i="39"/>
  <c r="L53" i="39"/>
  <c r="K53" i="39"/>
  <c r="J53" i="39"/>
  <c r="I53" i="39"/>
  <c r="H53" i="39"/>
  <c r="G53" i="39"/>
  <c r="F53" i="39"/>
  <c r="E53" i="39"/>
  <c r="D53" i="39"/>
  <c r="N53" i="39"/>
  <c r="O53" i="39"/>
  <c r="N52" i="39"/>
  <c r="O52" i="39"/>
  <c r="N51" i="39"/>
  <c r="O51" i="39" s="1"/>
  <c r="N50" i="39"/>
  <c r="O50" i="39" s="1"/>
  <c r="M49" i="39"/>
  <c r="L49" i="39"/>
  <c r="K49" i="39"/>
  <c r="J49" i="39"/>
  <c r="I49" i="39"/>
  <c r="H49" i="39"/>
  <c r="G49" i="39"/>
  <c r="F49" i="39"/>
  <c r="E49" i="39"/>
  <c r="D49" i="39"/>
  <c r="N49" i="39" s="1"/>
  <c r="O49" i="39" s="1"/>
  <c r="N48" i="39"/>
  <c r="O48" i="39" s="1"/>
  <c r="N47" i="39"/>
  <c r="O47" i="39"/>
  <c r="N46" i="39"/>
  <c r="O46" i="39" s="1"/>
  <c r="N45" i="39"/>
  <c r="O45" i="39" s="1"/>
  <c r="N44" i="39"/>
  <c r="O44" i="39"/>
  <c r="N43" i="39"/>
  <c r="O43" i="39"/>
  <c r="N42" i="39"/>
  <c r="O42" i="39"/>
  <c r="N41" i="39"/>
  <c r="O41" i="39"/>
  <c r="N40" i="39"/>
  <c r="O40" i="39"/>
  <c r="N39" i="39"/>
  <c r="O39" i="39"/>
  <c r="M38" i="39"/>
  <c r="L38" i="39"/>
  <c r="K38" i="39"/>
  <c r="J38" i="39"/>
  <c r="I38" i="39"/>
  <c r="I67" i="39" s="1"/>
  <c r="H38" i="39"/>
  <c r="G38" i="39"/>
  <c r="N38" i="39" s="1"/>
  <c r="O38" i="39" s="1"/>
  <c r="F38" i="39"/>
  <c r="E38" i="39"/>
  <c r="D38" i="39"/>
  <c r="N37" i="39"/>
  <c r="O37" i="39" s="1"/>
  <c r="N36" i="39"/>
  <c r="O36" i="39"/>
  <c r="N35" i="39"/>
  <c r="O35" i="39" s="1"/>
  <c r="N34" i="39"/>
  <c r="O34" i="39"/>
  <c r="N33" i="39"/>
  <c r="O33" i="39" s="1"/>
  <c r="N32" i="39"/>
  <c r="O32" i="39"/>
  <c r="N31" i="39"/>
  <c r="O31" i="39"/>
  <c r="N30" i="39"/>
  <c r="O30" i="39"/>
  <c r="N29" i="39"/>
  <c r="O29" i="39"/>
  <c r="N28" i="39"/>
  <c r="O28" i="39" s="1"/>
  <c r="N27" i="39"/>
  <c r="O27" i="39"/>
  <c r="M26" i="39"/>
  <c r="L26" i="39"/>
  <c r="K26" i="39"/>
  <c r="J26" i="39"/>
  <c r="I26" i="39"/>
  <c r="H26" i="39"/>
  <c r="G26" i="39"/>
  <c r="F26" i="39"/>
  <c r="E26" i="39"/>
  <c r="D26" i="39"/>
  <c r="N25" i="39"/>
  <c r="O25" i="39"/>
  <c r="N24" i="39"/>
  <c r="O24" i="39"/>
  <c r="N23" i="39"/>
  <c r="O23" i="39" s="1"/>
  <c r="N22" i="39"/>
  <c r="O22" i="39" s="1"/>
  <c r="N21" i="39"/>
  <c r="O21" i="39"/>
  <c r="N20" i="39"/>
  <c r="O20" i="39"/>
  <c r="N19" i="39"/>
  <c r="O19" i="39" s="1"/>
  <c r="N18" i="39"/>
  <c r="O18" i="39"/>
  <c r="M17" i="39"/>
  <c r="L17" i="39"/>
  <c r="L67" i="39" s="1"/>
  <c r="K17" i="39"/>
  <c r="K67" i="39" s="1"/>
  <c r="J17" i="39"/>
  <c r="J67" i="39" s="1"/>
  <c r="I17" i="39"/>
  <c r="H17" i="39"/>
  <c r="H67" i="39"/>
  <c r="G17" i="39"/>
  <c r="G67" i="39" s="1"/>
  <c r="F17" i="39"/>
  <c r="F67" i="39" s="1"/>
  <c r="E17" i="39"/>
  <c r="N17" i="39" s="1"/>
  <c r="O17" i="39" s="1"/>
  <c r="D17" i="39"/>
  <c r="N16" i="39"/>
  <c r="O16" i="39"/>
  <c r="N15" i="39"/>
  <c r="O15" i="39" s="1"/>
  <c r="N14" i="39"/>
  <c r="O14" i="39"/>
  <c r="N13" i="39"/>
  <c r="O13" i="39" s="1"/>
  <c r="N12" i="39"/>
  <c r="O12" i="39"/>
  <c r="N11" i="39"/>
  <c r="O11" i="39"/>
  <c r="N10" i="39"/>
  <c r="O10" i="39"/>
  <c r="N9" i="39"/>
  <c r="O9" i="39"/>
  <c r="N8" i="39"/>
  <c r="O8" i="39" s="1"/>
  <c r="N7" i="39"/>
  <c r="O7" i="39" s="1"/>
  <c r="N6" i="39"/>
  <c r="O6" i="39"/>
  <c r="M5" i="39"/>
  <c r="L5" i="39"/>
  <c r="K5" i="39"/>
  <c r="J5" i="39"/>
  <c r="I5" i="39"/>
  <c r="H5" i="39"/>
  <c r="G5" i="39"/>
  <c r="F5" i="39"/>
  <c r="E5" i="39"/>
  <c r="D5" i="39"/>
  <c r="N5" i="39" s="1"/>
  <c r="O5" i="39" s="1"/>
  <c r="N67" i="38"/>
  <c r="O67" i="38"/>
  <c r="N66" i="38"/>
  <c r="O66" i="38"/>
  <c r="N65" i="38"/>
  <c r="O65" i="38" s="1"/>
  <c r="M64" i="38"/>
  <c r="L64" i="38"/>
  <c r="K64" i="38"/>
  <c r="J64" i="38"/>
  <c r="I64" i="38"/>
  <c r="H64" i="38"/>
  <c r="G64" i="38"/>
  <c r="F64" i="38"/>
  <c r="E64" i="38"/>
  <c r="D64" i="38"/>
  <c r="N63" i="38"/>
  <c r="O63" i="38" s="1"/>
  <c r="N62" i="38"/>
  <c r="O62" i="38"/>
  <c r="N61" i="38"/>
  <c r="O61" i="38"/>
  <c r="N60" i="38"/>
  <c r="O60" i="38" s="1"/>
  <c r="N59" i="38"/>
  <c r="O59" i="38" s="1"/>
  <c r="N58" i="38"/>
  <c r="O58" i="38"/>
  <c r="N57" i="38"/>
  <c r="O57" i="38" s="1"/>
  <c r="N56" i="38"/>
  <c r="O56" i="38"/>
  <c r="N55" i="38"/>
  <c r="O55" i="38"/>
  <c r="N54" i="38"/>
  <c r="O54" i="38"/>
  <c r="M53" i="38"/>
  <c r="L53" i="38"/>
  <c r="K53" i="38"/>
  <c r="J53" i="38"/>
  <c r="I53" i="38"/>
  <c r="H53" i="38"/>
  <c r="N53" i="38" s="1"/>
  <c r="O53" i="38" s="1"/>
  <c r="G53" i="38"/>
  <c r="F53" i="38"/>
  <c r="E53" i="38"/>
  <c r="D53" i="38"/>
  <c r="N52" i="38"/>
  <c r="O52" i="38"/>
  <c r="N51" i="38"/>
  <c r="O51" i="38"/>
  <c r="N50" i="38"/>
  <c r="O50" i="38"/>
  <c r="M49" i="38"/>
  <c r="L49" i="38"/>
  <c r="K49" i="38"/>
  <c r="J49" i="38"/>
  <c r="I49" i="38"/>
  <c r="H49" i="38"/>
  <c r="G49" i="38"/>
  <c r="F49" i="38"/>
  <c r="E49" i="38"/>
  <c r="D49" i="38"/>
  <c r="N48" i="38"/>
  <c r="O48" i="38"/>
  <c r="N47" i="38"/>
  <c r="O47" i="38" s="1"/>
  <c r="N46" i="38"/>
  <c r="O46" i="38"/>
  <c r="N45" i="38"/>
  <c r="O45" i="38"/>
  <c r="N44" i="38"/>
  <c r="O44" i="38"/>
  <c r="N43" i="38"/>
  <c r="O43" i="38"/>
  <c r="N42" i="38"/>
  <c r="O42" i="38"/>
  <c r="N41" i="38"/>
  <c r="O41" i="38"/>
  <c r="N40" i="38"/>
  <c r="O40" i="38" s="1"/>
  <c r="M39" i="38"/>
  <c r="L39" i="38"/>
  <c r="K39" i="38"/>
  <c r="J39" i="38"/>
  <c r="I39" i="38"/>
  <c r="H39" i="38"/>
  <c r="G39" i="38"/>
  <c r="F39" i="38"/>
  <c r="E39" i="38"/>
  <c r="D39" i="38"/>
  <c r="N38" i="38"/>
  <c r="O38" i="38"/>
  <c r="N37" i="38"/>
  <c r="O37" i="38"/>
  <c r="N36" i="38"/>
  <c r="O36" i="38" s="1"/>
  <c r="N35" i="38"/>
  <c r="O35" i="38" s="1"/>
  <c r="N34" i="38"/>
  <c r="O34" i="38" s="1"/>
  <c r="N33" i="38"/>
  <c r="O33" i="38" s="1"/>
  <c r="N32" i="38"/>
  <c r="O32" i="38"/>
  <c r="N31" i="38"/>
  <c r="O31" i="38" s="1"/>
  <c r="N30" i="38"/>
  <c r="O30" i="38"/>
  <c r="N29" i="38"/>
  <c r="O29" i="38"/>
  <c r="N28" i="38"/>
  <c r="O28" i="38"/>
  <c r="N27" i="38"/>
  <c r="O27" i="38"/>
  <c r="M26" i="38"/>
  <c r="L26" i="38"/>
  <c r="K26" i="38"/>
  <c r="J26" i="38"/>
  <c r="N26" i="38" s="1"/>
  <c r="O26" i="38" s="1"/>
  <c r="I26" i="38"/>
  <c r="H26" i="38"/>
  <c r="G26" i="38"/>
  <c r="F26" i="38"/>
  <c r="E26" i="38"/>
  <c r="D26" i="38"/>
  <c r="N25" i="38"/>
  <c r="O25" i="38"/>
  <c r="N24" i="38"/>
  <c r="O24" i="38"/>
  <c r="N23" i="38"/>
  <c r="O23" i="38" s="1"/>
  <c r="N22" i="38"/>
  <c r="O22" i="38" s="1"/>
  <c r="N21" i="38"/>
  <c r="O21" i="38"/>
  <c r="N20" i="38"/>
  <c r="O20" i="38"/>
  <c r="N19" i="38"/>
  <c r="O19" i="38"/>
  <c r="N18" i="38"/>
  <c r="O18" i="38"/>
  <c r="M17" i="38"/>
  <c r="L17" i="38"/>
  <c r="K17" i="38"/>
  <c r="J17" i="38"/>
  <c r="I17" i="38"/>
  <c r="H17" i="38"/>
  <c r="G17" i="38"/>
  <c r="G68" i="38" s="1"/>
  <c r="F17" i="38"/>
  <c r="E17" i="38"/>
  <c r="E68" i="38" s="1"/>
  <c r="D17" i="38"/>
  <c r="N17" i="38" s="1"/>
  <c r="O17" i="38" s="1"/>
  <c r="N16" i="38"/>
  <c r="O16" i="38" s="1"/>
  <c r="N15" i="38"/>
  <c r="O15" i="38"/>
  <c r="N14" i="38"/>
  <c r="O14" i="38"/>
  <c r="N13" i="38"/>
  <c r="O13" i="38" s="1"/>
  <c r="N12" i="38"/>
  <c r="O12" i="38" s="1"/>
  <c r="N11" i="38"/>
  <c r="O11" i="38"/>
  <c r="N10" i="38"/>
  <c r="O10" i="38" s="1"/>
  <c r="N9" i="38"/>
  <c r="O9" i="38"/>
  <c r="N8" i="38"/>
  <c r="O8" i="38" s="1"/>
  <c r="N7" i="38"/>
  <c r="O7" i="38"/>
  <c r="N6" i="38"/>
  <c r="O6" i="38"/>
  <c r="M5" i="38"/>
  <c r="M68" i="38" s="1"/>
  <c r="L5" i="38"/>
  <c r="L68" i="38" s="1"/>
  <c r="K5" i="38"/>
  <c r="J5" i="38"/>
  <c r="J68" i="38" s="1"/>
  <c r="I5" i="38"/>
  <c r="I68" i="38" s="1"/>
  <c r="H5" i="38"/>
  <c r="H68" i="38" s="1"/>
  <c r="G5" i="38"/>
  <c r="F5" i="38"/>
  <c r="E5" i="38"/>
  <c r="D5" i="38"/>
  <c r="N67" i="37"/>
  <c r="O67" i="37"/>
  <c r="N66" i="37"/>
  <c r="O66" i="37" s="1"/>
  <c r="N65" i="37"/>
  <c r="O65" i="37" s="1"/>
  <c r="M64" i="37"/>
  <c r="L64" i="37"/>
  <c r="K64" i="37"/>
  <c r="J64" i="37"/>
  <c r="I64" i="37"/>
  <c r="H64" i="37"/>
  <c r="N64" i="37" s="1"/>
  <c r="O64" i="37" s="1"/>
  <c r="G64" i="37"/>
  <c r="F64" i="37"/>
  <c r="E64" i="37"/>
  <c r="D64" i="37"/>
  <c r="N63" i="37"/>
  <c r="O63" i="37"/>
  <c r="N62" i="37"/>
  <c r="O62" i="37"/>
  <c r="N61" i="37"/>
  <c r="O61" i="37"/>
  <c r="N60" i="37"/>
  <c r="O60" i="37" s="1"/>
  <c r="N59" i="37"/>
  <c r="O59" i="37"/>
  <c r="N58" i="37"/>
  <c r="O58" i="37" s="1"/>
  <c r="N57" i="37"/>
  <c r="O57" i="37"/>
  <c r="N56" i="37"/>
  <c r="O56" i="37"/>
  <c r="N55" i="37"/>
  <c r="O55" i="37"/>
  <c r="N54" i="37"/>
  <c r="O54" i="37"/>
  <c r="N53" i="37"/>
  <c r="O53" i="37"/>
  <c r="N52" i="37"/>
  <c r="O52" i="37"/>
  <c r="N51" i="37"/>
  <c r="O51" i="37"/>
  <c r="N50" i="37"/>
  <c r="O50" i="37" s="1"/>
  <c r="M49" i="37"/>
  <c r="L49" i="37"/>
  <c r="K49" i="37"/>
  <c r="J49" i="37"/>
  <c r="I49" i="37"/>
  <c r="H49" i="37"/>
  <c r="G49" i="37"/>
  <c r="F49" i="37"/>
  <c r="E49" i="37"/>
  <c r="D49" i="37"/>
  <c r="N48" i="37"/>
  <c r="O48" i="37"/>
  <c r="N47" i="37"/>
  <c r="O47" i="37"/>
  <c r="N46" i="37"/>
  <c r="O46" i="37"/>
  <c r="M45" i="37"/>
  <c r="L45" i="37"/>
  <c r="K45" i="37"/>
  <c r="J45" i="37"/>
  <c r="I45" i="37"/>
  <c r="H45" i="37"/>
  <c r="G45" i="37"/>
  <c r="N45" i="37" s="1"/>
  <c r="O45" i="37" s="1"/>
  <c r="F45" i="37"/>
  <c r="E45" i="37"/>
  <c r="D45" i="37"/>
  <c r="N44" i="37"/>
  <c r="O44" i="37"/>
  <c r="N43" i="37"/>
  <c r="O43" i="37" s="1"/>
  <c r="N42" i="37"/>
  <c r="O42" i="37"/>
  <c r="N41" i="37"/>
  <c r="O41" i="37"/>
  <c r="N40" i="37"/>
  <c r="O40" i="37"/>
  <c r="N39" i="37"/>
  <c r="O39" i="37"/>
  <c r="N38" i="37"/>
  <c r="O38" i="37" s="1"/>
  <c r="N37" i="37"/>
  <c r="O37" i="37"/>
  <c r="N36" i="37"/>
  <c r="O36" i="37"/>
  <c r="M35" i="37"/>
  <c r="L35" i="37"/>
  <c r="K35" i="37"/>
  <c r="J35" i="37"/>
  <c r="I35" i="37"/>
  <c r="H35" i="37"/>
  <c r="G35" i="37"/>
  <c r="F35" i="37"/>
  <c r="E35" i="37"/>
  <c r="D35" i="37"/>
  <c r="N34" i="37"/>
  <c r="O34" i="37"/>
  <c r="N33" i="37"/>
  <c r="O33" i="37" s="1"/>
  <c r="N32" i="37"/>
  <c r="O32" i="37"/>
  <c r="N31" i="37"/>
  <c r="O31" i="37" s="1"/>
  <c r="N30" i="37"/>
  <c r="O30" i="37" s="1"/>
  <c r="N29" i="37"/>
  <c r="O29" i="37"/>
  <c r="N28" i="37"/>
  <c r="O28" i="37"/>
  <c r="N27" i="37"/>
  <c r="O27" i="37"/>
  <c r="N26" i="37"/>
  <c r="O26" i="37"/>
  <c r="N25" i="37"/>
  <c r="O25" i="37"/>
  <c r="N24" i="37"/>
  <c r="O24" i="37"/>
  <c r="N23" i="37"/>
  <c r="O23" i="37" s="1"/>
  <c r="N22" i="37"/>
  <c r="O22" i="37"/>
  <c r="M21" i="37"/>
  <c r="M68" i="37"/>
  <c r="L21" i="37"/>
  <c r="K21" i="37"/>
  <c r="J21" i="37"/>
  <c r="I21" i="37"/>
  <c r="H21" i="37"/>
  <c r="G21" i="37"/>
  <c r="F21" i="37"/>
  <c r="E21" i="37"/>
  <c r="D21" i="37"/>
  <c r="N20" i="37"/>
  <c r="O20" i="37"/>
  <c r="N19" i="37"/>
  <c r="O19" i="37"/>
  <c r="N18" i="37"/>
  <c r="O18" i="37" s="1"/>
  <c r="N17" i="37"/>
  <c r="O17" i="37"/>
  <c r="M16" i="37"/>
  <c r="L16" i="37"/>
  <c r="K16" i="37"/>
  <c r="K68" i="37"/>
  <c r="J16" i="37"/>
  <c r="I16" i="37"/>
  <c r="H16" i="37"/>
  <c r="G16" i="37"/>
  <c r="F16" i="37"/>
  <c r="E16" i="37"/>
  <c r="D16" i="37"/>
  <c r="N15" i="37"/>
  <c r="O15" i="37"/>
  <c r="N14" i="37"/>
  <c r="O14" i="37"/>
  <c r="N13" i="37"/>
  <c r="O13" i="37"/>
  <c r="N12" i="37"/>
  <c r="O12" i="37"/>
  <c r="N11" i="37"/>
  <c r="O11" i="37"/>
  <c r="N10" i="37"/>
  <c r="O10" i="37"/>
  <c r="N9" i="37"/>
  <c r="O9" i="37" s="1"/>
  <c r="N8" i="37"/>
  <c r="O8" i="37"/>
  <c r="N7" i="37"/>
  <c r="O7" i="37"/>
  <c r="N6" i="37"/>
  <c r="O6" i="37" s="1"/>
  <c r="M5" i="37"/>
  <c r="L5" i="37"/>
  <c r="K5" i="37"/>
  <c r="J5" i="37"/>
  <c r="I5" i="37"/>
  <c r="H5" i="37"/>
  <c r="G5" i="37"/>
  <c r="G68" i="37" s="1"/>
  <c r="F5" i="37"/>
  <c r="E5" i="37"/>
  <c r="D5" i="37"/>
  <c r="D68" i="37" s="1"/>
  <c r="N5" i="37"/>
  <c r="O5" i="37" s="1"/>
  <c r="N67" i="36"/>
  <c r="O67" i="36" s="1"/>
  <c r="N66" i="36"/>
  <c r="O66" i="36"/>
  <c r="N65" i="36"/>
  <c r="O65" i="36"/>
  <c r="M64" i="36"/>
  <c r="L64" i="36"/>
  <c r="K64" i="36"/>
  <c r="J64" i="36"/>
  <c r="I64" i="36"/>
  <c r="H64" i="36"/>
  <c r="G64" i="36"/>
  <c r="F64" i="36"/>
  <c r="E64" i="36"/>
  <c r="D64" i="36"/>
  <c r="N64" i="36" s="1"/>
  <c r="O64" i="36" s="1"/>
  <c r="N63" i="36"/>
  <c r="O63" i="36" s="1"/>
  <c r="N62" i="36"/>
  <c r="O62" i="36"/>
  <c r="N61" i="36"/>
  <c r="O61" i="36" s="1"/>
  <c r="N60" i="36"/>
  <c r="O60" i="36"/>
  <c r="N59" i="36"/>
  <c r="O59" i="36"/>
  <c r="N58" i="36"/>
  <c r="O58" i="36" s="1"/>
  <c r="N57" i="36"/>
  <c r="O57" i="36"/>
  <c r="N56" i="36"/>
  <c r="O56" i="36" s="1"/>
  <c r="N55" i="36"/>
  <c r="O55" i="36"/>
  <c r="N54" i="36"/>
  <c r="O54" i="36"/>
  <c r="M53" i="36"/>
  <c r="M68" i="36" s="1"/>
  <c r="L53" i="36"/>
  <c r="K53" i="36"/>
  <c r="J53" i="36"/>
  <c r="I53" i="36"/>
  <c r="H53" i="36"/>
  <c r="G53" i="36"/>
  <c r="F53" i="36"/>
  <c r="E53" i="36"/>
  <c r="D53" i="36"/>
  <c r="N52" i="36"/>
  <c r="O52" i="36"/>
  <c r="N51" i="36"/>
  <c r="O51" i="36" s="1"/>
  <c r="N50" i="36"/>
  <c r="O50" i="36"/>
  <c r="M49" i="36"/>
  <c r="L49" i="36"/>
  <c r="K49" i="36"/>
  <c r="J49" i="36"/>
  <c r="I49" i="36"/>
  <c r="H49" i="36"/>
  <c r="H68" i="36" s="1"/>
  <c r="G49" i="36"/>
  <c r="N49" i="36" s="1"/>
  <c r="O49" i="36" s="1"/>
  <c r="F49" i="36"/>
  <c r="E49" i="36"/>
  <c r="D49" i="36"/>
  <c r="N48" i="36"/>
  <c r="O48" i="36"/>
  <c r="N47" i="36"/>
  <c r="O47" i="36"/>
  <c r="N46" i="36"/>
  <c r="O46" i="36"/>
  <c r="N45" i="36"/>
  <c r="O45" i="36" s="1"/>
  <c r="N44" i="36"/>
  <c r="O44" i="36"/>
  <c r="N43" i="36"/>
  <c r="O43" i="36" s="1"/>
  <c r="N42" i="36"/>
  <c r="O42" i="36"/>
  <c r="N41" i="36"/>
  <c r="O41" i="36"/>
  <c r="N40" i="36"/>
  <c r="O40" i="36"/>
  <c r="M39" i="36"/>
  <c r="L39" i="36"/>
  <c r="K39" i="36"/>
  <c r="J39" i="36"/>
  <c r="I39" i="36"/>
  <c r="H39" i="36"/>
  <c r="G39" i="36"/>
  <c r="F39" i="36"/>
  <c r="E39" i="36"/>
  <c r="N39" i="36" s="1"/>
  <c r="O39" i="36" s="1"/>
  <c r="D39" i="36"/>
  <c r="N38" i="36"/>
  <c r="O38" i="36"/>
  <c r="N37" i="36"/>
  <c r="O37" i="36" s="1"/>
  <c r="N36" i="36"/>
  <c r="O36" i="36"/>
  <c r="N35" i="36"/>
  <c r="O35" i="36"/>
  <c r="N34" i="36"/>
  <c r="O34" i="36" s="1"/>
  <c r="N33" i="36"/>
  <c r="O33" i="36"/>
  <c r="N32" i="36"/>
  <c r="O32" i="36"/>
  <c r="N31" i="36"/>
  <c r="O31" i="36"/>
  <c r="N30" i="36"/>
  <c r="O30" i="36"/>
  <c r="N29" i="36"/>
  <c r="O29" i="36" s="1"/>
  <c r="M28" i="36"/>
  <c r="N28" i="36" s="1"/>
  <c r="O28" i="36" s="1"/>
  <c r="L28" i="36"/>
  <c r="K28" i="36"/>
  <c r="J28" i="36"/>
  <c r="I28" i="36"/>
  <c r="H28" i="36"/>
  <c r="G28" i="36"/>
  <c r="F28" i="36"/>
  <c r="E28" i="36"/>
  <c r="D28" i="36"/>
  <c r="N27" i="36"/>
  <c r="O27" i="36"/>
  <c r="N26" i="36"/>
  <c r="O26" i="36"/>
  <c r="N25" i="36"/>
  <c r="O25" i="36"/>
  <c r="N24" i="36"/>
  <c r="O24" i="36"/>
  <c r="N23" i="36"/>
  <c r="O23" i="36" s="1"/>
  <c r="N22" i="36"/>
  <c r="O22" i="36"/>
  <c r="N21" i="36"/>
  <c r="O21" i="36" s="1"/>
  <c r="N20" i="36"/>
  <c r="O20" i="36" s="1"/>
  <c r="N19" i="36"/>
  <c r="O19" i="36"/>
  <c r="N18" i="36"/>
  <c r="O18" i="36" s="1"/>
  <c r="M17" i="36"/>
  <c r="L17" i="36"/>
  <c r="K17" i="36"/>
  <c r="J17" i="36"/>
  <c r="J68" i="36" s="1"/>
  <c r="I17" i="36"/>
  <c r="H17" i="36"/>
  <c r="G17" i="36"/>
  <c r="F17" i="36"/>
  <c r="E17" i="36"/>
  <c r="D17" i="36"/>
  <c r="N17" i="36" s="1"/>
  <c r="O17" i="36" s="1"/>
  <c r="N16" i="36"/>
  <c r="O16" i="36"/>
  <c r="N15" i="36"/>
  <c r="O15" i="36" s="1"/>
  <c r="N14" i="36"/>
  <c r="O14" i="36" s="1"/>
  <c r="N13" i="36"/>
  <c r="O13" i="36" s="1"/>
  <c r="N12" i="36"/>
  <c r="O12" i="36"/>
  <c r="N11" i="36"/>
  <c r="O11" i="36"/>
  <c r="N10" i="36"/>
  <c r="O10" i="36"/>
  <c r="N9" i="36"/>
  <c r="O9" i="36"/>
  <c r="N8" i="36"/>
  <c r="O8" i="36" s="1"/>
  <c r="N7" i="36"/>
  <c r="O7" i="36"/>
  <c r="N6" i="36"/>
  <c r="O6" i="36"/>
  <c r="M5" i="36"/>
  <c r="L5" i="36"/>
  <c r="K5" i="36"/>
  <c r="K68" i="36" s="1"/>
  <c r="J5" i="36"/>
  <c r="I5" i="36"/>
  <c r="H5" i="36"/>
  <c r="G5" i="36"/>
  <c r="F5" i="36"/>
  <c r="E5" i="36"/>
  <c r="D5" i="36"/>
  <c r="N69" i="35"/>
  <c r="O69" i="35"/>
  <c r="N68" i="35"/>
  <c r="O68" i="35"/>
  <c r="N67" i="35"/>
  <c r="O67" i="35"/>
  <c r="M66" i="35"/>
  <c r="L66" i="35"/>
  <c r="L70" i="35" s="1"/>
  <c r="K66" i="35"/>
  <c r="J66" i="35"/>
  <c r="I66" i="35"/>
  <c r="H66" i="35"/>
  <c r="G66" i="35"/>
  <c r="F66" i="35"/>
  <c r="E66" i="35"/>
  <c r="D66" i="35"/>
  <c r="N65" i="35"/>
  <c r="O65" i="35"/>
  <c r="N64" i="35"/>
  <c r="O64" i="35"/>
  <c r="N63" i="35"/>
  <c r="O63" i="35"/>
  <c r="N62" i="35"/>
  <c r="O62" i="35"/>
  <c r="N61" i="35"/>
  <c r="O61" i="35"/>
  <c r="N60" i="35"/>
  <c r="O60" i="35"/>
  <c r="N59" i="35"/>
  <c r="O59" i="35" s="1"/>
  <c r="N58" i="35"/>
  <c r="O58" i="35" s="1"/>
  <c r="N57" i="35"/>
  <c r="O57" i="35"/>
  <c r="N56" i="35"/>
  <c r="O56" i="35" s="1"/>
  <c r="M55" i="35"/>
  <c r="L55" i="35"/>
  <c r="K55" i="35"/>
  <c r="J55" i="35"/>
  <c r="I55" i="35"/>
  <c r="H55" i="35"/>
  <c r="G55" i="35"/>
  <c r="F55" i="35"/>
  <c r="F70" i="35" s="1"/>
  <c r="E55" i="35"/>
  <c r="D55" i="35"/>
  <c r="N55" i="35" s="1"/>
  <c r="O55" i="35" s="1"/>
  <c r="N54" i="35"/>
  <c r="O54" i="35" s="1"/>
  <c r="N53" i="35"/>
  <c r="O53" i="35" s="1"/>
  <c r="N52" i="35"/>
  <c r="O52" i="35"/>
  <c r="M51" i="35"/>
  <c r="L51" i="35"/>
  <c r="K51" i="35"/>
  <c r="J51" i="35"/>
  <c r="I51" i="35"/>
  <c r="H51" i="35"/>
  <c r="G51" i="35"/>
  <c r="F51" i="35"/>
  <c r="E51" i="35"/>
  <c r="D51" i="35"/>
  <c r="N51" i="35"/>
  <c r="O51" i="35"/>
  <c r="N50" i="35"/>
  <c r="O50" i="35" s="1"/>
  <c r="N49" i="35"/>
  <c r="O49" i="35" s="1"/>
  <c r="N48" i="35"/>
  <c r="O48" i="35" s="1"/>
  <c r="N47" i="35"/>
  <c r="O47" i="35"/>
  <c r="N46" i="35"/>
  <c r="O46" i="35" s="1"/>
  <c r="N45" i="35"/>
  <c r="O45" i="35"/>
  <c r="N44" i="35"/>
  <c r="O44" i="35" s="1"/>
  <c r="N43" i="35"/>
  <c r="O43" i="35"/>
  <c r="N42" i="35"/>
  <c r="O42" i="35" s="1"/>
  <c r="M41" i="35"/>
  <c r="L41" i="35"/>
  <c r="K41" i="35"/>
  <c r="J41" i="35"/>
  <c r="N41" i="35" s="1"/>
  <c r="O41" i="35" s="1"/>
  <c r="I41" i="35"/>
  <c r="H41" i="35"/>
  <c r="G41" i="35"/>
  <c r="F41" i="35"/>
  <c r="E41" i="35"/>
  <c r="D41" i="35"/>
  <c r="N40" i="35"/>
  <c r="O40" i="35"/>
  <c r="N39" i="35"/>
  <c r="O39" i="35" s="1"/>
  <c r="N38" i="35"/>
  <c r="O38" i="35" s="1"/>
  <c r="N37" i="35"/>
  <c r="O37" i="35"/>
  <c r="N36" i="35"/>
  <c r="O36" i="35" s="1"/>
  <c r="N35" i="35"/>
  <c r="O35" i="35"/>
  <c r="N34" i="35"/>
  <c r="O34" i="35" s="1"/>
  <c r="N33" i="35"/>
  <c r="O33" i="35"/>
  <c r="N32" i="35"/>
  <c r="O32" i="35"/>
  <c r="N31" i="35"/>
  <c r="O31" i="35"/>
  <c r="N30" i="35"/>
  <c r="O30" i="35"/>
  <c r="M29" i="35"/>
  <c r="M70" i="35" s="1"/>
  <c r="L29" i="35"/>
  <c r="K29" i="35"/>
  <c r="J29" i="35"/>
  <c r="J70" i="35" s="1"/>
  <c r="I29" i="35"/>
  <c r="H29" i="35"/>
  <c r="G29" i="35"/>
  <c r="F29" i="35"/>
  <c r="N29" i="35" s="1"/>
  <c r="O29" i="35" s="1"/>
  <c r="E29" i="35"/>
  <c r="D29" i="35"/>
  <c r="N28" i="35"/>
  <c r="O28" i="35"/>
  <c r="N27" i="35"/>
  <c r="O27" i="35"/>
  <c r="N26" i="35"/>
  <c r="O26" i="35"/>
  <c r="N25" i="35"/>
  <c r="O25" i="35"/>
  <c r="N24" i="35"/>
  <c r="O24" i="35" s="1"/>
  <c r="N23" i="35"/>
  <c r="O23" i="35" s="1"/>
  <c r="N22" i="35"/>
  <c r="O22" i="35" s="1"/>
  <c r="N21" i="35"/>
  <c r="O21" i="35"/>
  <c r="N20" i="35"/>
  <c r="O20" i="35" s="1"/>
  <c r="N19" i="35"/>
  <c r="O19" i="35" s="1"/>
  <c r="N18" i="35"/>
  <c r="O18" i="35"/>
  <c r="M17" i="35"/>
  <c r="L17" i="35"/>
  <c r="K17" i="35"/>
  <c r="J17" i="35"/>
  <c r="I17" i="35"/>
  <c r="I70" i="35" s="1"/>
  <c r="H17" i="35"/>
  <c r="H70" i="35" s="1"/>
  <c r="G17" i="35"/>
  <c r="F17" i="35"/>
  <c r="E17" i="35"/>
  <c r="E70" i="35" s="1"/>
  <c r="D17" i="35"/>
  <c r="D70" i="35" s="1"/>
  <c r="N16" i="35"/>
  <c r="O16" i="35"/>
  <c r="N15" i="35"/>
  <c r="O15" i="35" s="1"/>
  <c r="N14" i="35"/>
  <c r="O14" i="35" s="1"/>
  <c r="N13" i="35"/>
  <c r="O13" i="35" s="1"/>
  <c r="N12" i="35"/>
  <c r="O12" i="35"/>
  <c r="N11" i="35"/>
  <c r="O11" i="35"/>
  <c r="N10" i="35"/>
  <c r="O10" i="35"/>
  <c r="N9" i="35"/>
  <c r="O9" i="35"/>
  <c r="N8" i="35"/>
  <c r="O8" i="35" s="1"/>
  <c r="N7" i="35"/>
  <c r="O7" i="35"/>
  <c r="N6" i="35"/>
  <c r="O6" i="35"/>
  <c r="M5" i="35"/>
  <c r="L5" i="35"/>
  <c r="K5" i="35"/>
  <c r="J5" i="35"/>
  <c r="I5" i="35"/>
  <c r="H5" i="35"/>
  <c r="G5" i="35"/>
  <c r="F5" i="35"/>
  <c r="E5" i="35"/>
  <c r="D5" i="35"/>
  <c r="N5" i="35"/>
  <c r="O5" i="35"/>
  <c r="N69" i="34"/>
  <c r="O69" i="34"/>
  <c r="N68" i="34"/>
  <c r="O68" i="34"/>
  <c r="N67" i="34"/>
  <c r="O67" i="34"/>
  <c r="M66" i="34"/>
  <c r="L66" i="34"/>
  <c r="K66" i="34"/>
  <c r="J66" i="34"/>
  <c r="I66" i="34"/>
  <c r="H66" i="34"/>
  <c r="G66" i="34"/>
  <c r="F66" i="34"/>
  <c r="E66" i="34"/>
  <c r="D66" i="34"/>
  <c r="N65" i="34"/>
  <c r="O65" i="34" s="1"/>
  <c r="N64" i="34"/>
  <c r="O64" i="34"/>
  <c r="N63" i="34"/>
  <c r="O63" i="34"/>
  <c r="N62" i="34"/>
  <c r="O62" i="34"/>
  <c r="N61" i="34"/>
  <c r="O61" i="34"/>
  <c r="N60" i="34"/>
  <c r="O60" i="34"/>
  <c r="N59" i="34"/>
  <c r="O59" i="34"/>
  <c r="N58" i="34"/>
  <c r="O58" i="34"/>
  <c r="N57" i="34"/>
  <c r="O57" i="34"/>
  <c r="M56" i="34"/>
  <c r="L56" i="34"/>
  <c r="K56" i="34"/>
  <c r="J56" i="34"/>
  <c r="I56" i="34"/>
  <c r="H56" i="34"/>
  <c r="G56" i="34"/>
  <c r="F56" i="34"/>
  <c r="E56" i="34"/>
  <c r="D56" i="34"/>
  <c r="N56" i="34" s="1"/>
  <c r="O56" i="34" s="1"/>
  <c r="N55" i="34"/>
  <c r="O55" i="34" s="1"/>
  <c r="N54" i="34"/>
  <c r="O54" i="34"/>
  <c r="N53" i="34"/>
  <c r="O53" i="34"/>
  <c r="M52" i="34"/>
  <c r="L52" i="34"/>
  <c r="K52" i="34"/>
  <c r="J52" i="34"/>
  <c r="I52" i="34"/>
  <c r="H52" i="34"/>
  <c r="G52" i="34"/>
  <c r="F52" i="34"/>
  <c r="E52" i="34"/>
  <c r="D52" i="34"/>
  <c r="N52" i="34" s="1"/>
  <c r="O52" i="34" s="1"/>
  <c r="N51" i="34"/>
  <c r="O51" i="34"/>
  <c r="N50" i="34"/>
  <c r="O50" i="34" s="1"/>
  <c r="N49" i="34"/>
  <c r="O49" i="34"/>
  <c r="N48" i="34"/>
  <c r="O48" i="34"/>
  <c r="N47" i="34"/>
  <c r="O47" i="34"/>
  <c r="N46" i="34"/>
  <c r="O46" i="34"/>
  <c r="N45" i="34"/>
  <c r="O45" i="34" s="1"/>
  <c r="N44" i="34"/>
  <c r="O44" i="34"/>
  <c r="M43" i="34"/>
  <c r="L43" i="34"/>
  <c r="L70" i="34" s="1"/>
  <c r="K43" i="34"/>
  <c r="J43" i="34"/>
  <c r="I43" i="34"/>
  <c r="H43" i="34"/>
  <c r="G43" i="34"/>
  <c r="F43" i="34"/>
  <c r="E43" i="34"/>
  <c r="D43" i="34"/>
  <c r="N42" i="34"/>
  <c r="O42" i="34"/>
  <c r="N41" i="34"/>
  <c r="O41" i="34"/>
  <c r="N40" i="34"/>
  <c r="O40" i="34" s="1"/>
  <c r="N39" i="34"/>
  <c r="O39" i="34" s="1"/>
  <c r="N38" i="34"/>
  <c r="O38" i="34"/>
  <c r="N37" i="34"/>
  <c r="O37" i="34"/>
  <c r="N36" i="34"/>
  <c r="O36" i="34"/>
  <c r="N35" i="34"/>
  <c r="O35" i="34" s="1"/>
  <c r="N34" i="34"/>
  <c r="O34" i="34"/>
  <c r="N33" i="34"/>
  <c r="O33" i="34"/>
  <c r="N32" i="34"/>
  <c r="O32" i="34"/>
  <c r="N31" i="34"/>
  <c r="O31" i="34"/>
  <c r="M30" i="34"/>
  <c r="L30" i="34"/>
  <c r="K30" i="34"/>
  <c r="J30" i="34"/>
  <c r="I30" i="34"/>
  <c r="H30" i="34"/>
  <c r="G30" i="34"/>
  <c r="F30" i="34"/>
  <c r="E30" i="34"/>
  <c r="N30" i="34" s="1"/>
  <c r="O30" i="34" s="1"/>
  <c r="D30" i="34"/>
  <c r="N29" i="34"/>
  <c r="O29" i="34" s="1"/>
  <c r="N28" i="34"/>
  <c r="O28" i="34"/>
  <c r="N27" i="34"/>
  <c r="O27" i="34" s="1"/>
  <c r="N26" i="34"/>
  <c r="O26" i="34"/>
  <c r="N25" i="34"/>
  <c r="O25" i="34" s="1"/>
  <c r="N24" i="34"/>
  <c r="O24" i="34"/>
  <c r="N23" i="34"/>
  <c r="O23" i="34"/>
  <c r="N22" i="34"/>
  <c r="O22" i="34" s="1"/>
  <c r="N21" i="34"/>
  <c r="O21" i="34"/>
  <c r="N20" i="34"/>
  <c r="O20" i="34" s="1"/>
  <c r="N19" i="34"/>
  <c r="O19" i="34" s="1"/>
  <c r="N18" i="34"/>
  <c r="O18" i="34"/>
  <c r="M17" i="34"/>
  <c r="L17" i="34"/>
  <c r="K17" i="34"/>
  <c r="J17" i="34"/>
  <c r="I17" i="34"/>
  <c r="I70" i="34" s="1"/>
  <c r="H17" i="34"/>
  <c r="H70" i="34" s="1"/>
  <c r="G17" i="34"/>
  <c r="F17" i="34"/>
  <c r="E17" i="34"/>
  <c r="D17" i="34"/>
  <c r="N16" i="34"/>
  <c r="O16" i="34" s="1"/>
  <c r="N15" i="34"/>
  <c r="O15" i="34" s="1"/>
  <c r="N14" i="34"/>
  <c r="O14" i="34" s="1"/>
  <c r="N13" i="34"/>
  <c r="O13" i="34"/>
  <c r="N12" i="34"/>
  <c r="O12" i="34" s="1"/>
  <c r="N11" i="34"/>
  <c r="O11" i="34"/>
  <c r="N10" i="34"/>
  <c r="O10" i="34"/>
  <c r="N9" i="34"/>
  <c r="O9" i="34"/>
  <c r="N8" i="34"/>
  <c r="O8" i="34"/>
  <c r="N7" i="34"/>
  <c r="O7" i="34"/>
  <c r="N6" i="34"/>
  <c r="O6" i="34" s="1"/>
  <c r="M5" i="34"/>
  <c r="L5" i="34"/>
  <c r="K5" i="34"/>
  <c r="J5" i="34"/>
  <c r="I5" i="34"/>
  <c r="H5" i="34"/>
  <c r="G5" i="34"/>
  <c r="G70" i="34" s="1"/>
  <c r="F5" i="34"/>
  <c r="F70" i="34" s="1"/>
  <c r="E5" i="34"/>
  <c r="E70" i="34" s="1"/>
  <c r="D5" i="34"/>
  <c r="N5" i="34" s="1"/>
  <c r="O5" i="34" s="1"/>
  <c r="N71" i="33"/>
  <c r="O71" i="33"/>
  <c r="N72" i="33"/>
  <c r="O72" i="33"/>
  <c r="N43" i="33"/>
  <c r="O43" i="33" s="1"/>
  <c r="N44" i="33"/>
  <c r="O44" i="33"/>
  <c r="N45" i="33"/>
  <c r="O45" i="33"/>
  <c r="N46" i="33"/>
  <c r="O46" i="33"/>
  <c r="N47" i="33"/>
  <c r="O47" i="33"/>
  <c r="N48" i="33"/>
  <c r="O48" i="33" s="1"/>
  <c r="N49" i="33"/>
  <c r="O49" i="33"/>
  <c r="N50" i="33"/>
  <c r="O50" i="33" s="1"/>
  <c r="N51" i="33"/>
  <c r="O51" i="33"/>
  <c r="N52" i="33"/>
  <c r="O52" i="33"/>
  <c r="N53" i="33"/>
  <c r="O53" i="33" s="1"/>
  <c r="N30" i="33"/>
  <c r="O30" i="33"/>
  <c r="N31" i="33"/>
  <c r="O31" i="33"/>
  <c r="N32" i="33"/>
  <c r="O32" i="33"/>
  <c r="N33" i="33"/>
  <c r="O33" i="33"/>
  <c r="N34" i="33"/>
  <c r="O34" i="33" s="1"/>
  <c r="N35" i="33"/>
  <c r="O35" i="33"/>
  <c r="N36" i="33"/>
  <c r="O36" i="33"/>
  <c r="N37" i="33"/>
  <c r="O37" i="33" s="1"/>
  <c r="N38" i="33"/>
  <c r="O38" i="33"/>
  <c r="N39" i="33"/>
  <c r="O39" i="33" s="1"/>
  <c r="N40" i="33"/>
  <c r="O40" i="33"/>
  <c r="N41" i="33"/>
  <c r="O41" i="33"/>
  <c r="N8" i="33"/>
  <c r="O8" i="33"/>
  <c r="N9" i="33"/>
  <c r="O9" i="33"/>
  <c r="E42" i="33"/>
  <c r="F42" i="33"/>
  <c r="G42" i="33"/>
  <c r="H42" i="33"/>
  <c r="I42" i="33"/>
  <c r="J42" i="33"/>
  <c r="K42" i="33"/>
  <c r="N42" i="33" s="1"/>
  <c r="O42" i="33" s="1"/>
  <c r="L42" i="33"/>
  <c r="L73" i="33" s="1"/>
  <c r="M42" i="33"/>
  <c r="D42" i="33"/>
  <c r="E29" i="33"/>
  <c r="F29" i="33"/>
  <c r="G29" i="33"/>
  <c r="H29" i="33"/>
  <c r="I29" i="33"/>
  <c r="J29" i="33"/>
  <c r="K29" i="33"/>
  <c r="L29" i="33"/>
  <c r="N29" i="33" s="1"/>
  <c r="O29" i="33" s="1"/>
  <c r="M29" i="33"/>
  <c r="M73" i="33" s="1"/>
  <c r="D29" i="33"/>
  <c r="E17" i="33"/>
  <c r="E73" i="33" s="1"/>
  <c r="F17" i="33"/>
  <c r="G17" i="33"/>
  <c r="H17" i="33"/>
  <c r="H73" i="33" s="1"/>
  <c r="I17" i="33"/>
  <c r="J17" i="33"/>
  <c r="K17" i="33"/>
  <c r="L17" i="33"/>
  <c r="M17" i="33"/>
  <c r="D17" i="33"/>
  <c r="E5" i="33"/>
  <c r="F5" i="33"/>
  <c r="F73" i="33" s="1"/>
  <c r="G5" i="33"/>
  <c r="H5" i="33"/>
  <c r="I5" i="33"/>
  <c r="J5" i="33"/>
  <c r="K5" i="33"/>
  <c r="L5" i="33"/>
  <c r="M5" i="33"/>
  <c r="D5" i="33"/>
  <c r="E69" i="33"/>
  <c r="F69" i="33"/>
  <c r="G69" i="33"/>
  <c r="H69" i="33"/>
  <c r="I69" i="33"/>
  <c r="J69" i="33"/>
  <c r="K69" i="33"/>
  <c r="L69" i="33"/>
  <c r="M69" i="33"/>
  <c r="D69" i="33"/>
  <c r="N69" i="33" s="1"/>
  <c r="O69" i="33" s="1"/>
  <c r="N70" i="33"/>
  <c r="O70" i="33"/>
  <c r="N60" i="33"/>
  <c r="O60" i="33"/>
  <c r="N61" i="33"/>
  <c r="O61" i="33" s="1"/>
  <c r="N62" i="33"/>
  <c r="O62" i="33" s="1"/>
  <c r="N63" i="33"/>
  <c r="O63" i="33"/>
  <c r="N64" i="33"/>
  <c r="O64" i="33"/>
  <c r="N65" i="33"/>
  <c r="O65" i="33"/>
  <c r="N66" i="33"/>
  <c r="O66" i="33" s="1"/>
  <c r="N67" i="33"/>
  <c r="O67" i="33"/>
  <c r="N68" i="33"/>
  <c r="O68" i="33"/>
  <c r="N59" i="33"/>
  <c r="O59" i="33"/>
  <c r="E58" i="33"/>
  <c r="F58" i="33"/>
  <c r="G58" i="33"/>
  <c r="H58" i="33"/>
  <c r="I58" i="33"/>
  <c r="J58" i="33"/>
  <c r="K58" i="33"/>
  <c r="L58" i="33"/>
  <c r="M58" i="33"/>
  <c r="D58" i="33"/>
  <c r="N58" i="33" s="1"/>
  <c r="O58" i="33" s="1"/>
  <c r="E54" i="33"/>
  <c r="N54" i="33" s="1"/>
  <c r="O54" i="33" s="1"/>
  <c r="F54" i="33"/>
  <c r="G54" i="33"/>
  <c r="H54" i="33"/>
  <c r="I54" i="33"/>
  <c r="J54" i="33"/>
  <c r="K54" i="33"/>
  <c r="K73" i="33"/>
  <c r="L54" i="33"/>
  <c r="M54" i="33"/>
  <c r="D54" i="33"/>
  <c r="N55" i="33"/>
  <c r="O55" i="33"/>
  <c r="N56" i="33"/>
  <c r="O56" i="33"/>
  <c r="N57" i="33"/>
  <c r="O57" i="33" s="1"/>
  <c r="N22" i="33"/>
  <c r="O22" i="33"/>
  <c r="N23" i="33"/>
  <c r="O23" i="33"/>
  <c r="N24" i="33"/>
  <c r="O24" i="33" s="1"/>
  <c r="N25" i="33"/>
  <c r="O25" i="33" s="1"/>
  <c r="N26" i="33"/>
  <c r="O26" i="33"/>
  <c r="N21" i="33"/>
  <c r="O21" i="33" s="1"/>
  <c r="N19" i="33"/>
  <c r="O19" i="33"/>
  <c r="N20" i="33"/>
  <c r="O20" i="33"/>
  <c r="N27" i="33"/>
  <c r="O27" i="33"/>
  <c r="N28" i="33"/>
  <c r="O28" i="33" s="1"/>
  <c r="N7" i="33"/>
  <c r="O7" i="33"/>
  <c r="N10" i="33"/>
  <c r="O10" i="33" s="1"/>
  <c r="N11" i="33"/>
  <c r="O11" i="33" s="1"/>
  <c r="N12" i="33"/>
  <c r="O12" i="33" s="1"/>
  <c r="N13" i="33"/>
  <c r="O13" i="33"/>
  <c r="N14" i="33"/>
  <c r="O14" i="33" s="1"/>
  <c r="N15" i="33"/>
  <c r="O15" i="33"/>
  <c r="N16" i="33"/>
  <c r="O16" i="33"/>
  <c r="N6" i="33"/>
  <c r="O6" i="33"/>
  <c r="N18" i="33"/>
  <c r="O18" i="33"/>
  <c r="J68" i="37"/>
  <c r="H68" i="37"/>
  <c r="N49" i="37"/>
  <c r="O49" i="37" s="1"/>
  <c r="K68" i="38"/>
  <c r="F68" i="38"/>
  <c r="N39" i="38"/>
  <c r="O39" i="38" s="1"/>
  <c r="M67" i="39"/>
  <c r="N65" i="40"/>
  <c r="O65" i="40"/>
  <c r="N5" i="40"/>
  <c r="O5" i="40"/>
  <c r="M69" i="40"/>
  <c r="G73" i="33"/>
  <c r="N17" i="33"/>
  <c r="O17" i="33"/>
  <c r="F69" i="40"/>
  <c r="E68" i="37"/>
  <c r="N5" i="36"/>
  <c r="O5" i="36"/>
  <c r="M69" i="41"/>
  <c r="L69" i="41"/>
  <c r="J69" i="41"/>
  <c r="N64" i="41"/>
  <c r="O64" i="41" s="1"/>
  <c r="N17" i="41"/>
  <c r="O17" i="41"/>
  <c r="J68" i="42"/>
  <c r="K68" i="42"/>
  <c r="N27" i="42"/>
  <c r="O27" i="42" s="1"/>
  <c r="N5" i="42"/>
  <c r="O5" i="42" s="1"/>
  <c r="F69" i="43"/>
  <c r="K69" i="43"/>
  <c r="N27" i="43"/>
  <c r="O27" i="43" s="1"/>
  <c r="N5" i="43"/>
  <c r="O5" i="43" s="1"/>
  <c r="F65" i="44"/>
  <c r="N38" i="44"/>
  <c r="O38" i="44"/>
  <c r="N25" i="44"/>
  <c r="O25" i="44"/>
  <c r="N17" i="44"/>
  <c r="O17" i="44" s="1"/>
  <c r="I65" i="45"/>
  <c r="E65" i="45"/>
  <c r="N54" i="45"/>
  <c r="O54" i="45"/>
  <c r="N41" i="45"/>
  <c r="O41" i="45"/>
  <c r="P66" i="46"/>
  <c r="N70" i="46"/>
  <c r="M70" i="46"/>
  <c r="O5" i="46"/>
  <c r="P5" i="46"/>
  <c r="O59" i="47" l="1"/>
  <c r="P59" i="47" s="1"/>
  <c r="O51" i="47"/>
  <c r="P51" i="47" s="1"/>
  <c r="O47" i="47"/>
  <c r="P47" i="47" s="1"/>
  <c r="M62" i="47"/>
  <c r="O38" i="47"/>
  <c r="P38" i="47" s="1"/>
  <c r="O25" i="47"/>
  <c r="P25" i="47" s="1"/>
  <c r="D62" i="47"/>
  <c r="G62" i="47"/>
  <c r="H62" i="47"/>
  <c r="E62" i="47"/>
  <c r="O15" i="47"/>
  <c r="P15" i="47" s="1"/>
  <c r="I62" i="47"/>
  <c r="J62" i="47"/>
  <c r="O5" i="47"/>
  <c r="P5" i="47" s="1"/>
  <c r="N62" i="47"/>
  <c r="K62" i="47"/>
  <c r="F62" i="47"/>
  <c r="L62" i="47"/>
  <c r="N40" i="40"/>
  <c r="O40" i="40" s="1"/>
  <c r="E65" i="44"/>
  <c r="N65" i="44" s="1"/>
  <c r="O65" i="44" s="1"/>
  <c r="E69" i="40"/>
  <c r="N17" i="43"/>
  <c r="O17" i="43" s="1"/>
  <c r="N17" i="34"/>
  <c r="O17" i="34" s="1"/>
  <c r="D68" i="38"/>
  <c r="N68" i="38" s="1"/>
  <c r="O68" i="38" s="1"/>
  <c r="M68" i="42"/>
  <c r="N68" i="42" s="1"/>
  <c r="O68" i="42" s="1"/>
  <c r="K70" i="34"/>
  <c r="N43" i="34"/>
  <c r="O43" i="34" s="1"/>
  <c r="G68" i="36"/>
  <c r="D69" i="40"/>
  <c r="N39" i="41"/>
  <c r="O39" i="41" s="1"/>
  <c r="N53" i="36"/>
  <c r="O53" i="36" s="1"/>
  <c r="N26" i="39"/>
  <c r="O26" i="39" s="1"/>
  <c r="K69" i="40"/>
  <c r="D70" i="46"/>
  <c r="O70" i="46" s="1"/>
  <c r="P70" i="46" s="1"/>
  <c r="N17" i="35"/>
  <c r="O17" i="35" s="1"/>
  <c r="F68" i="37"/>
  <c r="N68" i="37" s="1"/>
  <c r="O68" i="37" s="1"/>
  <c r="L65" i="45"/>
  <c r="K65" i="44"/>
  <c r="K65" i="45"/>
  <c r="N5" i="41"/>
  <c r="O5" i="41" s="1"/>
  <c r="G65" i="45"/>
  <c r="D68" i="36"/>
  <c r="N55" i="43"/>
  <c r="O55" i="43" s="1"/>
  <c r="N5" i="33"/>
  <c r="O5" i="33" s="1"/>
  <c r="D73" i="33"/>
  <c r="F68" i="36"/>
  <c r="N21" i="37"/>
  <c r="O21" i="37" s="1"/>
  <c r="G70" i="35"/>
  <c r="N70" i="35" s="1"/>
  <c r="O70" i="35" s="1"/>
  <c r="N35" i="37"/>
  <c r="O35" i="37" s="1"/>
  <c r="E67" i="39"/>
  <c r="L69" i="40"/>
  <c r="D67" i="39"/>
  <c r="N67" i="39" s="1"/>
  <c r="O67" i="39" s="1"/>
  <c r="L68" i="37"/>
  <c r="N16" i="37"/>
  <c r="O16" i="37" s="1"/>
  <c r="N63" i="39"/>
  <c r="O63" i="39" s="1"/>
  <c r="M65" i="44"/>
  <c r="D70" i="34"/>
  <c r="J70" i="34"/>
  <c r="N66" i="35"/>
  <c r="O66" i="35" s="1"/>
  <c r="I68" i="36"/>
  <c r="N49" i="38"/>
  <c r="O49" i="38" s="1"/>
  <c r="H68" i="42"/>
  <c r="I65" i="44"/>
  <c r="M70" i="34"/>
  <c r="N17" i="45"/>
  <c r="O17" i="45" s="1"/>
  <c r="I69" i="43"/>
  <c r="J73" i="33"/>
  <c r="K70" i="35"/>
  <c r="N64" i="38"/>
  <c r="O64" i="38" s="1"/>
  <c r="M65" i="45"/>
  <c r="O17" i="46"/>
  <c r="P17" i="46" s="1"/>
  <c r="L70" i="46"/>
  <c r="H70" i="46"/>
  <c r="N66" i="34"/>
  <c r="O66" i="34" s="1"/>
  <c r="E68" i="36"/>
  <c r="I68" i="37"/>
  <c r="D69" i="43"/>
  <c r="I73" i="33"/>
  <c r="L68" i="36"/>
  <c r="E69" i="43"/>
  <c r="N62" i="44"/>
  <c r="O62" i="44" s="1"/>
  <c r="E70" i="46"/>
  <c r="N5" i="38"/>
  <c r="O5" i="38" s="1"/>
  <c r="N5" i="45"/>
  <c r="O5" i="45" s="1"/>
  <c r="O62" i="47" l="1"/>
  <c r="P62" i="47" s="1"/>
  <c r="N69" i="40"/>
  <c r="O69" i="40" s="1"/>
  <c r="N73" i="33"/>
  <c r="O73" i="33" s="1"/>
  <c r="N68" i="36"/>
  <c r="O68" i="36" s="1"/>
  <c r="N69" i="43"/>
  <c r="O69" i="43" s="1"/>
  <c r="N70" i="34"/>
  <c r="O70" i="34" s="1"/>
  <c r="N65" i="45"/>
  <c r="O65" i="45" s="1"/>
</calcChain>
</file>

<file path=xl/sharedStrings.xml><?xml version="1.0" encoding="utf-8"?>
<sst xmlns="http://schemas.openxmlformats.org/spreadsheetml/2006/main" count="1263" uniqueCount="171">
  <si>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</si>
  <si>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</si>
  <si>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</si>
  <si>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</si>
  <si>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</si>
  <si>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</si>
  <si>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</si>
  <si>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</si>
  <si>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</si>
  <si>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</si>
  <si>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</si>
  <si>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Discretionary Sales Surtaxes</t>
  </si>
  <si>
    <t>Utility Service Tax - Electricity</t>
  </si>
  <si>
    <t>Utility Service Tax - Water</t>
  </si>
  <si>
    <t>Utility Service Tax - Gas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</si>
  <si>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</si>
  <si>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</si>
  <si>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</si>
  <si>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</si>
  <si>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</si>
  <si>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Franchise Fee - Solid Waste</t>
  </si>
  <si>
    <t>Impact Fees - Residential - Public Safety</t>
  </si>
  <si>
    <t>Impact Fees - Commercial - Public Safety</t>
  </si>
  <si>
    <t>Impact Fees - Residential - Physical Environment</t>
  </si>
  <si>
    <t>Impact Fees - Commercial - Physical Environment</t>
  </si>
  <si>
    <t>Impact Fees - Residential - Transportation</t>
  </si>
  <si>
    <t>Impact Fees - Commercial - Transportation</t>
  </si>
  <si>
    <t>Special Assessments - Charges for Public Services</t>
  </si>
  <si>
    <t>Other Permits, Fees, and Special Assessments</t>
  </si>
  <si>
    <t>Federal Grant - Public Safety</t>
  </si>
  <si>
    <t>Intergovernmental Revenue</t>
  </si>
  <si>
    <t>State Grant - Public Safety</t>
  </si>
  <si>
    <t>Federal Grant - Physical Environment - Sewer / Wastewater</t>
  </si>
  <si>
    <t>State Grant - Transportation - Other Transportation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</si>
  <si>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</si>
  <si>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</si>
  <si>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</si>
  <si>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</si>
  <si>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</si>
  <si>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</si>
  <si>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Grants from Other Local Units - Public Safety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</si>
  <si>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</si>
  <si>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</si>
  <si>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</si>
  <si>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</si>
  <si>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</si>
  <si>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</si>
  <si>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</si>
  <si>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</si>
  <si>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Public Safety - Law Enforcement Services</t>
  </si>
  <si>
    <t>Public Safety - Fire Protection</t>
  </si>
  <si>
    <t>Public Safety - Protective Inspection Fees</t>
  </si>
  <si>
    <t>Physical Environment - Water Utility</t>
  </si>
  <si>
    <t>Physical Environment - Garbage / Solid Waste</t>
  </si>
  <si>
    <t>Physical Environment - Sewer / Wastewater Utility</t>
  </si>
  <si>
    <t>Physical Environment - Water / Sewer Combination Utility</t>
  </si>
  <si>
    <t>Physical Environment - Other Physical Environment Charges</t>
  </si>
  <si>
    <t>Transportation (User Fees) - Other Transportation Charges</t>
  </si>
  <si>
    <t>Economic Environment - Other Economic Environment Charges</t>
  </si>
  <si>
    <t>Culture / Recreation - Parks and Recreation</t>
  </si>
  <si>
    <t>Total - All Account Codes</t>
  </si>
  <si>
    <t>Local Fiscal Year Ended September 30, 2009</t>
  </si>
  <si>
    <t>Court-Ordered Judgments and Fines - As Decided by Traffic Court</t>
  </si>
  <si>
    <t>Fines - Local Ordinance Violations</t>
  </si>
  <si>
    <t>Other Judgments, Fines, and Forfeits</t>
  </si>
  <si>
    <t>Interest and Other Earnings - Interest</t>
  </si>
  <si>
    <t>Interest and Other Earnings - Dividends</t>
  </si>
  <si>
    <t>Interest and Other Earnings - Net Increase (Decrease) in Fair Value of Investments</t>
  </si>
  <si>
    <t>Interest and Other Earnings - Gain or Loss on Sale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</si>
  <si>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</si>
  <si>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</si>
  <si>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</si>
  <si>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</si>
  <si>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</si>
  <si>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</si>
  <si>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</si>
  <si>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Proprietary Non-Operating Sources - State Grants and Donations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</si>
  <si>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</si>
  <si>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</si>
  <si>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</si>
  <si>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</si>
  <si>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</si>
  <si>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</si>
  <si>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</si>
  <si>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</si>
  <si>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</si>
  <si>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Contributions from Enterprise Operations</t>
  </si>
  <si>
    <t>Dade City Revenues Reported by Account Code and Fund Type</t>
  </si>
  <si>
    <t>Local Fiscal Year Ended September 30, 2010</t>
  </si>
  <si>
    <t>Fire Insurance Premium Tax for Firefighters' Pension</t>
  </si>
  <si>
    <t>Franchise Fee - Gas</t>
  </si>
  <si>
    <t>Federal Grant - Economic Environment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</si>
  <si>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</si>
  <si>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</si>
  <si>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</si>
  <si>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Federal Grant - General Government</t>
  </si>
  <si>
    <t>2011 Municipal Population:</t>
  </si>
  <si>
    <t>Local Fiscal Year Ended September 30, 2012</t>
  </si>
  <si>
    <t>State Grant - Physical Environment - Stormwater Management</t>
  </si>
  <si>
    <t>2012 Municipal Population:</t>
  </si>
  <si>
    <t>Local Fiscal Year Ended September 30, 2008</t>
  </si>
  <si>
    <t>Permits and Franchise Fees</t>
  </si>
  <si>
    <t>Other Permits and Fees</t>
  </si>
  <si>
    <t>Federal Grant - Human Services - Public Assistance</t>
  </si>
  <si>
    <t>State Grant - General Government</t>
  </si>
  <si>
    <t>Impact Fees - Public Safety</t>
  </si>
  <si>
    <t>Impact Fees - Physical Environment</t>
  </si>
  <si>
    <t>Impact Fees - Transportation</t>
  </si>
  <si>
    <t>2008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</si>
  <si>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</si>
  <si>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</si>
  <si>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</si>
  <si>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</si>
  <si>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</si>
  <si>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</si>
  <si>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</si>
  <si>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</si>
  <si>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Transportation - Other Transportation Charges</t>
  </si>
  <si>
    <t>Interest and Other Earnings - Gain (Loss) on Sale of Investments</t>
  </si>
  <si>
    <t>Sales - Disposition of Fixed Assets</t>
  </si>
  <si>
    <t>Sales - Sale of Surplus Materials and Scrap</t>
  </si>
  <si>
    <t>Proprietary Non-Operating - State Grants and Donations</t>
  </si>
  <si>
    <t>2013 Municipal Population:</t>
  </si>
  <si>
    <t>Local Fiscal Year Ended September 30, 2014</t>
  </si>
  <si>
    <t>Physical Environment - Cemetary</t>
  </si>
  <si>
    <t>2014 Municipal Population:</t>
  </si>
  <si>
    <t>Local Fiscal Year Ended September 30, 2015</t>
  </si>
  <si>
    <t>Federal Grant - Transportation - Other Transportation</t>
  </si>
  <si>
    <t>2015 Municipal Population:</t>
  </si>
  <si>
    <t>Local Fiscal Year Ended September 30, 2016</t>
  </si>
  <si>
    <t>State Grant - Other</t>
  </si>
  <si>
    <t>Proceeds - Installment Purchases and Capital Lease Proceeds</t>
  </si>
  <si>
    <t>2016 Municipal Population:</t>
  </si>
  <si>
    <t>Local Fiscal Year Ended September 30, 2017</t>
  </si>
  <si>
    <t>Federal Grant - Culture / Recreation</t>
  </si>
  <si>
    <t>2017 Municipal Population:</t>
  </si>
  <si>
    <t>Local Fiscal Year Ended September 30, 2018</t>
  </si>
  <si>
    <t>2018 Municipal Population:</t>
  </si>
  <si>
    <t>Local Fiscal Year Ended September 30, 2019</t>
  </si>
  <si>
    <t>Federal Grant - Physical Environment - Other Physical Environment</t>
  </si>
  <si>
    <t>State Grant - Culture / Recreation</t>
  </si>
  <si>
    <t>2019 Municipal Population:</t>
  </si>
  <si>
    <t>Local Fiscal Year Ended September 30, 2020</t>
  </si>
  <si>
    <t>Special Assessments - Capital Improvement</t>
  </si>
  <si>
    <t>Grants from Other Local Units - General Government</t>
  </si>
  <si>
    <t>Court-Ordered Judgments and Fines - As Decided by County Court Criminal</t>
  </si>
  <si>
    <t>Proceeds - Debt Proceeds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</si>
  <si>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</si>
  <si>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</si>
  <si>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</si>
  <si>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</si>
  <si>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</si>
  <si>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</si>
  <si>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</si>
  <si>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Government Infrastructure Surtax</t>
  </si>
  <si>
    <t>Local Communications Services Taxes</t>
  </si>
  <si>
    <t>Building Permits (Buildling Permit Fees)</t>
  </si>
  <si>
    <t>Stormwater Fee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</si>
  <si>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</si>
  <si>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</si>
  <si>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</si>
  <si>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</si>
  <si>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State Shared Revenues - Transportation - Fuel Tax Refunds and Credits</t>
  </si>
  <si>
    <t>Proprietary Non-Operating Sources - Interest</t>
  </si>
  <si>
    <t>2021 Municipal Population:</t>
  </si>
  <si>
    <t>Local Fiscal Year Ended September 30, 2022</t>
  </si>
  <si>
    <t>Federal Grant - Physical Environment - Water Supply System</t>
  </si>
  <si>
    <t>Grants from Other Local Units - Transportation</t>
  </si>
  <si>
    <t>Court-Ordered Judgments and Fines - Other</t>
  </si>
  <si>
    <t>Proprietary Non-Operating Sources - Other Grants and Donations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</si>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</sst>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E93D5-E7D0-45B3-9431-24EDE79858F2}">
  <sheetPr>
    <pageSetUpPr fitToPage="1"/>
  </sheetPr>
  <dimension ref="A1:ED66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87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165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77</v>
      </c>
      <c r="B3" s="108"/>
      <c r="C3" s="109"/>
      <c r="D3" s="113" t="s">
        <v>42</v>
      </c>
      <c r="E3" s="114"/>
      <c r="F3" s="114"/>
      <c r="G3" s="114"/>
      <c r="H3" s="115"/>
      <c r="I3" s="113" t="s">
        <v>43</v>
      </c>
      <c r="J3" s="115"/>
      <c r="K3" s="113" t="s">
        <v>45</v>
      </c>
      <c r="L3" s="114"/>
      <c r="M3" s="115"/>
      <c r="N3" s="49"/>
      <c r="O3" s="50"/>
      <c r="P3" s="116" t="s">
        <v>149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78</v>
      </c>
      <c r="F4" s="52" t="s">
        <v>79</v>
      </c>
      <c r="G4" s="52" t="s">
        <v>80</v>
      </c>
      <c r="H4" s="52" t="s">
        <v>5</v>
      </c>
      <c r="I4" s="52" t="s">
        <v>6</v>
      </c>
      <c r="J4" s="53" t="s">
        <v>81</v>
      </c>
      <c r="K4" s="53" t="s">
        <v>7</v>
      </c>
      <c r="L4" s="53" t="s">
        <v>8</v>
      </c>
      <c r="M4" s="53" t="s">
        <v>150</v>
      </c>
      <c r="N4" s="53" t="s">
        <v>9</v>
      </c>
      <c r="O4" s="53" t="s">
        <v>151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152</v>
      </c>
      <c r="B5" s="57"/>
      <c r="C5" s="57"/>
      <c r="D5" s="58">
        <f t="shared" ref="D5:N5" si="0">SUM(D6:D14)</f>
        <v>3762485</v>
      </c>
      <c r="E5" s="58">
        <f t="shared" si="0"/>
        <v>1706603</v>
      </c>
      <c r="F5" s="58">
        <f t="shared" si="0"/>
        <v>0</v>
      </c>
      <c r="G5" s="58">
        <f t="shared" si="0"/>
        <v>0</v>
      </c>
      <c r="H5" s="58">
        <f t="shared" si="0"/>
        <v>0</v>
      </c>
      <c r="I5" s="58">
        <f t="shared" si="0"/>
        <v>0</v>
      </c>
      <c r="J5" s="58">
        <f t="shared" si="0"/>
        <v>0</v>
      </c>
      <c r="K5" s="58">
        <f t="shared" si="0"/>
        <v>133345</v>
      </c>
      <c r="L5" s="58">
        <f t="shared" si="0"/>
        <v>0</v>
      </c>
      <c r="M5" s="58">
        <f t="shared" si="0"/>
        <v>0</v>
      </c>
      <c r="N5" s="58">
        <f t="shared" si="0"/>
        <v>0</v>
      </c>
      <c r="O5" s="59">
        <f>SUM(D5:N5)</f>
        <v>5602433</v>
      </c>
      <c r="P5" s="60">
        <f t="shared" ref="P5:P36" si="1">(O5/P$64)</f>
        <v>720.19964005656254</v>
      </c>
      <c r="Q5" s="61"/>
    </row>
    <row r="6" spans="1:134">
      <c r="A6" s="63"/>
      <c r="B6" s="64">
        <v>311</v>
      </c>
      <c r="C6" s="65" t="s">
        <v>2</v>
      </c>
      <c r="D6" s="66">
        <v>2739687</v>
      </c>
      <c r="E6" s="66">
        <v>106377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2846064</v>
      </c>
      <c r="P6" s="67">
        <f t="shared" si="1"/>
        <v>365.86502121095259</v>
      </c>
      <c r="Q6" s="68"/>
    </row>
    <row r="7" spans="1:134">
      <c r="A7" s="63"/>
      <c r="B7" s="64">
        <v>312.51</v>
      </c>
      <c r="C7" s="65" t="s">
        <v>84</v>
      </c>
      <c r="D7" s="66">
        <v>0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29848</v>
      </c>
      <c r="L7" s="66">
        <v>0</v>
      </c>
      <c r="M7" s="66">
        <v>0</v>
      </c>
      <c r="N7" s="66">
        <v>0</v>
      </c>
      <c r="O7" s="66">
        <f t="shared" ref="O7:O14" si="2">SUM(D7:N7)</f>
        <v>29848</v>
      </c>
      <c r="P7" s="67">
        <f t="shared" si="1"/>
        <v>3.8369970433217637</v>
      </c>
      <c r="Q7" s="68"/>
    </row>
    <row r="8" spans="1:134">
      <c r="A8" s="63"/>
      <c r="B8" s="64">
        <v>312.52</v>
      </c>
      <c r="C8" s="65" t="s">
        <v>110</v>
      </c>
      <c r="D8" s="66">
        <v>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103497</v>
      </c>
      <c r="L8" s="66">
        <v>0</v>
      </c>
      <c r="M8" s="66">
        <v>0</v>
      </c>
      <c r="N8" s="66">
        <v>0</v>
      </c>
      <c r="O8" s="66">
        <f t="shared" si="2"/>
        <v>103497</v>
      </c>
      <c r="P8" s="67">
        <f t="shared" si="1"/>
        <v>13.304666409564211</v>
      </c>
      <c r="Q8" s="68"/>
    </row>
    <row r="9" spans="1:134">
      <c r="A9" s="63"/>
      <c r="B9" s="64">
        <v>312.63</v>
      </c>
      <c r="C9" s="65" t="s">
        <v>154</v>
      </c>
      <c r="D9" s="66">
        <v>0</v>
      </c>
      <c r="E9" s="66">
        <v>1600226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2"/>
        <v>1600226</v>
      </c>
      <c r="P9" s="67">
        <f t="shared" si="1"/>
        <v>205.71101684021082</v>
      </c>
      <c r="Q9" s="68"/>
    </row>
    <row r="10" spans="1:134">
      <c r="A10" s="63"/>
      <c r="B10" s="64">
        <v>314.10000000000002</v>
      </c>
      <c r="C10" s="65" t="s">
        <v>12</v>
      </c>
      <c r="D10" s="66">
        <v>690933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2"/>
        <v>690933</v>
      </c>
      <c r="P10" s="67">
        <f t="shared" si="1"/>
        <v>88.82028538372542</v>
      </c>
      <c r="Q10" s="68"/>
    </row>
    <row r="11" spans="1:134">
      <c r="A11" s="63"/>
      <c r="B11" s="64">
        <v>314.3</v>
      </c>
      <c r="C11" s="65" t="s">
        <v>13</v>
      </c>
      <c r="D11" s="66">
        <v>85101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2"/>
        <v>85101</v>
      </c>
      <c r="P11" s="67">
        <f t="shared" si="1"/>
        <v>10.939838025453144</v>
      </c>
      <c r="Q11" s="68"/>
    </row>
    <row r="12" spans="1:134">
      <c r="A12" s="63"/>
      <c r="B12" s="64">
        <v>314.39999999999998</v>
      </c>
      <c r="C12" s="65" t="s">
        <v>14</v>
      </c>
      <c r="D12" s="66">
        <v>4701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2"/>
        <v>4701</v>
      </c>
      <c r="P12" s="67">
        <f t="shared" si="1"/>
        <v>0.60431932124951793</v>
      </c>
      <c r="Q12" s="68"/>
    </row>
    <row r="13" spans="1:134">
      <c r="A13" s="63"/>
      <c r="B13" s="64">
        <v>314.8</v>
      </c>
      <c r="C13" s="65" t="s">
        <v>15</v>
      </c>
      <c r="D13" s="66">
        <v>10426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2"/>
        <v>10426</v>
      </c>
      <c r="P13" s="67">
        <f t="shared" si="1"/>
        <v>1.3402750996272015</v>
      </c>
      <c r="Q13" s="68"/>
    </row>
    <row r="14" spans="1:134">
      <c r="A14" s="63"/>
      <c r="B14" s="64">
        <v>315.2</v>
      </c>
      <c r="C14" s="65" t="s">
        <v>155</v>
      </c>
      <c r="D14" s="66">
        <v>231637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2"/>
        <v>231637</v>
      </c>
      <c r="P14" s="67">
        <f t="shared" si="1"/>
        <v>29.777220722457898</v>
      </c>
      <c r="Q14" s="68"/>
    </row>
    <row r="15" spans="1:134" ht="15.75">
      <c r="A15" s="69" t="s">
        <v>18</v>
      </c>
      <c r="B15" s="70"/>
      <c r="C15" s="71"/>
      <c r="D15" s="72">
        <f t="shared" ref="D15:N15" si="3">SUM(D16:D24)</f>
        <v>842546</v>
      </c>
      <c r="E15" s="72">
        <f t="shared" si="3"/>
        <v>4717437</v>
      </c>
      <c r="F15" s="72">
        <f t="shared" si="3"/>
        <v>0</v>
      </c>
      <c r="G15" s="72">
        <f t="shared" si="3"/>
        <v>0</v>
      </c>
      <c r="H15" s="72">
        <f t="shared" si="3"/>
        <v>0</v>
      </c>
      <c r="I15" s="72">
        <f t="shared" si="3"/>
        <v>749302</v>
      </c>
      <c r="J15" s="72">
        <f t="shared" si="3"/>
        <v>0</v>
      </c>
      <c r="K15" s="72">
        <f t="shared" si="3"/>
        <v>0</v>
      </c>
      <c r="L15" s="72">
        <f t="shared" si="3"/>
        <v>0</v>
      </c>
      <c r="M15" s="72">
        <f t="shared" si="3"/>
        <v>0</v>
      </c>
      <c r="N15" s="72">
        <f t="shared" si="3"/>
        <v>0</v>
      </c>
      <c r="O15" s="73">
        <f>SUM(D15:N15)</f>
        <v>6309285</v>
      </c>
      <c r="P15" s="74">
        <f t="shared" si="1"/>
        <v>811.06633243347471</v>
      </c>
      <c r="Q15" s="75"/>
    </row>
    <row r="16" spans="1:134">
      <c r="A16" s="63"/>
      <c r="B16" s="64">
        <v>322</v>
      </c>
      <c r="C16" s="65" t="s">
        <v>156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749302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>SUM(D16:N16)</f>
        <v>749302</v>
      </c>
      <c r="P16" s="67">
        <f t="shared" si="1"/>
        <v>96.323691991258514</v>
      </c>
      <c r="Q16" s="68"/>
    </row>
    <row r="17" spans="1:17">
      <c r="A17" s="63"/>
      <c r="B17" s="64">
        <v>323.10000000000002</v>
      </c>
      <c r="C17" s="65" t="s">
        <v>19</v>
      </c>
      <c r="D17" s="66">
        <v>703018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ref="O17:O24" si="4">SUM(D17:N17)</f>
        <v>703018</v>
      </c>
      <c r="P17" s="67">
        <f t="shared" si="1"/>
        <v>90.37382697004756</v>
      </c>
      <c r="Q17" s="68"/>
    </row>
    <row r="18" spans="1:17">
      <c r="A18" s="63"/>
      <c r="B18" s="64">
        <v>323.39999999999998</v>
      </c>
      <c r="C18" s="65" t="s">
        <v>90</v>
      </c>
      <c r="D18" s="66">
        <v>14223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4"/>
        <v>14223</v>
      </c>
      <c r="P18" s="67">
        <f t="shared" si="1"/>
        <v>1.8283841110682606</v>
      </c>
      <c r="Q18" s="68"/>
    </row>
    <row r="19" spans="1:17">
      <c r="A19" s="63"/>
      <c r="B19" s="64">
        <v>324.11</v>
      </c>
      <c r="C19" s="65" t="s">
        <v>21</v>
      </c>
      <c r="D19" s="66">
        <v>0</v>
      </c>
      <c r="E19" s="66">
        <v>151626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4"/>
        <v>151626</v>
      </c>
      <c r="P19" s="67">
        <f t="shared" si="1"/>
        <v>19.491708445815657</v>
      </c>
      <c r="Q19" s="68"/>
    </row>
    <row r="20" spans="1:17">
      <c r="A20" s="63"/>
      <c r="B20" s="64">
        <v>324.20999999999998</v>
      </c>
      <c r="C20" s="65" t="s">
        <v>23</v>
      </c>
      <c r="D20" s="66">
        <v>0</v>
      </c>
      <c r="E20" s="66">
        <v>3184833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4"/>
        <v>3184833</v>
      </c>
      <c r="P20" s="67">
        <f t="shared" si="1"/>
        <v>409.41419205553416</v>
      </c>
      <c r="Q20" s="68"/>
    </row>
    <row r="21" spans="1:17">
      <c r="A21" s="63"/>
      <c r="B21" s="64">
        <v>324.31</v>
      </c>
      <c r="C21" s="65" t="s">
        <v>25</v>
      </c>
      <c r="D21" s="66">
        <v>0</v>
      </c>
      <c r="E21" s="66">
        <v>1140196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4"/>
        <v>1140196</v>
      </c>
      <c r="P21" s="67">
        <f t="shared" si="1"/>
        <v>146.57359557783778</v>
      </c>
      <c r="Q21" s="68"/>
    </row>
    <row r="22" spans="1:17">
      <c r="A22" s="63"/>
      <c r="B22" s="64">
        <v>325.2</v>
      </c>
      <c r="C22" s="65" t="s">
        <v>27</v>
      </c>
      <c r="D22" s="66">
        <v>86726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4"/>
        <v>86726</v>
      </c>
      <c r="P22" s="67">
        <f t="shared" si="1"/>
        <v>11.148733770407507</v>
      </c>
      <c r="Q22" s="68"/>
    </row>
    <row r="23" spans="1:17">
      <c r="A23" s="63"/>
      <c r="B23" s="64">
        <v>329.2</v>
      </c>
      <c r="C23" s="65" t="s">
        <v>157</v>
      </c>
      <c r="D23" s="66">
        <v>0</v>
      </c>
      <c r="E23" s="66">
        <v>240782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4"/>
        <v>240782</v>
      </c>
      <c r="P23" s="67">
        <f t="shared" si="1"/>
        <v>30.952821699447231</v>
      </c>
      <c r="Q23" s="68"/>
    </row>
    <row r="24" spans="1:17">
      <c r="A24" s="63"/>
      <c r="B24" s="64">
        <v>329.5</v>
      </c>
      <c r="C24" s="65" t="s">
        <v>158</v>
      </c>
      <c r="D24" s="66">
        <v>38579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4"/>
        <v>38579</v>
      </c>
      <c r="P24" s="67">
        <f t="shared" si="1"/>
        <v>4.9593778120581051</v>
      </c>
      <c r="Q24" s="68"/>
    </row>
    <row r="25" spans="1:17" ht="15.75">
      <c r="A25" s="69" t="s">
        <v>159</v>
      </c>
      <c r="B25" s="70"/>
      <c r="C25" s="71"/>
      <c r="D25" s="72">
        <f t="shared" ref="D25:N25" si="5">SUM(D26:D37)</f>
        <v>1332811</v>
      </c>
      <c r="E25" s="72">
        <f t="shared" si="5"/>
        <v>0</v>
      </c>
      <c r="F25" s="72">
        <f t="shared" si="5"/>
        <v>0</v>
      </c>
      <c r="G25" s="72">
        <f t="shared" si="5"/>
        <v>0</v>
      </c>
      <c r="H25" s="72">
        <f t="shared" si="5"/>
        <v>0</v>
      </c>
      <c r="I25" s="72">
        <f t="shared" si="5"/>
        <v>536658</v>
      </c>
      <c r="J25" s="72">
        <f t="shared" si="5"/>
        <v>0</v>
      </c>
      <c r="K25" s="72">
        <f t="shared" si="5"/>
        <v>0</v>
      </c>
      <c r="L25" s="72">
        <f t="shared" si="5"/>
        <v>0</v>
      </c>
      <c r="M25" s="72">
        <f t="shared" si="5"/>
        <v>0</v>
      </c>
      <c r="N25" s="72">
        <f t="shared" si="5"/>
        <v>0</v>
      </c>
      <c r="O25" s="73">
        <f>SUM(D25:N25)</f>
        <v>1869469</v>
      </c>
      <c r="P25" s="74">
        <f t="shared" si="1"/>
        <v>240.32253503020954</v>
      </c>
      <c r="Q25" s="75"/>
    </row>
    <row r="26" spans="1:17">
      <c r="A26" s="63"/>
      <c r="B26" s="64">
        <v>331.1</v>
      </c>
      <c r="C26" s="65" t="s">
        <v>95</v>
      </c>
      <c r="D26" s="66">
        <v>16777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>SUM(D26:N26)</f>
        <v>16777</v>
      </c>
      <c r="P26" s="67">
        <f t="shared" si="1"/>
        <v>2.1567039465226894</v>
      </c>
      <c r="Q26" s="68"/>
    </row>
    <row r="27" spans="1:17">
      <c r="A27" s="63"/>
      <c r="B27" s="64">
        <v>331.2</v>
      </c>
      <c r="C27" s="65" t="s">
        <v>29</v>
      </c>
      <c r="D27" s="66">
        <v>49642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>SUM(D27:N27)</f>
        <v>49642</v>
      </c>
      <c r="P27" s="67">
        <f t="shared" si="1"/>
        <v>6.3815400437074175</v>
      </c>
      <c r="Q27" s="68"/>
    </row>
    <row r="28" spans="1:17">
      <c r="A28" s="63"/>
      <c r="B28" s="64">
        <v>331.31</v>
      </c>
      <c r="C28" s="65" t="s">
        <v>166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536658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ref="O28:O34" si="6">SUM(D28:N28)</f>
        <v>536658</v>
      </c>
      <c r="P28" s="67">
        <f t="shared" si="1"/>
        <v>68.988044735827231</v>
      </c>
      <c r="Q28" s="68"/>
    </row>
    <row r="29" spans="1:17">
      <c r="A29" s="63"/>
      <c r="B29" s="64">
        <v>331.49</v>
      </c>
      <c r="C29" s="65" t="s">
        <v>127</v>
      </c>
      <c r="D29" s="66">
        <v>568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6"/>
        <v>568</v>
      </c>
      <c r="P29" s="67">
        <f t="shared" si="1"/>
        <v>7.3017097313279336E-2</v>
      </c>
      <c r="Q29" s="68"/>
    </row>
    <row r="30" spans="1:17">
      <c r="A30" s="63"/>
      <c r="B30" s="64">
        <v>334.9</v>
      </c>
      <c r="C30" s="65" t="s">
        <v>130</v>
      </c>
      <c r="D30" s="66">
        <v>7521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6"/>
        <v>7521</v>
      </c>
      <c r="P30" s="67">
        <f t="shared" si="1"/>
        <v>0.96683378326263014</v>
      </c>
      <c r="Q30" s="68"/>
    </row>
    <row r="31" spans="1:17">
      <c r="A31" s="63"/>
      <c r="B31" s="64">
        <v>335.125</v>
      </c>
      <c r="C31" s="65" t="s">
        <v>160</v>
      </c>
      <c r="D31" s="66">
        <v>419331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6"/>
        <v>419331</v>
      </c>
      <c r="P31" s="67">
        <f t="shared" si="1"/>
        <v>53.905514847666794</v>
      </c>
      <c r="Q31" s="68"/>
    </row>
    <row r="32" spans="1:17">
      <c r="A32" s="63"/>
      <c r="B32" s="64">
        <v>335.14</v>
      </c>
      <c r="C32" s="65" t="s">
        <v>114</v>
      </c>
      <c r="D32" s="66">
        <v>35693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6"/>
        <v>35693</v>
      </c>
      <c r="P32" s="67">
        <f t="shared" si="1"/>
        <v>4.5883789690191543</v>
      </c>
      <c r="Q32" s="68"/>
    </row>
    <row r="33" spans="1:17">
      <c r="A33" s="63"/>
      <c r="B33" s="64">
        <v>335.15</v>
      </c>
      <c r="C33" s="65" t="s">
        <v>115</v>
      </c>
      <c r="D33" s="66">
        <v>10399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6"/>
        <v>10399</v>
      </c>
      <c r="P33" s="67">
        <f t="shared" si="1"/>
        <v>1.3368042164802674</v>
      </c>
      <c r="Q33" s="68"/>
    </row>
    <row r="34" spans="1:17">
      <c r="A34" s="63"/>
      <c r="B34" s="64">
        <v>335.18</v>
      </c>
      <c r="C34" s="65" t="s">
        <v>161</v>
      </c>
      <c r="D34" s="66">
        <v>645371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6"/>
        <v>645371</v>
      </c>
      <c r="P34" s="67">
        <f t="shared" si="1"/>
        <v>82.963234348888037</v>
      </c>
      <c r="Q34" s="68"/>
    </row>
    <row r="35" spans="1:17">
      <c r="A35" s="63"/>
      <c r="B35" s="64">
        <v>337.1</v>
      </c>
      <c r="C35" s="65" t="s">
        <v>144</v>
      </c>
      <c r="D35" s="66">
        <v>137042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ref="O35:O36" si="7">SUM(D35:N35)</f>
        <v>137042</v>
      </c>
      <c r="P35" s="67">
        <f t="shared" si="1"/>
        <v>17.616917341560612</v>
      </c>
      <c r="Q35" s="68"/>
    </row>
    <row r="36" spans="1:17">
      <c r="A36" s="63"/>
      <c r="B36" s="64">
        <v>337.4</v>
      </c>
      <c r="C36" s="65" t="s">
        <v>167</v>
      </c>
      <c r="D36" s="66">
        <v>4238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7"/>
        <v>4238</v>
      </c>
      <c r="P36" s="67">
        <f t="shared" si="1"/>
        <v>0.54480010284098213</v>
      </c>
      <c r="Q36" s="68"/>
    </row>
    <row r="37" spans="1:17">
      <c r="A37" s="63"/>
      <c r="B37" s="64">
        <v>338</v>
      </c>
      <c r="C37" s="65" t="s">
        <v>41</v>
      </c>
      <c r="D37" s="66">
        <v>6229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>SUM(D37:N37)</f>
        <v>6229</v>
      </c>
      <c r="P37" s="67">
        <f t="shared" ref="P37:P62" si="8">(O37/P$64)</f>
        <v>0.80074559712045246</v>
      </c>
      <c r="Q37" s="68"/>
    </row>
    <row r="38" spans="1:17" ht="15.75">
      <c r="A38" s="69" t="s">
        <v>46</v>
      </c>
      <c r="B38" s="70"/>
      <c r="C38" s="71"/>
      <c r="D38" s="72">
        <f t="shared" ref="D38:N38" si="9">SUM(D39:D46)</f>
        <v>56202</v>
      </c>
      <c r="E38" s="72">
        <f t="shared" si="9"/>
        <v>0</v>
      </c>
      <c r="F38" s="72">
        <f t="shared" si="9"/>
        <v>0</v>
      </c>
      <c r="G38" s="72">
        <f t="shared" si="9"/>
        <v>0</v>
      </c>
      <c r="H38" s="72">
        <f t="shared" si="9"/>
        <v>0</v>
      </c>
      <c r="I38" s="72">
        <f t="shared" si="9"/>
        <v>5018096</v>
      </c>
      <c r="J38" s="72">
        <f t="shared" si="9"/>
        <v>0</v>
      </c>
      <c r="K38" s="72">
        <f t="shared" si="9"/>
        <v>0</v>
      </c>
      <c r="L38" s="72">
        <f t="shared" si="9"/>
        <v>0</v>
      </c>
      <c r="M38" s="72">
        <f t="shared" si="9"/>
        <v>0</v>
      </c>
      <c r="N38" s="72">
        <f t="shared" si="9"/>
        <v>0</v>
      </c>
      <c r="O38" s="72">
        <f>SUM(D38:N38)</f>
        <v>5074298</v>
      </c>
      <c r="P38" s="74">
        <f t="shared" si="8"/>
        <v>652.3072374341175</v>
      </c>
      <c r="Q38" s="75"/>
    </row>
    <row r="39" spans="1:17">
      <c r="A39" s="63"/>
      <c r="B39" s="64">
        <v>342.1</v>
      </c>
      <c r="C39" s="65" t="s">
        <v>49</v>
      </c>
      <c r="D39" s="66">
        <v>6580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ref="O39:O46" si="10">SUM(D39:N39)</f>
        <v>6580</v>
      </c>
      <c r="P39" s="67">
        <f t="shared" si="8"/>
        <v>0.84586707803059524</v>
      </c>
      <c r="Q39" s="68"/>
    </row>
    <row r="40" spans="1:17">
      <c r="A40" s="63"/>
      <c r="B40" s="64">
        <v>343.3</v>
      </c>
      <c r="C40" s="65" t="s">
        <v>52</v>
      </c>
      <c r="D40" s="66">
        <v>0</v>
      </c>
      <c r="E40" s="66">
        <v>0</v>
      </c>
      <c r="F40" s="66">
        <v>0</v>
      </c>
      <c r="G40" s="66">
        <v>0</v>
      </c>
      <c r="H40" s="66">
        <v>0</v>
      </c>
      <c r="I40" s="66">
        <v>2036514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10"/>
        <v>2036514</v>
      </c>
      <c r="P40" s="67">
        <f t="shared" si="8"/>
        <v>261.7963748553799</v>
      </c>
      <c r="Q40" s="68"/>
    </row>
    <row r="41" spans="1:17">
      <c r="A41" s="63"/>
      <c r="B41" s="64">
        <v>343.4</v>
      </c>
      <c r="C41" s="65" t="s">
        <v>53</v>
      </c>
      <c r="D41" s="66">
        <v>0</v>
      </c>
      <c r="E41" s="66">
        <v>0</v>
      </c>
      <c r="F41" s="66">
        <v>0</v>
      </c>
      <c r="G41" s="66">
        <v>0</v>
      </c>
      <c r="H41" s="66">
        <v>0</v>
      </c>
      <c r="I41" s="66">
        <v>402601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10"/>
        <v>402601</v>
      </c>
      <c r="P41" s="67">
        <f t="shared" si="8"/>
        <v>51.754852808844326</v>
      </c>
      <c r="Q41" s="68"/>
    </row>
    <row r="42" spans="1:17">
      <c r="A42" s="63"/>
      <c r="B42" s="64">
        <v>343.5</v>
      </c>
      <c r="C42" s="65" t="s">
        <v>54</v>
      </c>
      <c r="D42" s="66">
        <v>0</v>
      </c>
      <c r="E42" s="66">
        <v>0</v>
      </c>
      <c r="F42" s="66">
        <v>0</v>
      </c>
      <c r="G42" s="66">
        <v>0</v>
      </c>
      <c r="H42" s="66">
        <v>0</v>
      </c>
      <c r="I42" s="66">
        <v>2422770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10"/>
        <v>2422770</v>
      </c>
      <c r="P42" s="67">
        <f t="shared" si="8"/>
        <v>311.45005784805244</v>
      </c>
      <c r="Q42" s="68"/>
    </row>
    <row r="43" spans="1:17">
      <c r="A43" s="63"/>
      <c r="B43" s="64">
        <v>343.6</v>
      </c>
      <c r="C43" s="65" t="s">
        <v>55</v>
      </c>
      <c r="D43" s="66">
        <v>0</v>
      </c>
      <c r="E43" s="66">
        <v>0</v>
      </c>
      <c r="F43" s="66">
        <v>0</v>
      </c>
      <c r="G43" s="66">
        <v>0</v>
      </c>
      <c r="H43" s="66">
        <v>0</v>
      </c>
      <c r="I43" s="66">
        <v>156211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10"/>
        <v>156211</v>
      </c>
      <c r="P43" s="67">
        <f t="shared" si="8"/>
        <v>20.081115824656127</v>
      </c>
      <c r="Q43" s="68"/>
    </row>
    <row r="44" spans="1:17">
      <c r="A44" s="63"/>
      <c r="B44" s="64">
        <v>343.8</v>
      </c>
      <c r="C44" s="65" t="s">
        <v>124</v>
      </c>
      <c r="D44" s="66">
        <v>7485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10"/>
        <v>7485</v>
      </c>
      <c r="P44" s="67">
        <f t="shared" si="8"/>
        <v>0.96220593906671814</v>
      </c>
      <c r="Q44" s="68"/>
    </row>
    <row r="45" spans="1:17">
      <c r="A45" s="63"/>
      <c r="B45" s="64">
        <v>344.9</v>
      </c>
      <c r="C45" s="65" t="s">
        <v>117</v>
      </c>
      <c r="D45" s="66">
        <v>30833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10"/>
        <v>30833</v>
      </c>
      <c r="P45" s="67">
        <f t="shared" si="8"/>
        <v>3.9636200025710244</v>
      </c>
      <c r="Q45" s="68"/>
    </row>
    <row r="46" spans="1:17">
      <c r="A46" s="63"/>
      <c r="B46" s="64">
        <v>345.9</v>
      </c>
      <c r="C46" s="65" t="s">
        <v>58</v>
      </c>
      <c r="D46" s="66">
        <v>11304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10"/>
        <v>11304</v>
      </c>
      <c r="P46" s="67">
        <f t="shared" si="8"/>
        <v>1.4531430775163903</v>
      </c>
      <c r="Q46" s="68"/>
    </row>
    <row r="47" spans="1:17" ht="15.75">
      <c r="A47" s="69" t="s">
        <v>47</v>
      </c>
      <c r="B47" s="70"/>
      <c r="C47" s="71"/>
      <c r="D47" s="72">
        <f t="shared" ref="D47:N47" si="11">SUM(D48:D50)</f>
        <v>43319</v>
      </c>
      <c r="E47" s="72">
        <f t="shared" si="11"/>
        <v>0</v>
      </c>
      <c r="F47" s="72">
        <f t="shared" si="11"/>
        <v>0</v>
      </c>
      <c r="G47" s="72">
        <f t="shared" si="11"/>
        <v>0</v>
      </c>
      <c r="H47" s="72">
        <f t="shared" si="11"/>
        <v>0</v>
      </c>
      <c r="I47" s="72">
        <f t="shared" si="11"/>
        <v>0</v>
      </c>
      <c r="J47" s="72">
        <f t="shared" si="11"/>
        <v>0</v>
      </c>
      <c r="K47" s="72">
        <f t="shared" si="11"/>
        <v>0</v>
      </c>
      <c r="L47" s="72">
        <f t="shared" si="11"/>
        <v>0</v>
      </c>
      <c r="M47" s="72">
        <f t="shared" si="11"/>
        <v>0</v>
      </c>
      <c r="N47" s="72">
        <f t="shared" si="11"/>
        <v>0</v>
      </c>
      <c r="O47" s="72">
        <f>SUM(D47:N47)</f>
        <v>43319</v>
      </c>
      <c r="P47" s="74">
        <f t="shared" si="8"/>
        <v>5.5687106311865282</v>
      </c>
      <c r="Q47" s="75"/>
    </row>
    <row r="48" spans="1:17">
      <c r="A48" s="76"/>
      <c r="B48" s="77">
        <v>351.9</v>
      </c>
      <c r="C48" s="78" t="s">
        <v>168</v>
      </c>
      <c r="D48" s="66">
        <v>38288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ref="O48:O50" si="12">SUM(D48:N48)</f>
        <v>38288</v>
      </c>
      <c r="P48" s="67">
        <f t="shared" si="8"/>
        <v>4.9219694048078155</v>
      </c>
      <c r="Q48" s="68"/>
    </row>
    <row r="49" spans="1:120">
      <c r="A49" s="76"/>
      <c r="B49" s="77">
        <v>354</v>
      </c>
      <c r="C49" s="78" t="s">
        <v>63</v>
      </c>
      <c r="D49" s="66">
        <v>150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12"/>
        <v>150</v>
      </c>
      <c r="P49" s="67">
        <f t="shared" si="8"/>
        <v>1.928268414963363E-2</v>
      </c>
      <c r="Q49" s="68"/>
    </row>
    <row r="50" spans="1:120">
      <c r="A50" s="76"/>
      <c r="B50" s="77">
        <v>359</v>
      </c>
      <c r="C50" s="78" t="s">
        <v>64</v>
      </c>
      <c r="D50" s="66">
        <v>4881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12"/>
        <v>4881</v>
      </c>
      <c r="P50" s="67">
        <f t="shared" si="8"/>
        <v>0.62745854222907826</v>
      </c>
      <c r="Q50" s="68"/>
    </row>
    <row r="51" spans="1:120" ht="15.75">
      <c r="A51" s="69" t="s">
        <v>3</v>
      </c>
      <c r="B51" s="70"/>
      <c r="C51" s="71"/>
      <c r="D51" s="72">
        <f t="shared" ref="D51:N51" si="13">SUM(D52:D58)</f>
        <v>105260</v>
      </c>
      <c r="E51" s="72">
        <f t="shared" si="13"/>
        <v>7034</v>
      </c>
      <c r="F51" s="72">
        <f t="shared" si="13"/>
        <v>0</v>
      </c>
      <c r="G51" s="72">
        <f t="shared" si="13"/>
        <v>0</v>
      </c>
      <c r="H51" s="72">
        <f t="shared" si="13"/>
        <v>0</v>
      </c>
      <c r="I51" s="72">
        <f t="shared" si="13"/>
        <v>-424803</v>
      </c>
      <c r="J51" s="72">
        <f t="shared" si="13"/>
        <v>0</v>
      </c>
      <c r="K51" s="72">
        <f t="shared" si="13"/>
        <v>-3064677</v>
      </c>
      <c r="L51" s="72">
        <f t="shared" si="13"/>
        <v>0</v>
      </c>
      <c r="M51" s="72">
        <f t="shared" si="13"/>
        <v>0</v>
      </c>
      <c r="N51" s="72">
        <f t="shared" si="13"/>
        <v>0</v>
      </c>
      <c r="O51" s="72">
        <f>SUM(D51:N51)</f>
        <v>-3377186</v>
      </c>
      <c r="P51" s="74">
        <f t="shared" si="8"/>
        <v>-434.14140635043066</v>
      </c>
      <c r="Q51" s="75"/>
    </row>
    <row r="52" spans="1:120">
      <c r="A52" s="63"/>
      <c r="B52" s="64">
        <v>361.1</v>
      </c>
      <c r="C52" s="65" t="s">
        <v>65</v>
      </c>
      <c r="D52" s="66">
        <v>105027</v>
      </c>
      <c r="E52" s="66">
        <v>7034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>SUM(D52:N52)</f>
        <v>112061</v>
      </c>
      <c r="P52" s="67">
        <f t="shared" si="8"/>
        <v>14.405579123280628</v>
      </c>
      <c r="Q52" s="68"/>
    </row>
    <row r="53" spans="1:120">
      <c r="A53" s="63"/>
      <c r="B53" s="64">
        <v>361.3</v>
      </c>
      <c r="C53" s="65" t="s">
        <v>67</v>
      </c>
      <c r="D53" s="66">
        <v>-236904</v>
      </c>
      <c r="E53" s="66">
        <v>0</v>
      </c>
      <c r="F53" s="66">
        <v>0</v>
      </c>
      <c r="G53" s="66">
        <v>0</v>
      </c>
      <c r="H53" s="66">
        <v>0</v>
      </c>
      <c r="I53" s="66">
        <v>-431599</v>
      </c>
      <c r="J53" s="66">
        <v>0</v>
      </c>
      <c r="K53" s="66">
        <v>-3594141</v>
      </c>
      <c r="L53" s="66">
        <v>0</v>
      </c>
      <c r="M53" s="66">
        <v>0</v>
      </c>
      <c r="N53" s="66">
        <v>0</v>
      </c>
      <c r="O53" s="66">
        <f t="shared" ref="O53:O61" si="14">SUM(D53:N53)</f>
        <v>-4262644</v>
      </c>
      <c r="P53" s="67">
        <f t="shared" si="8"/>
        <v>-547.96811929553928</v>
      </c>
      <c r="Q53" s="68"/>
    </row>
    <row r="54" spans="1:120">
      <c r="A54" s="63"/>
      <c r="B54" s="64">
        <v>364</v>
      </c>
      <c r="C54" s="65" t="s">
        <v>119</v>
      </c>
      <c r="D54" s="66">
        <v>8500</v>
      </c>
      <c r="E54" s="66">
        <v>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si="14"/>
        <v>8500</v>
      </c>
      <c r="P54" s="67">
        <f t="shared" si="8"/>
        <v>1.0926854351459057</v>
      </c>
      <c r="Q54" s="68"/>
    </row>
    <row r="55" spans="1:120">
      <c r="A55" s="63"/>
      <c r="B55" s="64">
        <v>365</v>
      </c>
      <c r="C55" s="65" t="s">
        <v>120</v>
      </c>
      <c r="D55" s="66">
        <v>54390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si="14"/>
        <v>54390</v>
      </c>
      <c r="P55" s="67">
        <f t="shared" si="8"/>
        <v>6.9919012726571541</v>
      </c>
      <c r="Q55" s="68"/>
    </row>
    <row r="56" spans="1:120">
      <c r="A56" s="63"/>
      <c r="B56" s="64">
        <v>366</v>
      </c>
      <c r="C56" s="65" t="s">
        <v>72</v>
      </c>
      <c r="D56" s="66">
        <v>4250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 t="shared" si="14"/>
        <v>4250</v>
      </c>
      <c r="P56" s="67">
        <f t="shared" si="8"/>
        <v>0.54634271757295283</v>
      </c>
      <c r="Q56" s="68"/>
    </row>
    <row r="57" spans="1:120">
      <c r="A57" s="63"/>
      <c r="B57" s="64">
        <v>368</v>
      </c>
      <c r="C57" s="65" t="s">
        <v>73</v>
      </c>
      <c r="D57" s="66">
        <v>68452</v>
      </c>
      <c r="E57" s="66">
        <v>0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529464</v>
      </c>
      <c r="L57" s="66">
        <v>0</v>
      </c>
      <c r="M57" s="66">
        <v>0</v>
      </c>
      <c r="N57" s="66">
        <v>0</v>
      </c>
      <c r="O57" s="66">
        <f t="shared" si="14"/>
        <v>597916</v>
      </c>
      <c r="P57" s="67">
        <f t="shared" si="8"/>
        <v>76.862835840082269</v>
      </c>
      <c r="Q57" s="68"/>
    </row>
    <row r="58" spans="1:120">
      <c r="A58" s="63"/>
      <c r="B58" s="64">
        <v>369.9</v>
      </c>
      <c r="C58" s="65" t="s">
        <v>74</v>
      </c>
      <c r="D58" s="66">
        <v>101545</v>
      </c>
      <c r="E58" s="66">
        <v>0</v>
      </c>
      <c r="F58" s="66">
        <v>0</v>
      </c>
      <c r="G58" s="66">
        <v>0</v>
      </c>
      <c r="H58" s="66">
        <v>0</v>
      </c>
      <c r="I58" s="66">
        <v>6796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14"/>
        <v>108341</v>
      </c>
      <c r="P58" s="67">
        <f t="shared" si="8"/>
        <v>13.927368556369712</v>
      </c>
      <c r="Q58" s="68"/>
    </row>
    <row r="59" spans="1:120" ht="15.75">
      <c r="A59" s="69" t="s">
        <v>48</v>
      </c>
      <c r="B59" s="70"/>
      <c r="C59" s="71"/>
      <c r="D59" s="72">
        <f t="shared" ref="D59:N59" si="15">SUM(D60:D61)</f>
        <v>871423</v>
      </c>
      <c r="E59" s="72">
        <f t="shared" si="15"/>
        <v>100901</v>
      </c>
      <c r="F59" s="72">
        <f t="shared" si="15"/>
        <v>0</v>
      </c>
      <c r="G59" s="72">
        <f t="shared" si="15"/>
        <v>0</v>
      </c>
      <c r="H59" s="72">
        <f t="shared" si="15"/>
        <v>0</v>
      </c>
      <c r="I59" s="72">
        <f t="shared" si="15"/>
        <v>346044</v>
      </c>
      <c r="J59" s="72">
        <f t="shared" si="15"/>
        <v>0</v>
      </c>
      <c r="K59" s="72">
        <f t="shared" si="15"/>
        <v>0</v>
      </c>
      <c r="L59" s="72">
        <f t="shared" si="15"/>
        <v>0</v>
      </c>
      <c r="M59" s="72">
        <f t="shared" si="15"/>
        <v>0</v>
      </c>
      <c r="N59" s="72">
        <f t="shared" si="15"/>
        <v>0</v>
      </c>
      <c r="O59" s="72">
        <f t="shared" si="14"/>
        <v>1318368</v>
      </c>
      <c r="P59" s="74">
        <f t="shared" si="8"/>
        <v>169.47782491322792</v>
      </c>
      <c r="Q59" s="68"/>
    </row>
    <row r="60" spans="1:120">
      <c r="A60" s="63"/>
      <c r="B60" s="64">
        <v>381</v>
      </c>
      <c r="C60" s="65" t="s">
        <v>75</v>
      </c>
      <c r="D60" s="66">
        <v>871423</v>
      </c>
      <c r="E60" s="66">
        <v>100901</v>
      </c>
      <c r="F60" s="66">
        <v>0</v>
      </c>
      <c r="G60" s="66">
        <v>0</v>
      </c>
      <c r="H60" s="66">
        <v>0</v>
      </c>
      <c r="I60" s="66">
        <v>297902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f t="shared" si="14"/>
        <v>1270226</v>
      </c>
      <c r="P60" s="67">
        <f t="shared" si="8"/>
        <v>163.28911171101683</v>
      </c>
      <c r="Q60" s="68"/>
    </row>
    <row r="61" spans="1:120" ht="15.75" thickBot="1">
      <c r="A61" s="63"/>
      <c r="B61" s="64">
        <v>389.4</v>
      </c>
      <c r="C61" s="65" t="s">
        <v>169</v>
      </c>
      <c r="D61" s="66">
        <v>0</v>
      </c>
      <c r="E61" s="66">
        <v>0</v>
      </c>
      <c r="F61" s="66">
        <v>0</v>
      </c>
      <c r="G61" s="66">
        <v>0</v>
      </c>
      <c r="H61" s="66">
        <v>0</v>
      </c>
      <c r="I61" s="66">
        <v>48142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f t="shared" si="14"/>
        <v>48142</v>
      </c>
      <c r="P61" s="67">
        <f t="shared" si="8"/>
        <v>6.1887132022110807</v>
      </c>
      <c r="Q61" s="68"/>
    </row>
    <row r="62" spans="1:120" ht="16.5" thickBot="1">
      <c r="A62" s="79" t="s">
        <v>60</v>
      </c>
      <c r="B62" s="80"/>
      <c r="C62" s="81"/>
      <c r="D62" s="82">
        <f t="shared" ref="D62:N62" si="16">SUM(D5,D15,D25,D38,D47,D51,D59)</f>
        <v>7014046</v>
      </c>
      <c r="E62" s="82">
        <f t="shared" si="16"/>
        <v>6531975</v>
      </c>
      <c r="F62" s="82">
        <f t="shared" si="16"/>
        <v>0</v>
      </c>
      <c r="G62" s="82">
        <f t="shared" si="16"/>
        <v>0</v>
      </c>
      <c r="H62" s="82">
        <f t="shared" si="16"/>
        <v>0</v>
      </c>
      <c r="I62" s="82">
        <f t="shared" si="16"/>
        <v>6225297</v>
      </c>
      <c r="J62" s="82">
        <f t="shared" si="16"/>
        <v>0</v>
      </c>
      <c r="K62" s="82">
        <f t="shared" si="16"/>
        <v>-2931332</v>
      </c>
      <c r="L62" s="82">
        <f t="shared" si="16"/>
        <v>0</v>
      </c>
      <c r="M62" s="82">
        <f t="shared" si="16"/>
        <v>0</v>
      </c>
      <c r="N62" s="82">
        <f t="shared" si="16"/>
        <v>0</v>
      </c>
      <c r="O62" s="82">
        <f>SUM(D62:N62)</f>
        <v>16839986</v>
      </c>
      <c r="P62" s="83">
        <f t="shared" si="8"/>
        <v>2164.8008741483482</v>
      </c>
      <c r="Q62" s="61"/>
      <c r="R62" s="84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1"/>
      <c r="CA62" s="51"/>
      <c r="CB62" s="51"/>
      <c r="CC62" s="51"/>
      <c r="CD62" s="51"/>
      <c r="CE62" s="51"/>
      <c r="CF62" s="51"/>
      <c r="CG62" s="51"/>
      <c r="CH62" s="51"/>
      <c r="CI62" s="51"/>
      <c r="CJ62" s="51"/>
      <c r="CK62" s="51"/>
      <c r="CL62" s="51"/>
      <c r="CM62" s="51"/>
      <c r="CN62" s="51"/>
      <c r="CO62" s="51"/>
      <c r="CP62" s="51"/>
      <c r="CQ62" s="51"/>
      <c r="CR62" s="51"/>
      <c r="CS62" s="51"/>
      <c r="CT62" s="51"/>
      <c r="CU62" s="51"/>
      <c r="CV62" s="51"/>
      <c r="CW62" s="51"/>
      <c r="CX62" s="51"/>
      <c r="CY62" s="51"/>
      <c r="CZ62" s="51"/>
      <c r="DA62" s="51"/>
      <c r="DB62" s="51"/>
      <c r="DC62" s="51"/>
      <c r="DD62" s="51"/>
      <c r="DE62" s="51"/>
      <c r="DF62" s="51"/>
      <c r="DG62" s="51"/>
      <c r="DH62" s="51"/>
      <c r="DI62" s="51"/>
      <c r="DJ62" s="51"/>
      <c r="DK62" s="51"/>
      <c r="DL62" s="51"/>
      <c r="DM62" s="51"/>
      <c r="DN62" s="51"/>
      <c r="DO62" s="51"/>
      <c r="DP62" s="51"/>
    </row>
    <row r="63" spans="1:120">
      <c r="A63" s="85"/>
      <c r="B63" s="86"/>
      <c r="C63" s="86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8"/>
    </row>
    <row r="64" spans="1:120">
      <c r="A64" s="89"/>
      <c r="B64" s="90"/>
      <c r="C64" s="90"/>
      <c r="D64" s="91"/>
      <c r="E64" s="91"/>
      <c r="F64" s="91"/>
      <c r="G64" s="91"/>
      <c r="H64" s="91"/>
      <c r="I64" s="91"/>
      <c r="J64" s="91"/>
      <c r="K64" s="91"/>
      <c r="L64" s="91"/>
      <c r="M64" s="94" t="s">
        <v>170</v>
      </c>
      <c r="N64" s="94"/>
      <c r="O64" s="94"/>
      <c r="P64" s="92">
        <v>7779</v>
      </c>
    </row>
    <row r="65" spans="1:16">
      <c r="A65" s="95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7"/>
    </row>
    <row r="66" spans="1:16" ht="15.75" customHeight="1" thickBot="1">
      <c r="A66" s="98" t="s">
        <v>93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100"/>
    </row>
  </sheetData>
  <mergeCells count="10">
    <mergeCell ref="M64:O64"/>
    <mergeCell ref="A65:P65"/>
    <mergeCell ref="A66:P6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77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78</v>
      </c>
      <c r="F4" s="34" t="s">
        <v>79</v>
      </c>
      <c r="G4" s="34" t="s">
        <v>80</v>
      </c>
      <c r="H4" s="34" t="s">
        <v>5</v>
      </c>
      <c r="I4" s="34" t="s">
        <v>6</v>
      </c>
      <c r="J4" s="35" t="s">
        <v>81</v>
      </c>
      <c r="K4" s="35" t="s">
        <v>7</v>
      </c>
      <c r="L4" s="35" t="s">
        <v>8</v>
      </c>
      <c r="M4" s="35" t="s">
        <v>9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2652788</v>
      </c>
      <c r="E5" s="27">
        <f t="shared" si="0"/>
        <v>895400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107839</v>
      </c>
      <c r="L5" s="27">
        <f t="shared" si="0"/>
        <v>0</v>
      </c>
      <c r="M5" s="27">
        <f t="shared" si="0"/>
        <v>95284</v>
      </c>
      <c r="N5" s="28">
        <f>SUM(D5:M5)</f>
        <v>3751311</v>
      </c>
      <c r="O5" s="33">
        <f t="shared" ref="O5:O36" si="1">(N5/O$70)</f>
        <v>581.14810224632072</v>
      </c>
      <c r="P5" s="6"/>
    </row>
    <row r="6" spans="1:133">
      <c r="A6" s="12"/>
      <c r="B6" s="25">
        <v>311</v>
      </c>
      <c r="C6" s="20" t="s">
        <v>2</v>
      </c>
      <c r="D6" s="46">
        <v>1730080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95284</v>
      </c>
      <c r="N6" s="46">
        <f>SUM(D6:M6)</f>
        <v>1825364</v>
      </c>
      <c r="O6" s="47">
        <f t="shared" si="1"/>
        <v>282.78295894655304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276845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276845</v>
      </c>
      <c r="O7" s="47">
        <f t="shared" si="1"/>
        <v>42.888458559256392</v>
      </c>
      <c r="P7" s="9"/>
    </row>
    <row r="8" spans="1:133">
      <c r="A8" s="12"/>
      <c r="B8" s="25">
        <v>312.51</v>
      </c>
      <c r="C8" s="20" t="s">
        <v>84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32271</v>
      </c>
      <c r="L8" s="46">
        <v>0</v>
      </c>
      <c r="M8" s="46">
        <v>0</v>
      </c>
      <c r="N8" s="46">
        <f>SUM(D8:M8)</f>
        <v>32271</v>
      </c>
      <c r="O8" s="47">
        <f t="shared" si="1"/>
        <v>4.9993803253292022</v>
      </c>
      <c r="P8" s="9"/>
    </row>
    <row r="9" spans="1:133">
      <c r="A9" s="12"/>
      <c r="B9" s="25">
        <v>312.52</v>
      </c>
      <c r="C9" s="20" t="s">
        <v>110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75568</v>
      </c>
      <c r="L9" s="46">
        <v>0</v>
      </c>
      <c r="M9" s="46">
        <v>0</v>
      </c>
      <c r="N9" s="46">
        <f>SUM(D9:M9)</f>
        <v>75568</v>
      </c>
      <c r="O9" s="47">
        <f t="shared" si="1"/>
        <v>11.706893880712625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618555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618555</v>
      </c>
      <c r="O10" s="47">
        <f t="shared" si="1"/>
        <v>95.825716498838105</v>
      </c>
      <c r="P10" s="9"/>
    </row>
    <row r="11" spans="1:133">
      <c r="A11" s="12"/>
      <c r="B11" s="25">
        <v>314.10000000000002</v>
      </c>
      <c r="C11" s="20" t="s">
        <v>12</v>
      </c>
      <c r="D11" s="46">
        <v>519209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519209</v>
      </c>
      <c r="O11" s="47">
        <f t="shared" si="1"/>
        <v>80.435166537567781</v>
      </c>
      <c r="P11" s="9"/>
    </row>
    <row r="12" spans="1:133">
      <c r="A12" s="12"/>
      <c r="B12" s="25">
        <v>314.3</v>
      </c>
      <c r="C12" s="20" t="s">
        <v>13</v>
      </c>
      <c r="D12" s="46">
        <v>68987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68987</v>
      </c>
      <c r="O12" s="47">
        <f t="shared" si="1"/>
        <v>10.687374128582494</v>
      </c>
      <c r="P12" s="9"/>
    </row>
    <row r="13" spans="1:133">
      <c r="A13" s="12"/>
      <c r="B13" s="25">
        <v>314.39999999999998</v>
      </c>
      <c r="C13" s="20" t="s">
        <v>14</v>
      </c>
      <c r="D13" s="46">
        <v>2704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2704</v>
      </c>
      <c r="O13" s="47">
        <f t="shared" si="1"/>
        <v>0.41890007745933383</v>
      </c>
      <c r="P13" s="9"/>
    </row>
    <row r="14" spans="1:133">
      <c r="A14" s="12"/>
      <c r="B14" s="25">
        <v>314.8</v>
      </c>
      <c r="C14" s="20" t="s">
        <v>15</v>
      </c>
      <c r="D14" s="46">
        <v>8191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8191</v>
      </c>
      <c r="O14" s="47">
        <f t="shared" si="1"/>
        <v>1.2689388071262586</v>
      </c>
      <c r="P14" s="9"/>
    </row>
    <row r="15" spans="1:133">
      <c r="A15" s="12"/>
      <c r="B15" s="25">
        <v>315</v>
      </c>
      <c r="C15" s="20" t="s">
        <v>111</v>
      </c>
      <c r="D15" s="46">
        <v>288927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288927</v>
      </c>
      <c r="O15" s="47">
        <f t="shared" si="1"/>
        <v>44.76018590240124</v>
      </c>
      <c r="P15" s="9"/>
    </row>
    <row r="16" spans="1:133">
      <c r="A16" s="12"/>
      <c r="B16" s="25">
        <v>316</v>
      </c>
      <c r="C16" s="20" t="s">
        <v>112</v>
      </c>
      <c r="D16" s="46">
        <v>34690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34690</v>
      </c>
      <c r="O16" s="47">
        <f t="shared" si="1"/>
        <v>5.3741285824941905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SUM(D18:D25)</f>
        <v>702703</v>
      </c>
      <c r="E17" s="32">
        <f t="shared" si="3"/>
        <v>141049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21646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865398</v>
      </c>
      <c r="O17" s="45">
        <f t="shared" si="1"/>
        <v>134.06630518977536</v>
      </c>
      <c r="P17" s="10"/>
    </row>
    <row r="18" spans="1:16">
      <c r="A18" s="12"/>
      <c r="B18" s="25">
        <v>322</v>
      </c>
      <c r="C18" s="20" t="s">
        <v>0</v>
      </c>
      <c r="D18" s="46">
        <v>83694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83694</v>
      </c>
      <c r="O18" s="47">
        <f t="shared" si="1"/>
        <v>12.96576297443842</v>
      </c>
      <c r="P18" s="9"/>
    </row>
    <row r="19" spans="1:16">
      <c r="A19" s="12"/>
      <c r="B19" s="25">
        <v>323.10000000000002</v>
      </c>
      <c r="C19" s="20" t="s">
        <v>19</v>
      </c>
      <c r="D19" s="46">
        <v>573725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4">SUM(D19:M19)</f>
        <v>573725</v>
      </c>
      <c r="O19" s="47">
        <f t="shared" si="1"/>
        <v>88.880712625871411</v>
      </c>
      <c r="P19" s="9"/>
    </row>
    <row r="20" spans="1:16">
      <c r="A20" s="12"/>
      <c r="B20" s="25">
        <v>323.7</v>
      </c>
      <c r="C20" s="20" t="s">
        <v>20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21646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21646</v>
      </c>
      <c r="O20" s="47">
        <f t="shared" si="1"/>
        <v>3.353369481022463</v>
      </c>
      <c r="P20" s="9"/>
    </row>
    <row r="21" spans="1:16">
      <c r="A21" s="12"/>
      <c r="B21" s="25">
        <v>324.11</v>
      </c>
      <c r="C21" s="20" t="s">
        <v>21</v>
      </c>
      <c r="D21" s="46">
        <v>0</v>
      </c>
      <c r="E21" s="46">
        <v>2574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2574</v>
      </c>
      <c r="O21" s="47">
        <f t="shared" si="1"/>
        <v>0.39876065065840433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128893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128893</v>
      </c>
      <c r="O22" s="47">
        <f t="shared" si="1"/>
        <v>19.967931835786214</v>
      </c>
      <c r="P22" s="9"/>
    </row>
    <row r="23" spans="1:16">
      <c r="A23" s="12"/>
      <c r="B23" s="25">
        <v>324.22000000000003</v>
      </c>
      <c r="C23" s="20" t="s">
        <v>24</v>
      </c>
      <c r="D23" s="46">
        <v>0</v>
      </c>
      <c r="E23" s="46">
        <v>9582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9582</v>
      </c>
      <c r="O23" s="47">
        <f t="shared" si="1"/>
        <v>1.4844306738962045</v>
      </c>
      <c r="P23" s="9"/>
    </row>
    <row r="24" spans="1:16">
      <c r="A24" s="12"/>
      <c r="B24" s="25">
        <v>325.2</v>
      </c>
      <c r="C24" s="20" t="s">
        <v>27</v>
      </c>
      <c r="D24" s="46">
        <v>37414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37414</v>
      </c>
      <c r="O24" s="47">
        <f t="shared" si="1"/>
        <v>5.7961270333075134</v>
      </c>
      <c r="P24" s="9"/>
    </row>
    <row r="25" spans="1:16">
      <c r="A25" s="12"/>
      <c r="B25" s="25">
        <v>329</v>
      </c>
      <c r="C25" s="20" t="s">
        <v>28</v>
      </c>
      <c r="D25" s="46">
        <v>7870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7870</v>
      </c>
      <c r="O25" s="47">
        <f t="shared" si="1"/>
        <v>1.2192099147947328</v>
      </c>
      <c r="P25" s="9"/>
    </row>
    <row r="26" spans="1:16" ht="15.75">
      <c r="A26" s="29" t="s">
        <v>30</v>
      </c>
      <c r="B26" s="30"/>
      <c r="C26" s="31"/>
      <c r="D26" s="32">
        <f t="shared" ref="D26:M26" si="5">SUM(D27:D38)</f>
        <v>814867</v>
      </c>
      <c r="E26" s="32">
        <f t="shared" si="5"/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17458</v>
      </c>
      <c r="L26" s="32">
        <f t="shared" si="5"/>
        <v>0</v>
      </c>
      <c r="M26" s="32">
        <f t="shared" si="5"/>
        <v>0</v>
      </c>
      <c r="N26" s="44">
        <f>SUM(D26:M26)</f>
        <v>832325</v>
      </c>
      <c r="O26" s="45">
        <f t="shared" si="1"/>
        <v>128.94268009295121</v>
      </c>
      <c r="P26" s="10"/>
    </row>
    <row r="27" spans="1:16">
      <c r="A27" s="12"/>
      <c r="B27" s="25">
        <v>331.2</v>
      </c>
      <c r="C27" s="20" t="s">
        <v>29</v>
      </c>
      <c r="D27" s="46">
        <v>2491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2491</v>
      </c>
      <c r="O27" s="47">
        <f t="shared" si="1"/>
        <v>0.38590240123934932</v>
      </c>
      <c r="P27" s="9"/>
    </row>
    <row r="28" spans="1:16">
      <c r="A28" s="12"/>
      <c r="B28" s="25">
        <v>331.5</v>
      </c>
      <c r="C28" s="20" t="s">
        <v>91</v>
      </c>
      <c r="D28" s="46">
        <v>3443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3443</v>
      </c>
      <c r="O28" s="47">
        <f t="shared" si="1"/>
        <v>0.53338497288923314</v>
      </c>
      <c r="P28" s="9"/>
    </row>
    <row r="29" spans="1:16">
      <c r="A29" s="12"/>
      <c r="B29" s="25">
        <v>331.62</v>
      </c>
      <c r="C29" s="20" t="s">
        <v>103</v>
      </c>
      <c r="D29" s="46">
        <v>39168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39168</v>
      </c>
      <c r="O29" s="47">
        <f t="shared" si="1"/>
        <v>6.0678543764523623</v>
      </c>
      <c r="P29" s="9"/>
    </row>
    <row r="30" spans="1:16">
      <c r="A30" s="12"/>
      <c r="B30" s="25">
        <v>334.36</v>
      </c>
      <c r="C30" s="20" t="s">
        <v>98</v>
      </c>
      <c r="D30" s="46">
        <v>5310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6">SUM(D30:M30)</f>
        <v>5310</v>
      </c>
      <c r="O30" s="47">
        <f t="shared" si="1"/>
        <v>0.82261812548412083</v>
      </c>
      <c r="P30" s="9"/>
    </row>
    <row r="31" spans="1:16">
      <c r="A31" s="12"/>
      <c r="B31" s="25">
        <v>335.12</v>
      </c>
      <c r="C31" s="20" t="s">
        <v>113</v>
      </c>
      <c r="D31" s="46">
        <v>298173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298173</v>
      </c>
      <c r="O31" s="47">
        <f t="shared" si="1"/>
        <v>46.192563903950429</v>
      </c>
      <c r="P31" s="9"/>
    </row>
    <row r="32" spans="1:16">
      <c r="A32" s="12"/>
      <c r="B32" s="25">
        <v>335.14</v>
      </c>
      <c r="C32" s="20" t="s">
        <v>114</v>
      </c>
      <c r="D32" s="46">
        <v>32843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32843</v>
      </c>
      <c r="O32" s="47">
        <f t="shared" si="1"/>
        <v>5.0879938032532923</v>
      </c>
      <c r="P32" s="9"/>
    </row>
    <row r="33" spans="1:16">
      <c r="A33" s="12"/>
      <c r="B33" s="25">
        <v>335.15</v>
      </c>
      <c r="C33" s="20" t="s">
        <v>115</v>
      </c>
      <c r="D33" s="46">
        <v>8032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8032</v>
      </c>
      <c r="O33" s="47">
        <f t="shared" si="1"/>
        <v>1.244306738962045</v>
      </c>
      <c r="P33" s="9"/>
    </row>
    <row r="34" spans="1:16">
      <c r="A34" s="12"/>
      <c r="B34" s="25">
        <v>335.18</v>
      </c>
      <c r="C34" s="20" t="s">
        <v>116</v>
      </c>
      <c r="D34" s="46">
        <v>340306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340306</v>
      </c>
      <c r="O34" s="47">
        <f t="shared" si="1"/>
        <v>52.719752130131681</v>
      </c>
      <c r="P34" s="9"/>
    </row>
    <row r="35" spans="1:16">
      <c r="A35" s="12"/>
      <c r="B35" s="25">
        <v>335.21</v>
      </c>
      <c r="C35" s="20" t="s">
        <v>38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17458</v>
      </c>
      <c r="L35" s="46">
        <v>0</v>
      </c>
      <c r="M35" s="46">
        <v>0</v>
      </c>
      <c r="N35" s="46">
        <f t="shared" si="6"/>
        <v>17458</v>
      </c>
      <c r="O35" s="47">
        <f t="shared" si="1"/>
        <v>2.7045701006971341</v>
      </c>
      <c r="P35" s="9"/>
    </row>
    <row r="36" spans="1:16">
      <c r="A36" s="12"/>
      <c r="B36" s="25">
        <v>335.49</v>
      </c>
      <c r="C36" s="20" t="s">
        <v>39</v>
      </c>
      <c r="D36" s="46">
        <v>2904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2904</v>
      </c>
      <c r="O36" s="47">
        <f t="shared" si="1"/>
        <v>0.44988381099922542</v>
      </c>
      <c r="P36" s="9"/>
    </row>
    <row r="37" spans="1:16">
      <c r="A37" s="12"/>
      <c r="B37" s="25">
        <v>337.2</v>
      </c>
      <c r="C37" s="20" t="s">
        <v>40</v>
      </c>
      <c r="D37" s="46">
        <v>76122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76122</v>
      </c>
      <c r="O37" s="47">
        <f t="shared" ref="O37:O68" si="7">(N37/O$70)</f>
        <v>11.792718822618125</v>
      </c>
      <c r="P37" s="9"/>
    </row>
    <row r="38" spans="1:16">
      <c r="A38" s="12"/>
      <c r="B38" s="25">
        <v>338</v>
      </c>
      <c r="C38" s="20" t="s">
        <v>41</v>
      </c>
      <c r="D38" s="46">
        <v>6075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6075</v>
      </c>
      <c r="O38" s="47">
        <f t="shared" si="7"/>
        <v>0.94113090627420604</v>
      </c>
      <c r="P38" s="9"/>
    </row>
    <row r="39" spans="1:16" ht="15.75">
      <c r="A39" s="29" t="s">
        <v>46</v>
      </c>
      <c r="B39" s="30"/>
      <c r="C39" s="31"/>
      <c r="D39" s="32">
        <f t="shared" ref="D39:M39" si="8">SUM(D40:D48)</f>
        <v>79802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3444524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3524326</v>
      </c>
      <c r="O39" s="45">
        <f t="shared" si="7"/>
        <v>545.98388845855925</v>
      </c>
      <c r="P39" s="10"/>
    </row>
    <row r="40" spans="1:16">
      <c r="A40" s="12"/>
      <c r="B40" s="25">
        <v>342.1</v>
      </c>
      <c r="C40" s="20" t="s">
        <v>49</v>
      </c>
      <c r="D40" s="46">
        <v>9828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8" si="9">SUM(D40:M40)</f>
        <v>9828</v>
      </c>
      <c r="O40" s="47">
        <f t="shared" si="7"/>
        <v>1.5225406661502712</v>
      </c>
      <c r="P40" s="9"/>
    </row>
    <row r="41" spans="1:16">
      <c r="A41" s="12"/>
      <c r="B41" s="25">
        <v>342.5</v>
      </c>
      <c r="C41" s="20" t="s">
        <v>51</v>
      </c>
      <c r="D41" s="46">
        <v>41886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41886</v>
      </c>
      <c r="O41" s="47">
        <f t="shared" si="7"/>
        <v>6.4889233152594885</v>
      </c>
      <c r="P41" s="9"/>
    </row>
    <row r="42" spans="1:16">
      <c r="A42" s="12"/>
      <c r="B42" s="25">
        <v>343.3</v>
      </c>
      <c r="C42" s="20" t="s">
        <v>52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1602490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1602490</v>
      </c>
      <c r="O42" s="47">
        <f t="shared" si="7"/>
        <v>248.2556158017041</v>
      </c>
      <c r="P42" s="9"/>
    </row>
    <row r="43" spans="1:16">
      <c r="A43" s="12"/>
      <c r="B43" s="25">
        <v>343.4</v>
      </c>
      <c r="C43" s="20" t="s">
        <v>53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238826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238826</v>
      </c>
      <c r="O43" s="47">
        <f t="shared" si="7"/>
        <v>36.998605731990708</v>
      </c>
      <c r="P43" s="9"/>
    </row>
    <row r="44" spans="1:16">
      <c r="A44" s="12"/>
      <c r="B44" s="25">
        <v>343.5</v>
      </c>
      <c r="C44" s="20" t="s">
        <v>54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1477988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1477988</v>
      </c>
      <c r="O44" s="47">
        <f t="shared" si="7"/>
        <v>228.9679318357862</v>
      </c>
      <c r="P44" s="9"/>
    </row>
    <row r="45" spans="1:16">
      <c r="A45" s="12"/>
      <c r="B45" s="25">
        <v>343.6</v>
      </c>
      <c r="C45" s="20" t="s">
        <v>55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125220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125220</v>
      </c>
      <c r="O45" s="47">
        <f t="shared" si="7"/>
        <v>19.398915569326103</v>
      </c>
      <c r="P45" s="9"/>
    </row>
    <row r="46" spans="1:16">
      <c r="A46" s="12"/>
      <c r="B46" s="25">
        <v>344.9</v>
      </c>
      <c r="C46" s="20" t="s">
        <v>117</v>
      </c>
      <c r="D46" s="46">
        <v>23603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23603</v>
      </c>
      <c r="O46" s="47">
        <f t="shared" si="7"/>
        <v>3.6565453137103021</v>
      </c>
      <c r="P46" s="9"/>
    </row>
    <row r="47" spans="1:16">
      <c r="A47" s="12"/>
      <c r="B47" s="25">
        <v>345.9</v>
      </c>
      <c r="C47" s="20" t="s">
        <v>58</v>
      </c>
      <c r="D47" s="46">
        <v>2185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2185</v>
      </c>
      <c r="O47" s="47">
        <f t="shared" si="7"/>
        <v>0.33849728892331526</v>
      </c>
      <c r="P47" s="9"/>
    </row>
    <row r="48" spans="1:16">
      <c r="A48" s="12"/>
      <c r="B48" s="25">
        <v>347.2</v>
      </c>
      <c r="C48" s="20" t="s">
        <v>59</v>
      </c>
      <c r="D48" s="46">
        <v>2300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2300</v>
      </c>
      <c r="O48" s="47">
        <f t="shared" si="7"/>
        <v>0.35631293570875289</v>
      </c>
      <c r="P48" s="9"/>
    </row>
    <row r="49" spans="1:16" ht="15.75">
      <c r="A49" s="29" t="s">
        <v>47</v>
      </c>
      <c r="B49" s="30"/>
      <c r="C49" s="31"/>
      <c r="D49" s="32">
        <f t="shared" ref="D49:M49" si="10">SUM(D50:D52)</f>
        <v>26367</v>
      </c>
      <c r="E49" s="32">
        <f t="shared" si="10"/>
        <v>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54" si="11">SUM(D49:M49)</f>
        <v>26367</v>
      </c>
      <c r="O49" s="45">
        <f t="shared" si="7"/>
        <v>4.0847405112316038</v>
      </c>
      <c r="P49" s="10"/>
    </row>
    <row r="50" spans="1:16">
      <c r="A50" s="13"/>
      <c r="B50" s="39">
        <v>351.5</v>
      </c>
      <c r="C50" s="21" t="s">
        <v>62</v>
      </c>
      <c r="D50" s="46">
        <v>19808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19808</v>
      </c>
      <c r="O50" s="47">
        <f t="shared" si="7"/>
        <v>3.06862896979086</v>
      </c>
      <c r="P50" s="9"/>
    </row>
    <row r="51" spans="1:16">
      <c r="A51" s="13"/>
      <c r="B51" s="39">
        <v>354</v>
      </c>
      <c r="C51" s="21" t="s">
        <v>63</v>
      </c>
      <c r="D51" s="46">
        <v>691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691</v>
      </c>
      <c r="O51" s="47">
        <f t="shared" si="7"/>
        <v>0.10704879938032533</v>
      </c>
      <c r="P51" s="9"/>
    </row>
    <row r="52" spans="1:16">
      <c r="A52" s="13"/>
      <c r="B52" s="39">
        <v>359</v>
      </c>
      <c r="C52" s="21" t="s">
        <v>64</v>
      </c>
      <c r="D52" s="46">
        <v>5868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5868</v>
      </c>
      <c r="O52" s="47">
        <f t="shared" si="7"/>
        <v>0.90906274206041826</v>
      </c>
      <c r="P52" s="9"/>
    </row>
    <row r="53" spans="1:16" ht="15.75">
      <c r="A53" s="29" t="s">
        <v>3</v>
      </c>
      <c r="B53" s="30"/>
      <c r="C53" s="31"/>
      <c r="D53" s="32">
        <f t="shared" ref="D53:M53" si="12">SUM(D54:D63)</f>
        <v>132763</v>
      </c>
      <c r="E53" s="32">
        <f t="shared" si="12"/>
        <v>165</v>
      </c>
      <c r="F53" s="32">
        <f t="shared" si="12"/>
        <v>0</v>
      </c>
      <c r="G53" s="32">
        <f t="shared" si="12"/>
        <v>0</v>
      </c>
      <c r="H53" s="32">
        <f t="shared" si="12"/>
        <v>0</v>
      </c>
      <c r="I53" s="32">
        <f t="shared" si="12"/>
        <v>20324</v>
      </c>
      <c r="J53" s="32">
        <f t="shared" si="12"/>
        <v>0</v>
      </c>
      <c r="K53" s="32">
        <f t="shared" si="12"/>
        <v>1321379</v>
      </c>
      <c r="L53" s="32">
        <f t="shared" si="12"/>
        <v>0</v>
      </c>
      <c r="M53" s="32">
        <f t="shared" si="12"/>
        <v>3745</v>
      </c>
      <c r="N53" s="32">
        <f t="shared" si="11"/>
        <v>1478376</v>
      </c>
      <c r="O53" s="45">
        <f t="shared" si="7"/>
        <v>229.02804027885361</v>
      </c>
      <c r="P53" s="10"/>
    </row>
    <row r="54" spans="1:16">
      <c r="A54" s="12"/>
      <c r="B54" s="25">
        <v>361.1</v>
      </c>
      <c r="C54" s="20" t="s">
        <v>65</v>
      </c>
      <c r="D54" s="46">
        <v>59644</v>
      </c>
      <c r="E54" s="46">
        <v>165</v>
      </c>
      <c r="F54" s="46">
        <v>0</v>
      </c>
      <c r="G54" s="46">
        <v>0</v>
      </c>
      <c r="H54" s="46">
        <v>0</v>
      </c>
      <c r="I54" s="46">
        <v>23159</v>
      </c>
      <c r="J54" s="46">
        <v>0</v>
      </c>
      <c r="K54" s="46">
        <v>112716</v>
      </c>
      <c r="L54" s="46">
        <v>0</v>
      </c>
      <c r="M54" s="46">
        <v>145</v>
      </c>
      <c r="N54" s="46">
        <f t="shared" si="11"/>
        <v>195829</v>
      </c>
      <c r="O54" s="47">
        <f t="shared" si="7"/>
        <v>30.337567776917119</v>
      </c>
      <c r="P54" s="9"/>
    </row>
    <row r="55" spans="1:16">
      <c r="A55" s="12"/>
      <c r="B55" s="25">
        <v>361.2</v>
      </c>
      <c r="C55" s="20" t="s">
        <v>66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252475</v>
      </c>
      <c r="L55" s="46">
        <v>0</v>
      </c>
      <c r="M55" s="46">
        <v>0</v>
      </c>
      <c r="N55" s="46">
        <f t="shared" ref="N55:N63" si="13">SUM(D55:M55)</f>
        <v>252475</v>
      </c>
      <c r="O55" s="47">
        <f t="shared" si="7"/>
        <v>39.113090627420604</v>
      </c>
      <c r="P55" s="9"/>
    </row>
    <row r="56" spans="1:16">
      <c r="A56" s="12"/>
      <c r="B56" s="25">
        <v>361.3</v>
      </c>
      <c r="C56" s="20" t="s">
        <v>67</v>
      </c>
      <c r="D56" s="46">
        <v>-48892</v>
      </c>
      <c r="E56" s="46">
        <v>0</v>
      </c>
      <c r="F56" s="46">
        <v>0</v>
      </c>
      <c r="G56" s="46">
        <v>0</v>
      </c>
      <c r="H56" s="46">
        <v>0</v>
      </c>
      <c r="I56" s="46">
        <v>-54777</v>
      </c>
      <c r="J56" s="46">
        <v>0</v>
      </c>
      <c r="K56" s="46">
        <v>354098</v>
      </c>
      <c r="L56" s="46">
        <v>0</v>
      </c>
      <c r="M56" s="46">
        <v>0</v>
      </c>
      <c r="N56" s="46">
        <f t="shared" si="13"/>
        <v>250429</v>
      </c>
      <c r="O56" s="47">
        <f t="shared" si="7"/>
        <v>38.796127033307513</v>
      </c>
      <c r="P56" s="9"/>
    </row>
    <row r="57" spans="1:16">
      <c r="A57" s="12"/>
      <c r="B57" s="25">
        <v>361.4</v>
      </c>
      <c r="C57" s="20" t="s">
        <v>118</v>
      </c>
      <c r="D57" s="46">
        <v>8550</v>
      </c>
      <c r="E57" s="46">
        <v>0</v>
      </c>
      <c r="F57" s="46">
        <v>0</v>
      </c>
      <c r="G57" s="46">
        <v>0</v>
      </c>
      <c r="H57" s="46">
        <v>0</v>
      </c>
      <c r="I57" s="46">
        <v>17933</v>
      </c>
      <c r="J57" s="46">
        <v>0</v>
      </c>
      <c r="K57" s="46">
        <v>216241</v>
      </c>
      <c r="L57" s="46">
        <v>0</v>
      </c>
      <c r="M57" s="46">
        <v>0</v>
      </c>
      <c r="N57" s="46">
        <f t="shared" si="13"/>
        <v>242724</v>
      </c>
      <c r="O57" s="47">
        <f t="shared" si="7"/>
        <v>37.602478698683193</v>
      </c>
      <c r="P57" s="9"/>
    </row>
    <row r="58" spans="1:16">
      <c r="A58" s="12"/>
      <c r="B58" s="25">
        <v>362</v>
      </c>
      <c r="C58" s="20" t="s">
        <v>69</v>
      </c>
      <c r="D58" s="46">
        <v>4285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4285</v>
      </c>
      <c r="O58" s="47">
        <f t="shared" si="7"/>
        <v>0.66382649109217662</v>
      </c>
      <c r="P58" s="9"/>
    </row>
    <row r="59" spans="1:16">
      <c r="A59" s="12"/>
      <c r="B59" s="25">
        <v>364</v>
      </c>
      <c r="C59" s="20" t="s">
        <v>119</v>
      </c>
      <c r="D59" s="46">
        <v>22271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22271</v>
      </c>
      <c r="O59" s="47">
        <f t="shared" si="7"/>
        <v>3.4501936483346243</v>
      </c>
      <c r="P59" s="9"/>
    </row>
    <row r="60" spans="1:16">
      <c r="A60" s="12"/>
      <c r="B60" s="25">
        <v>365</v>
      </c>
      <c r="C60" s="20" t="s">
        <v>120</v>
      </c>
      <c r="D60" s="46">
        <v>34823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34823</v>
      </c>
      <c r="O60" s="47">
        <f t="shared" si="7"/>
        <v>5.3947327652982189</v>
      </c>
      <c r="P60" s="9"/>
    </row>
    <row r="61" spans="1:16">
      <c r="A61" s="12"/>
      <c r="B61" s="25">
        <v>366</v>
      </c>
      <c r="C61" s="20" t="s">
        <v>72</v>
      </c>
      <c r="D61" s="46">
        <v>2039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3600</v>
      </c>
      <c r="N61" s="46">
        <f t="shared" si="13"/>
        <v>5639</v>
      </c>
      <c r="O61" s="47">
        <f t="shared" si="7"/>
        <v>0.87358636715724247</v>
      </c>
      <c r="P61" s="9"/>
    </row>
    <row r="62" spans="1:16">
      <c r="A62" s="12"/>
      <c r="B62" s="25">
        <v>368</v>
      </c>
      <c r="C62" s="20" t="s">
        <v>73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383550</v>
      </c>
      <c r="L62" s="46">
        <v>0</v>
      </c>
      <c r="M62" s="46">
        <v>0</v>
      </c>
      <c r="N62" s="46">
        <f t="shared" si="13"/>
        <v>383550</v>
      </c>
      <c r="O62" s="47">
        <f t="shared" si="7"/>
        <v>59.419054996127031</v>
      </c>
      <c r="P62" s="9"/>
    </row>
    <row r="63" spans="1:16">
      <c r="A63" s="12"/>
      <c r="B63" s="25">
        <v>369.9</v>
      </c>
      <c r="C63" s="20" t="s">
        <v>74</v>
      </c>
      <c r="D63" s="46">
        <v>50043</v>
      </c>
      <c r="E63" s="46">
        <v>0</v>
      </c>
      <c r="F63" s="46">
        <v>0</v>
      </c>
      <c r="G63" s="46">
        <v>0</v>
      </c>
      <c r="H63" s="46">
        <v>0</v>
      </c>
      <c r="I63" s="46">
        <v>34009</v>
      </c>
      <c r="J63" s="46">
        <v>0</v>
      </c>
      <c r="K63" s="46">
        <v>2299</v>
      </c>
      <c r="L63" s="46">
        <v>0</v>
      </c>
      <c r="M63" s="46">
        <v>0</v>
      </c>
      <c r="N63" s="46">
        <f t="shared" si="13"/>
        <v>86351</v>
      </c>
      <c r="O63" s="47">
        <f t="shared" si="7"/>
        <v>13.37738187451588</v>
      </c>
      <c r="P63" s="9"/>
    </row>
    <row r="64" spans="1:16" ht="15.75">
      <c r="A64" s="29" t="s">
        <v>48</v>
      </c>
      <c r="B64" s="30"/>
      <c r="C64" s="31"/>
      <c r="D64" s="32">
        <f t="shared" ref="D64:M64" si="14">SUM(D65:D67)</f>
        <v>490040</v>
      </c>
      <c r="E64" s="32">
        <f t="shared" si="14"/>
        <v>0</v>
      </c>
      <c r="F64" s="32">
        <f t="shared" si="14"/>
        <v>0</v>
      </c>
      <c r="G64" s="32">
        <f t="shared" si="14"/>
        <v>0</v>
      </c>
      <c r="H64" s="32">
        <f t="shared" si="14"/>
        <v>0</v>
      </c>
      <c r="I64" s="32">
        <f t="shared" si="14"/>
        <v>2986288</v>
      </c>
      <c r="J64" s="32">
        <f t="shared" si="14"/>
        <v>0</v>
      </c>
      <c r="K64" s="32">
        <f t="shared" si="14"/>
        <v>0</v>
      </c>
      <c r="L64" s="32">
        <f t="shared" si="14"/>
        <v>0</v>
      </c>
      <c r="M64" s="32">
        <f t="shared" si="14"/>
        <v>89319</v>
      </c>
      <c r="N64" s="32">
        <f>SUM(D64:M64)</f>
        <v>3565647</v>
      </c>
      <c r="O64" s="45">
        <f t="shared" si="7"/>
        <v>552.38528272656856</v>
      </c>
      <c r="P64" s="9"/>
    </row>
    <row r="65" spans="1:119">
      <c r="A65" s="12"/>
      <c r="B65" s="25">
        <v>381</v>
      </c>
      <c r="C65" s="20" t="s">
        <v>75</v>
      </c>
      <c r="D65" s="46">
        <v>278340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89319</v>
      </c>
      <c r="N65" s="46">
        <f>SUM(D65:M65)</f>
        <v>367659</v>
      </c>
      <c r="O65" s="47">
        <f t="shared" si="7"/>
        <v>56.957242447714947</v>
      </c>
      <c r="P65" s="9"/>
    </row>
    <row r="66" spans="1:119">
      <c r="A66" s="12"/>
      <c r="B66" s="25">
        <v>382</v>
      </c>
      <c r="C66" s="20" t="s">
        <v>86</v>
      </c>
      <c r="D66" s="46">
        <v>211700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211700</v>
      </c>
      <c r="O66" s="47">
        <f t="shared" si="7"/>
        <v>32.79628195197521</v>
      </c>
      <c r="P66" s="9"/>
    </row>
    <row r="67" spans="1:119" ht="15.75" thickBot="1">
      <c r="A67" s="12"/>
      <c r="B67" s="25">
        <v>389.3</v>
      </c>
      <c r="C67" s="20" t="s">
        <v>121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2986288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2986288</v>
      </c>
      <c r="O67" s="47">
        <f t="shared" si="7"/>
        <v>462.63175832687841</v>
      </c>
      <c r="P67" s="9"/>
    </row>
    <row r="68" spans="1:119" ht="16.5" thickBot="1">
      <c r="A68" s="14" t="s">
        <v>60</v>
      </c>
      <c r="B68" s="23"/>
      <c r="C68" s="22"/>
      <c r="D68" s="15">
        <f t="shared" ref="D68:M68" si="15">SUM(D5,D17,D26,D39,D49,D53,D64)</f>
        <v>4899330</v>
      </c>
      <c r="E68" s="15">
        <f t="shared" si="15"/>
        <v>1036614</v>
      </c>
      <c r="F68" s="15">
        <f t="shared" si="15"/>
        <v>0</v>
      </c>
      <c r="G68" s="15">
        <f t="shared" si="15"/>
        <v>0</v>
      </c>
      <c r="H68" s="15">
        <f t="shared" si="15"/>
        <v>0</v>
      </c>
      <c r="I68" s="15">
        <f t="shared" si="15"/>
        <v>6472782</v>
      </c>
      <c r="J68" s="15">
        <f t="shared" si="15"/>
        <v>0</v>
      </c>
      <c r="K68" s="15">
        <f t="shared" si="15"/>
        <v>1446676</v>
      </c>
      <c r="L68" s="15">
        <f t="shared" si="15"/>
        <v>0</v>
      </c>
      <c r="M68" s="15">
        <f t="shared" si="15"/>
        <v>188348</v>
      </c>
      <c r="N68" s="15">
        <f>SUM(D68:M68)</f>
        <v>14043750</v>
      </c>
      <c r="O68" s="38">
        <f t="shared" si="7"/>
        <v>2175.6390395042604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118" t="s">
        <v>122</v>
      </c>
      <c r="M70" s="118"/>
      <c r="N70" s="118"/>
      <c r="O70" s="43">
        <v>6455</v>
      </c>
    </row>
    <row r="71" spans="1:119">
      <c r="A71" s="119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7"/>
    </row>
    <row r="72" spans="1:119" ht="15.75" customHeight="1" thickBot="1">
      <c r="A72" s="120" t="s">
        <v>93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77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78</v>
      </c>
      <c r="F4" s="34" t="s">
        <v>79</v>
      </c>
      <c r="G4" s="34" t="s">
        <v>80</v>
      </c>
      <c r="H4" s="34" t="s">
        <v>5</v>
      </c>
      <c r="I4" s="34" t="s">
        <v>6</v>
      </c>
      <c r="J4" s="35" t="s">
        <v>81</v>
      </c>
      <c r="K4" s="35" t="s">
        <v>7</v>
      </c>
      <c r="L4" s="35" t="s">
        <v>8</v>
      </c>
      <c r="M4" s="35" t="s">
        <v>9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2716077</v>
      </c>
      <c r="E5" s="27">
        <f t="shared" si="0"/>
        <v>810236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107838</v>
      </c>
      <c r="L5" s="27">
        <f t="shared" si="0"/>
        <v>0</v>
      </c>
      <c r="M5" s="27">
        <f t="shared" si="0"/>
        <v>90475</v>
      </c>
      <c r="N5" s="28">
        <f>SUM(D5:M5)</f>
        <v>3724626</v>
      </c>
      <c r="O5" s="33">
        <f t="shared" ref="O5:O36" si="1">(N5/O$70)</f>
        <v>575.94340497912481</v>
      </c>
      <c r="P5" s="6"/>
    </row>
    <row r="6" spans="1:133">
      <c r="A6" s="12"/>
      <c r="B6" s="25">
        <v>311</v>
      </c>
      <c r="C6" s="20" t="s">
        <v>2</v>
      </c>
      <c r="D6" s="46">
        <v>1801207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90475</v>
      </c>
      <c r="N6" s="46">
        <f>SUM(D6:M6)</f>
        <v>1891682</v>
      </c>
      <c r="O6" s="47">
        <f t="shared" si="1"/>
        <v>292.51306633678678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246009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246009</v>
      </c>
      <c r="O7" s="47">
        <f t="shared" si="1"/>
        <v>38.04066800680377</v>
      </c>
      <c r="P7" s="9"/>
    </row>
    <row r="8" spans="1:133">
      <c r="A8" s="12"/>
      <c r="B8" s="25">
        <v>312.51</v>
      </c>
      <c r="C8" s="20" t="s">
        <v>89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32204</v>
      </c>
      <c r="L8" s="46">
        <v>0</v>
      </c>
      <c r="M8" s="46">
        <v>0</v>
      </c>
      <c r="N8" s="46">
        <f>SUM(D8:M8)</f>
        <v>32204</v>
      </c>
      <c r="O8" s="47">
        <f t="shared" si="1"/>
        <v>4.9797433122004024</v>
      </c>
      <c r="P8" s="9"/>
    </row>
    <row r="9" spans="1:133">
      <c r="A9" s="12"/>
      <c r="B9" s="25">
        <v>312.52</v>
      </c>
      <c r="C9" s="20" t="s">
        <v>85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75634</v>
      </c>
      <c r="L9" s="46">
        <v>0</v>
      </c>
      <c r="M9" s="46">
        <v>0</v>
      </c>
      <c r="N9" s="46">
        <f>SUM(D9:M9)</f>
        <v>75634</v>
      </c>
      <c r="O9" s="47">
        <f t="shared" si="1"/>
        <v>11.695376526983145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564227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564227</v>
      </c>
      <c r="O10" s="47">
        <f t="shared" si="1"/>
        <v>87.247100664914186</v>
      </c>
      <c r="P10" s="9"/>
    </row>
    <row r="11" spans="1:133">
      <c r="A11" s="12"/>
      <c r="B11" s="25">
        <v>314.10000000000002</v>
      </c>
      <c r="C11" s="20" t="s">
        <v>12</v>
      </c>
      <c r="D11" s="46">
        <v>518642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518642</v>
      </c>
      <c r="O11" s="47">
        <f t="shared" si="1"/>
        <v>80.198237204267826</v>
      </c>
      <c r="P11" s="9"/>
    </row>
    <row r="12" spans="1:133">
      <c r="A12" s="12"/>
      <c r="B12" s="25">
        <v>314.3</v>
      </c>
      <c r="C12" s="20" t="s">
        <v>13</v>
      </c>
      <c r="D12" s="46">
        <v>71781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71781</v>
      </c>
      <c r="O12" s="47">
        <f t="shared" si="1"/>
        <v>11.099582495747642</v>
      </c>
      <c r="P12" s="9"/>
    </row>
    <row r="13" spans="1:133">
      <c r="A13" s="12"/>
      <c r="B13" s="25">
        <v>314.39999999999998</v>
      </c>
      <c r="C13" s="20" t="s">
        <v>14</v>
      </c>
      <c r="D13" s="46">
        <v>2000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2000</v>
      </c>
      <c r="O13" s="47">
        <f t="shared" si="1"/>
        <v>0.30926240915416731</v>
      </c>
      <c r="P13" s="9"/>
    </row>
    <row r="14" spans="1:133">
      <c r="A14" s="12"/>
      <c r="B14" s="25">
        <v>314.8</v>
      </c>
      <c r="C14" s="20" t="s">
        <v>15</v>
      </c>
      <c r="D14" s="46">
        <v>8163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8163</v>
      </c>
      <c r="O14" s="47">
        <f t="shared" si="1"/>
        <v>1.2622545229627338</v>
      </c>
      <c r="P14" s="9"/>
    </row>
    <row r="15" spans="1:133">
      <c r="A15" s="12"/>
      <c r="B15" s="25">
        <v>315</v>
      </c>
      <c r="C15" s="20" t="s">
        <v>16</v>
      </c>
      <c r="D15" s="46">
        <v>281799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281799</v>
      </c>
      <c r="O15" s="47">
        <f t="shared" si="1"/>
        <v>43.574918818617597</v>
      </c>
      <c r="P15" s="9"/>
    </row>
    <row r="16" spans="1:133">
      <c r="A16" s="12"/>
      <c r="B16" s="25">
        <v>316</v>
      </c>
      <c r="C16" s="20" t="s">
        <v>17</v>
      </c>
      <c r="D16" s="46">
        <v>32485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32485</v>
      </c>
      <c r="O16" s="47">
        <f t="shared" si="1"/>
        <v>5.0231946806865624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SUM(D18:D27)</f>
        <v>701026</v>
      </c>
      <c r="E17" s="32">
        <f t="shared" si="3"/>
        <v>56481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22244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779751</v>
      </c>
      <c r="O17" s="45">
        <f t="shared" si="1"/>
        <v>120.57383640018556</v>
      </c>
      <c r="P17" s="10"/>
    </row>
    <row r="18" spans="1:16">
      <c r="A18" s="12"/>
      <c r="B18" s="25">
        <v>322</v>
      </c>
      <c r="C18" s="20" t="s">
        <v>0</v>
      </c>
      <c r="D18" s="46">
        <v>54014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54014</v>
      </c>
      <c r="O18" s="47">
        <f t="shared" si="1"/>
        <v>8.3522498840265964</v>
      </c>
      <c r="P18" s="9"/>
    </row>
    <row r="19" spans="1:16">
      <c r="A19" s="12"/>
      <c r="B19" s="25">
        <v>323.10000000000002</v>
      </c>
      <c r="C19" s="20" t="s">
        <v>19</v>
      </c>
      <c r="D19" s="46">
        <v>595133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6" si="4">SUM(D19:M19)</f>
        <v>595133</v>
      </c>
      <c r="O19" s="47">
        <f t="shared" si="1"/>
        <v>92.026132673573528</v>
      </c>
      <c r="P19" s="9"/>
    </row>
    <row r="20" spans="1:16">
      <c r="A20" s="12"/>
      <c r="B20" s="25">
        <v>323.7</v>
      </c>
      <c r="C20" s="20" t="s">
        <v>20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22244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22244</v>
      </c>
      <c r="O20" s="47">
        <f t="shared" si="1"/>
        <v>3.4396165146126489</v>
      </c>
      <c r="P20" s="9"/>
    </row>
    <row r="21" spans="1:16">
      <c r="A21" s="12"/>
      <c r="B21" s="25">
        <v>324.11</v>
      </c>
      <c r="C21" s="20" t="s">
        <v>21</v>
      </c>
      <c r="D21" s="46">
        <v>0</v>
      </c>
      <c r="E21" s="46">
        <v>810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810</v>
      </c>
      <c r="O21" s="47">
        <f t="shared" si="1"/>
        <v>0.12525127570743777</v>
      </c>
      <c r="P21" s="9"/>
    </row>
    <row r="22" spans="1:16">
      <c r="A22" s="12"/>
      <c r="B22" s="25">
        <v>324.12</v>
      </c>
      <c r="C22" s="20" t="s">
        <v>22</v>
      </c>
      <c r="D22" s="46">
        <v>0</v>
      </c>
      <c r="E22" s="46">
        <v>435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435</v>
      </c>
      <c r="O22" s="47">
        <f t="shared" si="1"/>
        <v>6.726457399103139E-2</v>
      </c>
      <c r="P22" s="9"/>
    </row>
    <row r="23" spans="1:16">
      <c r="A23" s="12"/>
      <c r="B23" s="25">
        <v>324.20999999999998</v>
      </c>
      <c r="C23" s="20" t="s">
        <v>23</v>
      </c>
      <c r="D23" s="46">
        <v>0</v>
      </c>
      <c r="E23" s="46">
        <v>24979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24979</v>
      </c>
      <c r="O23" s="47">
        <f t="shared" si="1"/>
        <v>3.8625328591309724</v>
      </c>
      <c r="P23" s="9"/>
    </row>
    <row r="24" spans="1:16">
      <c r="A24" s="12"/>
      <c r="B24" s="25">
        <v>324.22000000000003</v>
      </c>
      <c r="C24" s="20" t="s">
        <v>24</v>
      </c>
      <c r="D24" s="46">
        <v>0</v>
      </c>
      <c r="E24" s="46">
        <v>14589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14589</v>
      </c>
      <c r="O24" s="47">
        <f t="shared" si="1"/>
        <v>2.2559146435750734</v>
      </c>
      <c r="P24" s="9"/>
    </row>
    <row r="25" spans="1:16">
      <c r="A25" s="12"/>
      <c r="B25" s="25">
        <v>324.31</v>
      </c>
      <c r="C25" s="20" t="s">
        <v>25</v>
      </c>
      <c r="D25" s="46">
        <v>0</v>
      </c>
      <c r="E25" s="46">
        <v>15668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15668</v>
      </c>
      <c r="O25" s="47">
        <f t="shared" si="1"/>
        <v>2.4227617133137467</v>
      </c>
      <c r="P25" s="9"/>
    </row>
    <row r="26" spans="1:16">
      <c r="A26" s="12"/>
      <c r="B26" s="25">
        <v>325.2</v>
      </c>
      <c r="C26" s="20" t="s">
        <v>27</v>
      </c>
      <c r="D26" s="46">
        <v>43489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43489</v>
      </c>
      <c r="O26" s="47">
        <f t="shared" si="1"/>
        <v>6.7247564558527912</v>
      </c>
      <c r="P26" s="9"/>
    </row>
    <row r="27" spans="1:16">
      <c r="A27" s="12"/>
      <c r="B27" s="25">
        <v>329</v>
      </c>
      <c r="C27" s="20" t="s">
        <v>28</v>
      </c>
      <c r="D27" s="46">
        <v>8390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8390</v>
      </c>
      <c r="O27" s="47">
        <f t="shared" si="1"/>
        <v>1.2973558064017319</v>
      </c>
      <c r="P27" s="9"/>
    </row>
    <row r="28" spans="1:16" ht="15.75">
      <c r="A28" s="29" t="s">
        <v>30</v>
      </c>
      <c r="B28" s="30"/>
      <c r="C28" s="31"/>
      <c r="D28" s="32">
        <f t="shared" ref="D28:M28" si="5">SUM(D29:D38)</f>
        <v>858027</v>
      </c>
      <c r="E28" s="32">
        <f t="shared" si="5"/>
        <v>0</v>
      </c>
      <c r="F28" s="32">
        <f t="shared" si="5"/>
        <v>0</v>
      </c>
      <c r="G28" s="32">
        <f t="shared" si="5"/>
        <v>0</v>
      </c>
      <c r="H28" s="32">
        <f t="shared" si="5"/>
        <v>0</v>
      </c>
      <c r="I28" s="32">
        <f t="shared" si="5"/>
        <v>0</v>
      </c>
      <c r="J28" s="32">
        <f t="shared" si="5"/>
        <v>0</v>
      </c>
      <c r="K28" s="32">
        <f t="shared" si="5"/>
        <v>17487</v>
      </c>
      <c r="L28" s="32">
        <f t="shared" si="5"/>
        <v>0</v>
      </c>
      <c r="M28" s="32">
        <f t="shared" si="5"/>
        <v>0</v>
      </c>
      <c r="N28" s="44">
        <f>SUM(D28:M28)</f>
        <v>875514</v>
      </c>
      <c r="O28" s="45">
        <f t="shared" si="1"/>
        <v>135.38178444410082</v>
      </c>
      <c r="P28" s="10"/>
    </row>
    <row r="29" spans="1:16">
      <c r="A29" s="12"/>
      <c r="B29" s="25">
        <v>331.2</v>
      </c>
      <c r="C29" s="20" t="s">
        <v>29</v>
      </c>
      <c r="D29" s="46">
        <v>50994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50994</v>
      </c>
      <c r="O29" s="47">
        <f t="shared" si="1"/>
        <v>7.8852636462038035</v>
      </c>
      <c r="P29" s="9"/>
    </row>
    <row r="30" spans="1:16">
      <c r="A30" s="12"/>
      <c r="B30" s="25">
        <v>334.36</v>
      </c>
      <c r="C30" s="20" t="s">
        <v>98</v>
      </c>
      <c r="D30" s="46">
        <v>59300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6">SUM(D30:M30)</f>
        <v>59300</v>
      </c>
      <c r="O30" s="47">
        <f t="shared" si="1"/>
        <v>9.1696304314210604</v>
      </c>
      <c r="P30" s="9"/>
    </row>
    <row r="31" spans="1:16">
      <c r="A31" s="12"/>
      <c r="B31" s="25">
        <v>335.12</v>
      </c>
      <c r="C31" s="20" t="s">
        <v>34</v>
      </c>
      <c r="D31" s="46">
        <v>298805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298805</v>
      </c>
      <c r="O31" s="47">
        <f t="shared" si="1"/>
        <v>46.204577083655479</v>
      </c>
      <c r="P31" s="9"/>
    </row>
    <row r="32" spans="1:16">
      <c r="A32" s="12"/>
      <c r="B32" s="25">
        <v>335.14</v>
      </c>
      <c r="C32" s="20" t="s">
        <v>35</v>
      </c>
      <c r="D32" s="46">
        <v>31948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31948</v>
      </c>
      <c r="O32" s="47">
        <f t="shared" si="1"/>
        <v>4.9401577238286682</v>
      </c>
      <c r="P32" s="9"/>
    </row>
    <row r="33" spans="1:16">
      <c r="A33" s="12"/>
      <c r="B33" s="25">
        <v>335.15</v>
      </c>
      <c r="C33" s="20" t="s">
        <v>36</v>
      </c>
      <c r="D33" s="46">
        <v>9812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9812</v>
      </c>
      <c r="O33" s="47">
        <f t="shared" si="1"/>
        <v>1.5172413793103448</v>
      </c>
      <c r="P33" s="9"/>
    </row>
    <row r="34" spans="1:16">
      <c r="A34" s="12"/>
      <c r="B34" s="25">
        <v>335.18</v>
      </c>
      <c r="C34" s="20" t="s">
        <v>37</v>
      </c>
      <c r="D34" s="46">
        <v>320813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320813</v>
      </c>
      <c r="O34" s="47">
        <f t="shared" si="1"/>
        <v>49.607700633987939</v>
      </c>
      <c r="P34" s="9"/>
    </row>
    <row r="35" spans="1:16">
      <c r="A35" s="12"/>
      <c r="B35" s="25">
        <v>335.21</v>
      </c>
      <c r="C35" s="20" t="s">
        <v>38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17487</v>
      </c>
      <c r="L35" s="46">
        <v>0</v>
      </c>
      <c r="M35" s="46">
        <v>0</v>
      </c>
      <c r="N35" s="46">
        <f t="shared" si="6"/>
        <v>17487</v>
      </c>
      <c r="O35" s="47">
        <f t="shared" si="1"/>
        <v>2.7040358744394619</v>
      </c>
      <c r="P35" s="9"/>
    </row>
    <row r="36" spans="1:16">
      <c r="A36" s="12"/>
      <c r="B36" s="25">
        <v>335.49</v>
      </c>
      <c r="C36" s="20" t="s">
        <v>39</v>
      </c>
      <c r="D36" s="46">
        <v>4084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4084</v>
      </c>
      <c r="O36" s="47">
        <f t="shared" si="1"/>
        <v>0.6315138394928097</v>
      </c>
      <c r="P36" s="9"/>
    </row>
    <row r="37" spans="1:16">
      <c r="A37" s="12"/>
      <c r="B37" s="25">
        <v>337.2</v>
      </c>
      <c r="C37" s="20" t="s">
        <v>40</v>
      </c>
      <c r="D37" s="46">
        <v>76122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76122</v>
      </c>
      <c r="O37" s="47">
        <f t="shared" ref="O37:O68" si="7">(N37/O$70)</f>
        <v>11.770836554816762</v>
      </c>
      <c r="P37" s="9"/>
    </row>
    <row r="38" spans="1:16">
      <c r="A38" s="12"/>
      <c r="B38" s="25">
        <v>338</v>
      </c>
      <c r="C38" s="20" t="s">
        <v>41</v>
      </c>
      <c r="D38" s="46">
        <v>6149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6149</v>
      </c>
      <c r="O38" s="47">
        <f t="shared" si="7"/>
        <v>0.95082727694448743</v>
      </c>
      <c r="P38" s="9"/>
    </row>
    <row r="39" spans="1:16" ht="15.75">
      <c r="A39" s="29" t="s">
        <v>46</v>
      </c>
      <c r="B39" s="30"/>
      <c r="C39" s="31"/>
      <c r="D39" s="32">
        <f t="shared" ref="D39:M39" si="8">SUM(D40:D48)</f>
        <v>206167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3463657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3669824</v>
      </c>
      <c r="O39" s="45">
        <f t="shared" si="7"/>
        <v>567.46930570589143</v>
      </c>
      <c r="P39" s="10"/>
    </row>
    <row r="40" spans="1:16">
      <c r="A40" s="12"/>
      <c r="B40" s="25">
        <v>342.1</v>
      </c>
      <c r="C40" s="20" t="s">
        <v>49</v>
      </c>
      <c r="D40" s="46">
        <v>12558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8" si="9">SUM(D40:M40)</f>
        <v>12558</v>
      </c>
      <c r="O40" s="47">
        <f t="shared" si="7"/>
        <v>1.9418586670790166</v>
      </c>
      <c r="P40" s="9"/>
    </row>
    <row r="41" spans="1:16">
      <c r="A41" s="12"/>
      <c r="B41" s="25">
        <v>342.5</v>
      </c>
      <c r="C41" s="20" t="s">
        <v>51</v>
      </c>
      <c r="D41" s="46">
        <v>75871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75871</v>
      </c>
      <c r="O41" s="47">
        <f t="shared" si="7"/>
        <v>11.732024122467914</v>
      </c>
      <c r="P41" s="9"/>
    </row>
    <row r="42" spans="1:16">
      <c r="A42" s="12"/>
      <c r="B42" s="25">
        <v>343.3</v>
      </c>
      <c r="C42" s="20" t="s">
        <v>52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1616728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1616728</v>
      </c>
      <c r="O42" s="47">
        <f t="shared" si="7"/>
        <v>249.99659811349932</v>
      </c>
      <c r="P42" s="9"/>
    </row>
    <row r="43" spans="1:16">
      <c r="A43" s="12"/>
      <c r="B43" s="25">
        <v>343.4</v>
      </c>
      <c r="C43" s="20" t="s">
        <v>53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237126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237126</v>
      </c>
      <c r="O43" s="47">
        <f t="shared" si="7"/>
        <v>36.667079016545536</v>
      </c>
      <c r="P43" s="9"/>
    </row>
    <row r="44" spans="1:16">
      <c r="A44" s="12"/>
      <c r="B44" s="25">
        <v>343.5</v>
      </c>
      <c r="C44" s="20" t="s">
        <v>54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1497238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1497238</v>
      </c>
      <c r="O44" s="47">
        <f t="shared" si="7"/>
        <v>231.51971547858358</v>
      </c>
      <c r="P44" s="9"/>
    </row>
    <row r="45" spans="1:16">
      <c r="A45" s="12"/>
      <c r="B45" s="25">
        <v>343.6</v>
      </c>
      <c r="C45" s="20" t="s">
        <v>55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112565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112565</v>
      </c>
      <c r="O45" s="47">
        <f t="shared" si="7"/>
        <v>17.406061543219423</v>
      </c>
      <c r="P45" s="9"/>
    </row>
    <row r="46" spans="1:16">
      <c r="A46" s="12"/>
      <c r="B46" s="25">
        <v>343.9</v>
      </c>
      <c r="C46" s="20" t="s">
        <v>56</v>
      </c>
      <c r="D46" s="46">
        <v>91894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91894</v>
      </c>
      <c r="O46" s="47">
        <f t="shared" si="7"/>
        <v>14.209679913406525</v>
      </c>
      <c r="P46" s="9"/>
    </row>
    <row r="47" spans="1:16">
      <c r="A47" s="12"/>
      <c r="B47" s="25">
        <v>344.9</v>
      </c>
      <c r="C47" s="20" t="s">
        <v>57</v>
      </c>
      <c r="D47" s="46">
        <v>22194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22194</v>
      </c>
      <c r="O47" s="47">
        <f t="shared" si="7"/>
        <v>3.4318849543837948</v>
      </c>
      <c r="P47" s="9"/>
    </row>
    <row r="48" spans="1:16">
      <c r="A48" s="12"/>
      <c r="B48" s="25">
        <v>345.9</v>
      </c>
      <c r="C48" s="20" t="s">
        <v>58</v>
      </c>
      <c r="D48" s="46">
        <v>3650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3650</v>
      </c>
      <c r="O48" s="47">
        <f t="shared" si="7"/>
        <v>0.56440389670635538</v>
      </c>
      <c r="P48" s="9"/>
    </row>
    <row r="49" spans="1:16" ht="15.75">
      <c r="A49" s="29" t="s">
        <v>47</v>
      </c>
      <c r="B49" s="30"/>
      <c r="C49" s="31"/>
      <c r="D49" s="32">
        <f t="shared" ref="D49:M49" si="10">SUM(D50:D52)</f>
        <v>50420</v>
      </c>
      <c r="E49" s="32">
        <f t="shared" si="10"/>
        <v>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54" si="11">SUM(D49:M49)</f>
        <v>50420</v>
      </c>
      <c r="O49" s="45">
        <f t="shared" si="7"/>
        <v>7.7965053347765583</v>
      </c>
      <c r="P49" s="10"/>
    </row>
    <row r="50" spans="1:16">
      <c r="A50" s="13"/>
      <c r="B50" s="39">
        <v>351.5</v>
      </c>
      <c r="C50" s="21" t="s">
        <v>62</v>
      </c>
      <c r="D50" s="46">
        <v>34909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34909</v>
      </c>
      <c r="O50" s="47">
        <f t="shared" si="7"/>
        <v>5.398020720581413</v>
      </c>
      <c r="P50" s="9"/>
    </row>
    <row r="51" spans="1:16">
      <c r="A51" s="13"/>
      <c r="B51" s="39">
        <v>354</v>
      </c>
      <c r="C51" s="21" t="s">
        <v>63</v>
      </c>
      <c r="D51" s="46">
        <v>2191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2191</v>
      </c>
      <c r="O51" s="47">
        <f t="shared" si="7"/>
        <v>0.33879696922839031</v>
      </c>
      <c r="P51" s="9"/>
    </row>
    <row r="52" spans="1:16">
      <c r="A52" s="13"/>
      <c r="B52" s="39">
        <v>359</v>
      </c>
      <c r="C52" s="21" t="s">
        <v>64</v>
      </c>
      <c r="D52" s="46">
        <v>13320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13320</v>
      </c>
      <c r="O52" s="47">
        <f t="shared" si="7"/>
        <v>2.0596876449667545</v>
      </c>
      <c r="P52" s="9"/>
    </row>
    <row r="53" spans="1:16" ht="15.75">
      <c r="A53" s="29" t="s">
        <v>3</v>
      </c>
      <c r="B53" s="30"/>
      <c r="C53" s="31"/>
      <c r="D53" s="32">
        <f t="shared" ref="D53:M53" si="12">SUM(D54:D63)</f>
        <v>197190</v>
      </c>
      <c r="E53" s="32">
        <f t="shared" si="12"/>
        <v>53</v>
      </c>
      <c r="F53" s="32">
        <f t="shared" si="12"/>
        <v>0</v>
      </c>
      <c r="G53" s="32">
        <f t="shared" si="12"/>
        <v>0</v>
      </c>
      <c r="H53" s="32">
        <f t="shared" si="12"/>
        <v>0</v>
      </c>
      <c r="I53" s="32">
        <f t="shared" si="12"/>
        <v>61137</v>
      </c>
      <c r="J53" s="32">
        <f t="shared" si="12"/>
        <v>0</v>
      </c>
      <c r="K53" s="32">
        <f t="shared" si="12"/>
        <v>1874064</v>
      </c>
      <c r="L53" s="32">
        <f t="shared" si="12"/>
        <v>0</v>
      </c>
      <c r="M53" s="32">
        <f t="shared" si="12"/>
        <v>11</v>
      </c>
      <c r="N53" s="32">
        <f t="shared" si="11"/>
        <v>2132455</v>
      </c>
      <c r="O53" s="45">
        <f t="shared" si="7"/>
        <v>329.74408535642493</v>
      </c>
      <c r="P53" s="10"/>
    </row>
    <row r="54" spans="1:16">
      <c r="A54" s="12"/>
      <c r="B54" s="25">
        <v>361.1</v>
      </c>
      <c r="C54" s="20" t="s">
        <v>65</v>
      </c>
      <c r="D54" s="46">
        <v>61963</v>
      </c>
      <c r="E54" s="46">
        <v>53</v>
      </c>
      <c r="F54" s="46">
        <v>0</v>
      </c>
      <c r="G54" s="46">
        <v>0</v>
      </c>
      <c r="H54" s="46">
        <v>0</v>
      </c>
      <c r="I54" s="46">
        <v>30132</v>
      </c>
      <c r="J54" s="46">
        <v>0</v>
      </c>
      <c r="K54" s="46">
        <v>115439</v>
      </c>
      <c r="L54" s="46">
        <v>0</v>
      </c>
      <c r="M54" s="46">
        <v>11</v>
      </c>
      <c r="N54" s="46">
        <f t="shared" si="11"/>
        <v>207598</v>
      </c>
      <c r="O54" s="47">
        <f t="shared" si="7"/>
        <v>32.101128807793415</v>
      </c>
      <c r="P54" s="9"/>
    </row>
    <row r="55" spans="1:16">
      <c r="A55" s="12"/>
      <c r="B55" s="25">
        <v>361.2</v>
      </c>
      <c r="C55" s="20" t="s">
        <v>66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173845</v>
      </c>
      <c r="L55" s="46">
        <v>0</v>
      </c>
      <c r="M55" s="46">
        <v>0</v>
      </c>
      <c r="N55" s="46">
        <f t="shared" ref="N55:N63" si="13">SUM(D55:M55)</f>
        <v>173845</v>
      </c>
      <c r="O55" s="47">
        <f t="shared" si="7"/>
        <v>26.881861759703106</v>
      </c>
      <c r="P55" s="9"/>
    </row>
    <row r="56" spans="1:16">
      <c r="A56" s="12"/>
      <c r="B56" s="25">
        <v>361.3</v>
      </c>
      <c r="C56" s="20" t="s">
        <v>67</v>
      </c>
      <c r="D56" s="46">
        <v>54789</v>
      </c>
      <c r="E56" s="46">
        <v>0</v>
      </c>
      <c r="F56" s="46">
        <v>0</v>
      </c>
      <c r="G56" s="46">
        <v>0</v>
      </c>
      <c r="H56" s="46">
        <v>0</v>
      </c>
      <c r="I56" s="46">
        <v>16829</v>
      </c>
      <c r="J56" s="46">
        <v>0</v>
      </c>
      <c r="K56" s="46">
        <v>1100251</v>
      </c>
      <c r="L56" s="46">
        <v>0</v>
      </c>
      <c r="M56" s="46">
        <v>0</v>
      </c>
      <c r="N56" s="46">
        <f t="shared" si="13"/>
        <v>1171869</v>
      </c>
      <c r="O56" s="47">
        <f t="shared" si="7"/>
        <v>181.20751507654245</v>
      </c>
      <c r="P56" s="9"/>
    </row>
    <row r="57" spans="1:16">
      <c r="A57" s="12"/>
      <c r="B57" s="25">
        <v>361.4</v>
      </c>
      <c r="C57" s="20" t="s">
        <v>68</v>
      </c>
      <c r="D57" s="46">
        <v>150</v>
      </c>
      <c r="E57" s="46">
        <v>0</v>
      </c>
      <c r="F57" s="46">
        <v>0</v>
      </c>
      <c r="G57" s="46">
        <v>0</v>
      </c>
      <c r="H57" s="46">
        <v>0</v>
      </c>
      <c r="I57" s="46">
        <v>8340</v>
      </c>
      <c r="J57" s="46">
        <v>0</v>
      </c>
      <c r="K57" s="46">
        <v>157875</v>
      </c>
      <c r="L57" s="46">
        <v>0</v>
      </c>
      <c r="M57" s="46">
        <v>0</v>
      </c>
      <c r="N57" s="46">
        <f t="shared" si="13"/>
        <v>166365</v>
      </c>
      <c r="O57" s="47">
        <f t="shared" si="7"/>
        <v>25.725220349466522</v>
      </c>
      <c r="P57" s="9"/>
    </row>
    <row r="58" spans="1:16">
      <c r="A58" s="12"/>
      <c r="B58" s="25">
        <v>362</v>
      </c>
      <c r="C58" s="20" t="s">
        <v>69</v>
      </c>
      <c r="D58" s="46">
        <v>3400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3400</v>
      </c>
      <c r="O58" s="47">
        <f t="shared" si="7"/>
        <v>0.5257460955620844</v>
      </c>
      <c r="P58" s="9"/>
    </row>
    <row r="59" spans="1:16">
      <c r="A59" s="12"/>
      <c r="B59" s="25">
        <v>364</v>
      </c>
      <c r="C59" s="20" t="s">
        <v>70</v>
      </c>
      <c r="D59" s="46">
        <v>18475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18475</v>
      </c>
      <c r="O59" s="47">
        <f t="shared" si="7"/>
        <v>2.8568115045616205</v>
      </c>
      <c r="P59" s="9"/>
    </row>
    <row r="60" spans="1:16">
      <c r="A60" s="12"/>
      <c r="B60" s="25">
        <v>365</v>
      </c>
      <c r="C60" s="20" t="s">
        <v>71</v>
      </c>
      <c r="D60" s="46">
        <v>3802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3802</v>
      </c>
      <c r="O60" s="47">
        <f t="shared" si="7"/>
        <v>0.58790783980207206</v>
      </c>
      <c r="P60" s="9"/>
    </row>
    <row r="61" spans="1:16">
      <c r="A61" s="12"/>
      <c r="B61" s="25">
        <v>366</v>
      </c>
      <c r="C61" s="20" t="s">
        <v>72</v>
      </c>
      <c r="D61" s="46">
        <v>3000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3000</v>
      </c>
      <c r="O61" s="47">
        <f t="shared" si="7"/>
        <v>0.46389361373125099</v>
      </c>
      <c r="P61" s="9"/>
    </row>
    <row r="62" spans="1:16">
      <c r="A62" s="12"/>
      <c r="B62" s="25">
        <v>368</v>
      </c>
      <c r="C62" s="20" t="s">
        <v>73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325108</v>
      </c>
      <c r="L62" s="46">
        <v>0</v>
      </c>
      <c r="M62" s="46">
        <v>0</v>
      </c>
      <c r="N62" s="46">
        <f t="shared" si="13"/>
        <v>325108</v>
      </c>
      <c r="O62" s="47">
        <f t="shared" si="7"/>
        <v>50.271841657646512</v>
      </c>
      <c r="P62" s="9"/>
    </row>
    <row r="63" spans="1:16">
      <c r="A63" s="12"/>
      <c r="B63" s="25">
        <v>369.9</v>
      </c>
      <c r="C63" s="20" t="s">
        <v>74</v>
      </c>
      <c r="D63" s="46">
        <v>51611</v>
      </c>
      <c r="E63" s="46">
        <v>0</v>
      </c>
      <c r="F63" s="46">
        <v>0</v>
      </c>
      <c r="G63" s="46">
        <v>0</v>
      </c>
      <c r="H63" s="46">
        <v>0</v>
      </c>
      <c r="I63" s="46">
        <v>5836</v>
      </c>
      <c r="J63" s="46">
        <v>0</v>
      </c>
      <c r="K63" s="46">
        <v>1546</v>
      </c>
      <c r="L63" s="46">
        <v>0</v>
      </c>
      <c r="M63" s="46">
        <v>0</v>
      </c>
      <c r="N63" s="46">
        <f t="shared" si="13"/>
        <v>58993</v>
      </c>
      <c r="O63" s="47">
        <f t="shared" si="7"/>
        <v>9.1221586516158961</v>
      </c>
      <c r="P63" s="9"/>
    </row>
    <row r="64" spans="1:16" ht="15.75">
      <c r="A64" s="29" t="s">
        <v>48</v>
      </c>
      <c r="B64" s="30"/>
      <c r="C64" s="31"/>
      <c r="D64" s="32">
        <f t="shared" ref="D64:M64" si="14">SUM(D65:D67)</f>
        <v>1223406</v>
      </c>
      <c r="E64" s="32">
        <f t="shared" si="14"/>
        <v>0</v>
      </c>
      <c r="F64" s="32">
        <f t="shared" si="14"/>
        <v>0</v>
      </c>
      <c r="G64" s="32">
        <f t="shared" si="14"/>
        <v>0</v>
      </c>
      <c r="H64" s="32">
        <f t="shared" si="14"/>
        <v>0</v>
      </c>
      <c r="I64" s="32">
        <f t="shared" si="14"/>
        <v>509489</v>
      </c>
      <c r="J64" s="32">
        <f t="shared" si="14"/>
        <v>0</v>
      </c>
      <c r="K64" s="32">
        <f t="shared" si="14"/>
        <v>0</v>
      </c>
      <c r="L64" s="32">
        <f t="shared" si="14"/>
        <v>0</v>
      </c>
      <c r="M64" s="32">
        <f t="shared" si="14"/>
        <v>92613</v>
      </c>
      <c r="N64" s="32">
        <f>SUM(D64:M64)</f>
        <v>1825508</v>
      </c>
      <c r="O64" s="45">
        <f t="shared" si="7"/>
        <v>282.28050100510285</v>
      </c>
      <c r="P64" s="9"/>
    </row>
    <row r="65" spans="1:119">
      <c r="A65" s="12"/>
      <c r="B65" s="25">
        <v>381</v>
      </c>
      <c r="C65" s="20" t="s">
        <v>75</v>
      </c>
      <c r="D65" s="46">
        <v>1011706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92613</v>
      </c>
      <c r="N65" s="46">
        <f>SUM(D65:M65)</f>
        <v>1104319</v>
      </c>
      <c r="O65" s="47">
        <f t="shared" si="7"/>
        <v>170.76217720736045</v>
      </c>
      <c r="P65" s="9"/>
    </row>
    <row r="66" spans="1:119">
      <c r="A66" s="12"/>
      <c r="B66" s="25">
        <v>382</v>
      </c>
      <c r="C66" s="20" t="s">
        <v>86</v>
      </c>
      <c r="D66" s="46">
        <v>211700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211700</v>
      </c>
      <c r="O66" s="47">
        <f t="shared" si="7"/>
        <v>32.735426008968609</v>
      </c>
      <c r="P66" s="9"/>
    </row>
    <row r="67" spans="1:119" ht="15.75" thickBot="1">
      <c r="A67" s="12"/>
      <c r="B67" s="25">
        <v>389.3</v>
      </c>
      <c r="C67" s="20" t="s">
        <v>76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509489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509489</v>
      </c>
      <c r="O67" s="47">
        <f t="shared" si="7"/>
        <v>78.782897788773781</v>
      </c>
      <c r="P67" s="9"/>
    </row>
    <row r="68" spans="1:119" ht="16.5" thickBot="1">
      <c r="A68" s="14" t="s">
        <v>60</v>
      </c>
      <c r="B68" s="23"/>
      <c r="C68" s="22"/>
      <c r="D68" s="15">
        <f t="shared" ref="D68:M68" si="15">SUM(D5,D17,D28,D39,D49,D53,D64)</f>
        <v>5952313</v>
      </c>
      <c r="E68" s="15">
        <f t="shared" si="15"/>
        <v>866770</v>
      </c>
      <c r="F68" s="15">
        <f t="shared" si="15"/>
        <v>0</v>
      </c>
      <c r="G68" s="15">
        <f t="shared" si="15"/>
        <v>0</v>
      </c>
      <c r="H68" s="15">
        <f t="shared" si="15"/>
        <v>0</v>
      </c>
      <c r="I68" s="15">
        <f t="shared" si="15"/>
        <v>4056527</v>
      </c>
      <c r="J68" s="15">
        <f t="shared" si="15"/>
        <v>0</v>
      </c>
      <c r="K68" s="15">
        <f t="shared" si="15"/>
        <v>1999389</v>
      </c>
      <c r="L68" s="15">
        <f t="shared" si="15"/>
        <v>0</v>
      </c>
      <c r="M68" s="15">
        <f t="shared" si="15"/>
        <v>183099</v>
      </c>
      <c r="N68" s="15">
        <f>SUM(D68:M68)</f>
        <v>13058098</v>
      </c>
      <c r="O68" s="38">
        <f t="shared" si="7"/>
        <v>2019.189423225607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118" t="s">
        <v>99</v>
      </c>
      <c r="M70" s="118"/>
      <c r="N70" s="118"/>
      <c r="O70" s="43">
        <v>6467</v>
      </c>
    </row>
    <row r="71" spans="1:119">
      <c r="A71" s="119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7"/>
    </row>
    <row r="72" spans="1:119" ht="15.75" customHeight="1" thickBot="1">
      <c r="A72" s="120" t="s">
        <v>93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77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78</v>
      </c>
      <c r="F4" s="34" t="s">
        <v>79</v>
      </c>
      <c r="G4" s="34" t="s">
        <v>80</v>
      </c>
      <c r="H4" s="34" t="s">
        <v>5</v>
      </c>
      <c r="I4" s="34" t="s">
        <v>6</v>
      </c>
      <c r="J4" s="35" t="s">
        <v>81</v>
      </c>
      <c r="K4" s="35" t="s">
        <v>7</v>
      </c>
      <c r="L4" s="35" t="s">
        <v>8</v>
      </c>
      <c r="M4" s="35" t="s">
        <v>9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2707944</v>
      </c>
      <c r="E5" s="27">
        <f t="shared" si="0"/>
        <v>781840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114227</v>
      </c>
      <c r="L5" s="27">
        <f t="shared" si="0"/>
        <v>0</v>
      </c>
      <c r="M5" s="27">
        <f t="shared" si="0"/>
        <v>105102</v>
      </c>
      <c r="N5" s="28">
        <f>SUM(D5:M5)</f>
        <v>3709113</v>
      </c>
      <c r="O5" s="33">
        <f t="shared" ref="O5:O36" si="1">(N5/O$72)</f>
        <v>571.95265998457978</v>
      </c>
      <c r="P5" s="6"/>
    </row>
    <row r="6" spans="1:133">
      <c r="A6" s="12"/>
      <c r="B6" s="25">
        <v>311</v>
      </c>
      <c r="C6" s="20" t="s">
        <v>2</v>
      </c>
      <c r="D6" s="46">
        <v>1792262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105102</v>
      </c>
      <c r="N6" s="46">
        <f>SUM(D6:M6)</f>
        <v>1897364</v>
      </c>
      <c r="O6" s="47">
        <f t="shared" si="1"/>
        <v>292.57733230531994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264492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264492</v>
      </c>
      <c r="O7" s="47">
        <f t="shared" si="1"/>
        <v>40.785196607555896</v>
      </c>
      <c r="P7" s="9"/>
    </row>
    <row r="8" spans="1:133">
      <c r="A8" s="12"/>
      <c r="B8" s="25">
        <v>312.51</v>
      </c>
      <c r="C8" s="20" t="s">
        <v>89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36813</v>
      </c>
      <c r="L8" s="46">
        <v>0</v>
      </c>
      <c r="M8" s="46">
        <v>0</v>
      </c>
      <c r="N8" s="46">
        <f>SUM(D8:M8)</f>
        <v>36813</v>
      </c>
      <c r="O8" s="47">
        <f t="shared" si="1"/>
        <v>5.6766383962991522</v>
      </c>
      <c r="P8" s="9"/>
    </row>
    <row r="9" spans="1:133">
      <c r="A9" s="12"/>
      <c r="B9" s="25">
        <v>312.52</v>
      </c>
      <c r="C9" s="20" t="s">
        <v>85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77414</v>
      </c>
      <c r="L9" s="46">
        <v>0</v>
      </c>
      <c r="M9" s="46">
        <v>0</v>
      </c>
      <c r="N9" s="46">
        <f>SUM(D9:M9)</f>
        <v>77414</v>
      </c>
      <c r="O9" s="47">
        <f t="shared" si="1"/>
        <v>11.937393986121819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517348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517348</v>
      </c>
      <c r="O10" s="47">
        <f t="shared" si="1"/>
        <v>79.776098689282961</v>
      </c>
      <c r="P10" s="9"/>
    </row>
    <row r="11" spans="1:133">
      <c r="A11" s="12"/>
      <c r="B11" s="25">
        <v>314.10000000000002</v>
      </c>
      <c r="C11" s="20" t="s">
        <v>12</v>
      </c>
      <c r="D11" s="46">
        <v>540774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540774</v>
      </c>
      <c r="O11" s="47">
        <f t="shared" si="1"/>
        <v>83.388434849653052</v>
      </c>
      <c r="P11" s="9"/>
    </row>
    <row r="12" spans="1:133">
      <c r="A12" s="12"/>
      <c r="B12" s="25">
        <v>314.3</v>
      </c>
      <c r="C12" s="20" t="s">
        <v>13</v>
      </c>
      <c r="D12" s="46">
        <v>71177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71177</v>
      </c>
      <c r="O12" s="47">
        <f t="shared" si="1"/>
        <v>10.975636083269082</v>
      </c>
      <c r="P12" s="9"/>
    </row>
    <row r="13" spans="1:133">
      <c r="A13" s="12"/>
      <c r="B13" s="25">
        <v>314.39999999999998</v>
      </c>
      <c r="C13" s="20" t="s">
        <v>14</v>
      </c>
      <c r="D13" s="46">
        <v>2125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2125</v>
      </c>
      <c r="O13" s="47">
        <f t="shared" si="1"/>
        <v>0.32767925983037782</v>
      </c>
      <c r="P13" s="9"/>
    </row>
    <row r="14" spans="1:133">
      <c r="A14" s="12"/>
      <c r="B14" s="25">
        <v>314.8</v>
      </c>
      <c r="C14" s="20" t="s">
        <v>15</v>
      </c>
      <c r="D14" s="46">
        <v>7927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7927</v>
      </c>
      <c r="O14" s="47">
        <f t="shared" si="1"/>
        <v>1.2223592906707788</v>
      </c>
      <c r="P14" s="9"/>
    </row>
    <row r="15" spans="1:133">
      <c r="A15" s="12"/>
      <c r="B15" s="25">
        <v>315</v>
      </c>
      <c r="C15" s="20" t="s">
        <v>16</v>
      </c>
      <c r="D15" s="46">
        <v>257658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257658</v>
      </c>
      <c r="O15" s="47">
        <f t="shared" si="1"/>
        <v>39.731380107941405</v>
      </c>
      <c r="P15" s="9"/>
    </row>
    <row r="16" spans="1:133">
      <c r="A16" s="12"/>
      <c r="B16" s="25">
        <v>316</v>
      </c>
      <c r="C16" s="20" t="s">
        <v>17</v>
      </c>
      <c r="D16" s="46">
        <v>36021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36021</v>
      </c>
      <c r="O16" s="47">
        <f t="shared" si="1"/>
        <v>5.5545104086353119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SUM(D18:D28)</f>
        <v>762528</v>
      </c>
      <c r="E17" s="32">
        <f t="shared" si="3"/>
        <v>575542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17160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1355230</v>
      </c>
      <c r="O17" s="45">
        <f t="shared" si="1"/>
        <v>208.97918272937548</v>
      </c>
      <c r="P17" s="10"/>
    </row>
    <row r="18" spans="1:16">
      <c r="A18" s="12"/>
      <c r="B18" s="25">
        <v>322</v>
      </c>
      <c r="C18" s="20" t="s">
        <v>0</v>
      </c>
      <c r="D18" s="46">
        <v>98081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98081</v>
      </c>
      <c r="O18" s="47">
        <f t="shared" si="1"/>
        <v>15.124286815728604</v>
      </c>
      <c r="P18" s="9"/>
    </row>
    <row r="19" spans="1:16">
      <c r="A19" s="12"/>
      <c r="B19" s="25">
        <v>323.10000000000002</v>
      </c>
      <c r="C19" s="20" t="s">
        <v>19</v>
      </c>
      <c r="D19" s="46">
        <v>626496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7" si="4">SUM(D19:M19)</f>
        <v>626496</v>
      </c>
      <c r="O19" s="47">
        <f t="shared" si="1"/>
        <v>96.606939090208172</v>
      </c>
      <c r="P19" s="9"/>
    </row>
    <row r="20" spans="1:16">
      <c r="A20" s="12"/>
      <c r="B20" s="25">
        <v>323.39999999999998</v>
      </c>
      <c r="C20" s="20" t="s">
        <v>90</v>
      </c>
      <c r="D20" s="46">
        <v>2963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2963</v>
      </c>
      <c r="O20" s="47">
        <f t="shared" si="1"/>
        <v>0.45690053970701622</v>
      </c>
      <c r="P20" s="9"/>
    </row>
    <row r="21" spans="1:16">
      <c r="A21" s="12"/>
      <c r="B21" s="25">
        <v>323.7</v>
      </c>
      <c r="C21" s="20" t="s">
        <v>20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17160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17160</v>
      </c>
      <c r="O21" s="47">
        <f t="shared" si="1"/>
        <v>2.6461063993831919</v>
      </c>
      <c r="P21" s="9"/>
    </row>
    <row r="22" spans="1:16">
      <c r="A22" s="12"/>
      <c r="B22" s="25">
        <v>324.11</v>
      </c>
      <c r="C22" s="20" t="s">
        <v>21</v>
      </c>
      <c r="D22" s="46">
        <v>0</v>
      </c>
      <c r="E22" s="46">
        <v>918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918</v>
      </c>
      <c r="O22" s="47">
        <f t="shared" si="1"/>
        <v>0.1415574402467232</v>
      </c>
      <c r="P22" s="9"/>
    </row>
    <row r="23" spans="1:16">
      <c r="A23" s="12"/>
      <c r="B23" s="25">
        <v>324.12</v>
      </c>
      <c r="C23" s="20" t="s">
        <v>22</v>
      </c>
      <c r="D23" s="46">
        <v>0</v>
      </c>
      <c r="E23" s="46">
        <v>435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435</v>
      </c>
      <c r="O23" s="47">
        <f t="shared" si="1"/>
        <v>6.7077872012336157E-2</v>
      </c>
      <c r="P23" s="9"/>
    </row>
    <row r="24" spans="1:16">
      <c r="A24" s="12"/>
      <c r="B24" s="25">
        <v>324.20999999999998</v>
      </c>
      <c r="C24" s="20" t="s">
        <v>23</v>
      </c>
      <c r="D24" s="46">
        <v>0</v>
      </c>
      <c r="E24" s="46">
        <v>523778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523778</v>
      </c>
      <c r="O24" s="47">
        <f t="shared" si="1"/>
        <v>80.767617579028524</v>
      </c>
      <c r="P24" s="9"/>
    </row>
    <row r="25" spans="1:16">
      <c r="A25" s="12"/>
      <c r="B25" s="25">
        <v>324.22000000000003</v>
      </c>
      <c r="C25" s="20" t="s">
        <v>24</v>
      </c>
      <c r="D25" s="46">
        <v>0</v>
      </c>
      <c r="E25" s="46">
        <v>24296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24296</v>
      </c>
      <c r="O25" s="47">
        <f t="shared" si="1"/>
        <v>3.7464919043947571</v>
      </c>
      <c r="P25" s="9"/>
    </row>
    <row r="26" spans="1:16">
      <c r="A26" s="12"/>
      <c r="B26" s="25">
        <v>324.31</v>
      </c>
      <c r="C26" s="20" t="s">
        <v>25</v>
      </c>
      <c r="D26" s="46">
        <v>0</v>
      </c>
      <c r="E26" s="46">
        <v>26115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26115</v>
      </c>
      <c r="O26" s="47">
        <f t="shared" si="1"/>
        <v>4.0269853508095608</v>
      </c>
      <c r="P26" s="9"/>
    </row>
    <row r="27" spans="1:16">
      <c r="A27" s="12"/>
      <c r="B27" s="25">
        <v>325.2</v>
      </c>
      <c r="C27" s="20" t="s">
        <v>27</v>
      </c>
      <c r="D27" s="46">
        <v>26828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26828</v>
      </c>
      <c r="O27" s="47">
        <f t="shared" si="1"/>
        <v>4.1369313801079413</v>
      </c>
      <c r="P27" s="9"/>
    </row>
    <row r="28" spans="1:16">
      <c r="A28" s="12"/>
      <c r="B28" s="25">
        <v>329</v>
      </c>
      <c r="C28" s="20" t="s">
        <v>28</v>
      </c>
      <c r="D28" s="46">
        <v>8160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8160</v>
      </c>
      <c r="O28" s="47">
        <f t="shared" si="1"/>
        <v>1.2582883577486508</v>
      </c>
      <c r="P28" s="9"/>
    </row>
    <row r="29" spans="1:16" ht="15.75">
      <c r="A29" s="29" t="s">
        <v>30</v>
      </c>
      <c r="B29" s="30"/>
      <c r="C29" s="31"/>
      <c r="D29" s="32">
        <f t="shared" ref="D29:M29" si="5">SUM(D30:D40)</f>
        <v>792106</v>
      </c>
      <c r="E29" s="32">
        <f t="shared" si="5"/>
        <v>215095</v>
      </c>
      <c r="F29" s="32">
        <f t="shared" si="5"/>
        <v>0</v>
      </c>
      <c r="G29" s="32">
        <f t="shared" si="5"/>
        <v>0</v>
      </c>
      <c r="H29" s="32">
        <f t="shared" si="5"/>
        <v>0</v>
      </c>
      <c r="I29" s="32">
        <f t="shared" si="5"/>
        <v>0</v>
      </c>
      <c r="J29" s="32">
        <f t="shared" si="5"/>
        <v>0</v>
      </c>
      <c r="K29" s="32">
        <f t="shared" si="5"/>
        <v>17616</v>
      </c>
      <c r="L29" s="32">
        <f t="shared" si="5"/>
        <v>0</v>
      </c>
      <c r="M29" s="32">
        <f t="shared" si="5"/>
        <v>0</v>
      </c>
      <c r="N29" s="44">
        <f>SUM(D29:M29)</f>
        <v>1024817</v>
      </c>
      <c r="O29" s="45">
        <f t="shared" si="1"/>
        <v>158.02883577486509</v>
      </c>
      <c r="P29" s="10"/>
    </row>
    <row r="30" spans="1:16">
      <c r="A30" s="12"/>
      <c r="B30" s="25">
        <v>331.1</v>
      </c>
      <c r="C30" s="20" t="s">
        <v>95</v>
      </c>
      <c r="D30" s="46">
        <v>5400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5400</v>
      </c>
      <c r="O30" s="47">
        <f t="shared" si="1"/>
        <v>0.83269082498072478</v>
      </c>
      <c r="P30" s="9"/>
    </row>
    <row r="31" spans="1:16">
      <c r="A31" s="12"/>
      <c r="B31" s="25">
        <v>331.2</v>
      </c>
      <c r="C31" s="20" t="s">
        <v>29</v>
      </c>
      <c r="D31" s="46">
        <v>19468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19468</v>
      </c>
      <c r="O31" s="47">
        <f t="shared" si="1"/>
        <v>3.0020046260601387</v>
      </c>
      <c r="P31" s="9"/>
    </row>
    <row r="32" spans="1:16">
      <c r="A32" s="12"/>
      <c r="B32" s="25">
        <v>331.35</v>
      </c>
      <c r="C32" s="20" t="s">
        <v>32</v>
      </c>
      <c r="D32" s="46">
        <v>0</v>
      </c>
      <c r="E32" s="46">
        <v>215095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215095</v>
      </c>
      <c r="O32" s="47">
        <f t="shared" si="1"/>
        <v>33.168080185042406</v>
      </c>
      <c r="P32" s="9"/>
    </row>
    <row r="33" spans="1:16">
      <c r="A33" s="12"/>
      <c r="B33" s="25">
        <v>335.12</v>
      </c>
      <c r="C33" s="20" t="s">
        <v>34</v>
      </c>
      <c r="D33" s="46">
        <v>298614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6">SUM(D33:M33)</f>
        <v>298614</v>
      </c>
      <c r="O33" s="47">
        <f t="shared" si="1"/>
        <v>46.046877409406321</v>
      </c>
      <c r="P33" s="9"/>
    </row>
    <row r="34" spans="1:16">
      <c r="A34" s="12"/>
      <c r="B34" s="25">
        <v>335.14</v>
      </c>
      <c r="C34" s="20" t="s">
        <v>35</v>
      </c>
      <c r="D34" s="46">
        <v>32773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32773</v>
      </c>
      <c r="O34" s="47">
        <f t="shared" si="1"/>
        <v>5.0536622976098693</v>
      </c>
      <c r="P34" s="9"/>
    </row>
    <row r="35" spans="1:16">
      <c r="A35" s="12"/>
      <c r="B35" s="25">
        <v>335.15</v>
      </c>
      <c r="C35" s="20" t="s">
        <v>36</v>
      </c>
      <c r="D35" s="46">
        <v>8007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8007</v>
      </c>
      <c r="O35" s="47">
        <f t="shared" si="1"/>
        <v>1.2346954510408634</v>
      </c>
      <c r="P35" s="9"/>
    </row>
    <row r="36" spans="1:16">
      <c r="A36" s="12"/>
      <c r="B36" s="25">
        <v>335.18</v>
      </c>
      <c r="C36" s="20" t="s">
        <v>37</v>
      </c>
      <c r="D36" s="46">
        <v>342919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342919</v>
      </c>
      <c r="O36" s="47">
        <f t="shared" si="1"/>
        <v>52.878797224363915</v>
      </c>
      <c r="P36" s="9"/>
    </row>
    <row r="37" spans="1:16">
      <c r="A37" s="12"/>
      <c r="B37" s="25">
        <v>335.21</v>
      </c>
      <c r="C37" s="20" t="s">
        <v>38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17616</v>
      </c>
      <c r="L37" s="46">
        <v>0</v>
      </c>
      <c r="M37" s="46">
        <v>0</v>
      </c>
      <c r="N37" s="46">
        <f t="shared" si="6"/>
        <v>17616</v>
      </c>
      <c r="O37" s="47">
        <f t="shared" ref="O37:O68" si="7">(N37/O$72)</f>
        <v>2.7164225134926756</v>
      </c>
      <c r="P37" s="9"/>
    </row>
    <row r="38" spans="1:16">
      <c r="A38" s="12"/>
      <c r="B38" s="25">
        <v>335.49</v>
      </c>
      <c r="C38" s="20" t="s">
        <v>39</v>
      </c>
      <c r="D38" s="46">
        <v>2097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2097</v>
      </c>
      <c r="O38" s="47">
        <f t="shared" si="7"/>
        <v>0.3233616037008481</v>
      </c>
      <c r="P38" s="9"/>
    </row>
    <row r="39" spans="1:16">
      <c r="A39" s="12"/>
      <c r="B39" s="25">
        <v>337.2</v>
      </c>
      <c r="C39" s="20" t="s">
        <v>40</v>
      </c>
      <c r="D39" s="46">
        <v>76122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76122</v>
      </c>
      <c r="O39" s="47">
        <f t="shared" si="7"/>
        <v>11.738164996144949</v>
      </c>
      <c r="P39" s="9"/>
    </row>
    <row r="40" spans="1:16">
      <c r="A40" s="12"/>
      <c r="B40" s="25">
        <v>338</v>
      </c>
      <c r="C40" s="20" t="s">
        <v>41</v>
      </c>
      <c r="D40" s="46">
        <v>6706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6706</v>
      </c>
      <c r="O40" s="47">
        <f t="shared" si="7"/>
        <v>1.0340786430223592</v>
      </c>
      <c r="P40" s="9"/>
    </row>
    <row r="41" spans="1:16" ht="15.75">
      <c r="A41" s="29" t="s">
        <v>46</v>
      </c>
      <c r="B41" s="30"/>
      <c r="C41" s="31"/>
      <c r="D41" s="32">
        <f t="shared" ref="D41:M41" si="8">SUM(D42:D50)</f>
        <v>167496</v>
      </c>
      <c r="E41" s="32">
        <f t="shared" si="8"/>
        <v>0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3414990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3582486</v>
      </c>
      <c r="O41" s="45">
        <f t="shared" si="7"/>
        <v>552.42652274479565</v>
      </c>
      <c r="P41" s="10"/>
    </row>
    <row r="42" spans="1:16">
      <c r="A42" s="12"/>
      <c r="B42" s="25">
        <v>342.1</v>
      </c>
      <c r="C42" s="20" t="s">
        <v>49</v>
      </c>
      <c r="D42" s="46">
        <v>8904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0" si="9">SUM(D42:M42)</f>
        <v>8904</v>
      </c>
      <c r="O42" s="47">
        <f t="shared" si="7"/>
        <v>1.3730146491904396</v>
      </c>
      <c r="P42" s="9"/>
    </row>
    <row r="43" spans="1:16">
      <c r="A43" s="12"/>
      <c r="B43" s="25">
        <v>342.5</v>
      </c>
      <c r="C43" s="20" t="s">
        <v>51</v>
      </c>
      <c r="D43" s="46">
        <v>130833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130833</v>
      </c>
      <c r="O43" s="47">
        <f t="shared" si="7"/>
        <v>20.174710871241327</v>
      </c>
      <c r="P43" s="9"/>
    </row>
    <row r="44" spans="1:16">
      <c r="A44" s="12"/>
      <c r="B44" s="25">
        <v>343.3</v>
      </c>
      <c r="C44" s="20" t="s">
        <v>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1627218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1627218</v>
      </c>
      <c r="O44" s="47">
        <f t="shared" si="7"/>
        <v>250.92027756360832</v>
      </c>
      <c r="P44" s="9"/>
    </row>
    <row r="45" spans="1:16">
      <c r="A45" s="12"/>
      <c r="B45" s="25">
        <v>343.4</v>
      </c>
      <c r="C45" s="20" t="s">
        <v>53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230200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230200</v>
      </c>
      <c r="O45" s="47">
        <f t="shared" si="7"/>
        <v>35.497301464919047</v>
      </c>
      <c r="P45" s="9"/>
    </row>
    <row r="46" spans="1:16">
      <c r="A46" s="12"/>
      <c r="B46" s="25">
        <v>343.5</v>
      </c>
      <c r="C46" s="20" t="s">
        <v>54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1443823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1443823</v>
      </c>
      <c r="O46" s="47">
        <f t="shared" si="7"/>
        <v>222.64040092521202</v>
      </c>
      <c r="P46" s="9"/>
    </row>
    <row r="47" spans="1:16">
      <c r="A47" s="12"/>
      <c r="B47" s="25">
        <v>343.6</v>
      </c>
      <c r="C47" s="20" t="s">
        <v>55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113749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113749</v>
      </c>
      <c r="O47" s="47">
        <f t="shared" si="7"/>
        <v>17.540323824209715</v>
      </c>
      <c r="P47" s="9"/>
    </row>
    <row r="48" spans="1:16">
      <c r="A48" s="12"/>
      <c r="B48" s="25">
        <v>343.9</v>
      </c>
      <c r="C48" s="20" t="s">
        <v>56</v>
      </c>
      <c r="D48" s="46">
        <v>204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204</v>
      </c>
      <c r="O48" s="47">
        <f t="shared" si="7"/>
        <v>3.1457208943716265E-2</v>
      </c>
      <c r="P48" s="9"/>
    </row>
    <row r="49" spans="1:16">
      <c r="A49" s="12"/>
      <c r="B49" s="25">
        <v>344.9</v>
      </c>
      <c r="C49" s="20" t="s">
        <v>57</v>
      </c>
      <c r="D49" s="46">
        <v>21364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21364</v>
      </c>
      <c r="O49" s="47">
        <f t="shared" si="7"/>
        <v>3.2943716268311487</v>
      </c>
      <c r="P49" s="9"/>
    </row>
    <row r="50" spans="1:16">
      <c r="A50" s="12"/>
      <c r="B50" s="25">
        <v>345.9</v>
      </c>
      <c r="C50" s="20" t="s">
        <v>58</v>
      </c>
      <c r="D50" s="46">
        <v>6191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6191</v>
      </c>
      <c r="O50" s="47">
        <f t="shared" si="7"/>
        <v>0.95466461063993835</v>
      </c>
      <c r="P50" s="9"/>
    </row>
    <row r="51" spans="1:16" ht="15.75">
      <c r="A51" s="29" t="s">
        <v>47</v>
      </c>
      <c r="B51" s="30"/>
      <c r="C51" s="31"/>
      <c r="D51" s="32">
        <f t="shared" ref="D51:M51" si="10">SUM(D52:D54)</f>
        <v>47518</v>
      </c>
      <c r="E51" s="32">
        <f t="shared" si="10"/>
        <v>0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ref="N51:N56" si="11">SUM(D51:M51)</f>
        <v>47518</v>
      </c>
      <c r="O51" s="45">
        <f t="shared" si="7"/>
        <v>7.3273708558211252</v>
      </c>
      <c r="P51" s="10"/>
    </row>
    <row r="52" spans="1:16">
      <c r="A52" s="13"/>
      <c r="B52" s="39">
        <v>351.5</v>
      </c>
      <c r="C52" s="21" t="s">
        <v>62</v>
      </c>
      <c r="D52" s="46">
        <v>29749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29749</v>
      </c>
      <c r="O52" s="47">
        <f t="shared" si="7"/>
        <v>4.5873554356206627</v>
      </c>
      <c r="P52" s="9"/>
    </row>
    <row r="53" spans="1:16">
      <c r="A53" s="13"/>
      <c r="B53" s="39">
        <v>354</v>
      </c>
      <c r="C53" s="21" t="s">
        <v>63</v>
      </c>
      <c r="D53" s="46">
        <v>9086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9086</v>
      </c>
      <c r="O53" s="47">
        <f t="shared" si="7"/>
        <v>1.4010794140323823</v>
      </c>
      <c r="P53" s="9"/>
    </row>
    <row r="54" spans="1:16">
      <c r="A54" s="13"/>
      <c r="B54" s="39">
        <v>359</v>
      </c>
      <c r="C54" s="21" t="s">
        <v>64</v>
      </c>
      <c r="D54" s="46">
        <v>8683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8683</v>
      </c>
      <c r="O54" s="47">
        <f t="shared" si="7"/>
        <v>1.3389360061680802</v>
      </c>
      <c r="P54" s="9"/>
    </row>
    <row r="55" spans="1:16" ht="15.75">
      <c r="A55" s="29" t="s">
        <v>3</v>
      </c>
      <c r="B55" s="30"/>
      <c r="C55" s="31"/>
      <c r="D55" s="32">
        <f t="shared" ref="D55:M55" si="12">SUM(D56:D65)</f>
        <v>255576</v>
      </c>
      <c r="E55" s="32">
        <f t="shared" si="12"/>
        <v>2127</v>
      </c>
      <c r="F55" s="32">
        <f t="shared" si="12"/>
        <v>0</v>
      </c>
      <c r="G55" s="32">
        <f t="shared" si="12"/>
        <v>0</v>
      </c>
      <c r="H55" s="32">
        <f t="shared" si="12"/>
        <v>0</v>
      </c>
      <c r="I55" s="32">
        <f t="shared" si="12"/>
        <v>65596</v>
      </c>
      <c r="J55" s="32">
        <f t="shared" si="12"/>
        <v>0</v>
      </c>
      <c r="K55" s="32">
        <f t="shared" si="12"/>
        <v>706694</v>
      </c>
      <c r="L55" s="32">
        <f t="shared" si="12"/>
        <v>0</v>
      </c>
      <c r="M55" s="32">
        <f t="shared" si="12"/>
        <v>682</v>
      </c>
      <c r="N55" s="32">
        <f t="shared" si="11"/>
        <v>1030675</v>
      </c>
      <c r="O55" s="45">
        <f t="shared" si="7"/>
        <v>158.93215111796454</v>
      </c>
      <c r="P55" s="10"/>
    </row>
    <row r="56" spans="1:16">
      <c r="A56" s="12"/>
      <c r="B56" s="25">
        <v>361.1</v>
      </c>
      <c r="C56" s="20" t="s">
        <v>65</v>
      </c>
      <c r="D56" s="46">
        <v>71223</v>
      </c>
      <c r="E56" s="46">
        <v>2127</v>
      </c>
      <c r="F56" s="46">
        <v>0</v>
      </c>
      <c r="G56" s="46">
        <v>0</v>
      </c>
      <c r="H56" s="46">
        <v>0</v>
      </c>
      <c r="I56" s="46">
        <v>28979</v>
      </c>
      <c r="J56" s="46">
        <v>0</v>
      </c>
      <c r="K56" s="46">
        <v>124306</v>
      </c>
      <c r="L56" s="46">
        <v>0</v>
      </c>
      <c r="M56" s="46">
        <v>682</v>
      </c>
      <c r="N56" s="46">
        <f t="shared" si="11"/>
        <v>227317</v>
      </c>
      <c r="O56" s="47">
        <f t="shared" si="7"/>
        <v>35.052737085582116</v>
      </c>
      <c r="P56" s="9"/>
    </row>
    <row r="57" spans="1:16">
      <c r="A57" s="12"/>
      <c r="B57" s="25">
        <v>361.2</v>
      </c>
      <c r="C57" s="20" t="s">
        <v>66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144158</v>
      </c>
      <c r="L57" s="46">
        <v>0</v>
      </c>
      <c r="M57" s="46">
        <v>0</v>
      </c>
      <c r="N57" s="46">
        <f t="shared" ref="N57:N65" si="13">SUM(D57:M57)</f>
        <v>144158</v>
      </c>
      <c r="O57" s="47">
        <f t="shared" si="7"/>
        <v>22.229452582883578</v>
      </c>
      <c r="P57" s="9"/>
    </row>
    <row r="58" spans="1:16">
      <c r="A58" s="12"/>
      <c r="B58" s="25">
        <v>361.3</v>
      </c>
      <c r="C58" s="20" t="s">
        <v>67</v>
      </c>
      <c r="D58" s="46">
        <v>68639</v>
      </c>
      <c r="E58" s="46">
        <v>0</v>
      </c>
      <c r="F58" s="46">
        <v>0</v>
      </c>
      <c r="G58" s="46">
        <v>0</v>
      </c>
      <c r="H58" s="46">
        <v>0</v>
      </c>
      <c r="I58" s="46">
        <v>14415</v>
      </c>
      <c r="J58" s="46">
        <v>0</v>
      </c>
      <c r="K58" s="46">
        <v>-777618</v>
      </c>
      <c r="L58" s="46">
        <v>0</v>
      </c>
      <c r="M58" s="46">
        <v>0</v>
      </c>
      <c r="N58" s="46">
        <f t="shared" si="13"/>
        <v>-694564</v>
      </c>
      <c r="O58" s="47">
        <f t="shared" si="7"/>
        <v>-107.10316114109483</v>
      </c>
      <c r="P58" s="9"/>
    </row>
    <row r="59" spans="1:16">
      <c r="A59" s="12"/>
      <c r="B59" s="25">
        <v>361.4</v>
      </c>
      <c r="C59" s="20" t="s">
        <v>68</v>
      </c>
      <c r="D59" s="46">
        <v>619</v>
      </c>
      <c r="E59" s="46">
        <v>0</v>
      </c>
      <c r="F59" s="46">
        <v>0</v>
      </c>
      <c r="G59" s="46">
        <v>0</v>
      </c>
      <c r="H59" s="46">
        <v>0</v>
      </c>
      <c r="I59" s="46">
        <v>13612</v>
      </c>
      <c r="J59" s="46">
        <v>0</v>
      </c>
      <c r="K59" s="46">
        <v>929071</v>
      </c>
      <c r="L59" s="46">
        <v>0</v>
      </c>
      <c r="M59" s="46">
        <v>0</v>
      </c>
      <c r="N59" s="46">
        <f t="shared" si="13"/>
        <v>943302</v>
      </c>
      <c r="O59" s="47">
        <f t="shared" si="7"/>
        <v>145.45905936777177</v>
      </c>
      <c r="P59" s="9"/>
    </row>
    <row r="60" spans="1:16">
      <c r="A60" s="12"/>
      <c r="B60" s="25">
        <v>362</v>
      </c>
      <c r="C60" s="20" t="s">
        <v>69</v>
      </c>
      <c r="D60" s="46">
        <v>10290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10290</v>
      </c>
      <c r="O60" s="47">
        <f t="shared" si="7"/>
        <v>1.5867386276021589</v>
      </c>
      <c r="P60" s="9"/>
    </row>
    <row r="61" spans="1:16">
      <c r="A61" s="12"/>
      <c r="B61" s="25">
        <v>364</v>
      </c>
      <c r="C61" s="20" t="s">
        <v>70</v>
      </c>
      <c r="D61" s="46">
        <v>28948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28948</v>
      </c>
      <c r="O61" s="47">
        <f t="shared" si="7"/>
        <v>4.4638396299151886</v>
      </c>
      <c r="P61" s="9"/>
    </row>
    <row r="62" spans="1:16">
      <c r="A62" s="12"/>
      <c r="B62" s="25">
        <v>365</v>
      </c>
      <c r="C62" s="20" t="s">
        <v>71</v>
      </c>
      <c r="D62" s="46">
        <v>7812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7812</v>
      </c>
      <c r="O62" s="47">
        <f t="shared" si="7"/>
        <v>1.2046260601387817</v>
      </c>
      <c r="P62" s="9"/>
    </row>
    <row r="63" spans="1:16">
      <c r="A63" s="12"/>
      <c r="B63" s="25">
        <v>366</v>
      </c>
      <c r="C63" s="20" t="s">
        <v>72</v>
      </c>
      <c r="D63" s="46">
        <v>505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505</v>
      </c>
      <c r="O63" s="47">
        <f t="shared" si="7"/>
        <v>7.7872012336160368E-2</v>
      </c>
      <c r="P63" s="9"/>
    </row>
    <row r="64" spans="1:16">
      <c r="A64" s="12"/>
      <c r="B64" s="25">
        <v>368</v>
      </c>
      <c r="C64" s="20" t="s">
        <v>73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285263</v>
      </c>
      <c r="L64" s="46">
        <v>0</v>
      </c>
      <c r="M64" s="46">
        <v>0</v>
      </c>
      <c r="N64" s="46">
        <f t="shared" si="13"/>
        <v>285263</v>
      </c>
      <c r="O64" s="47">
        <f t="shared" si="7"/>
        <v>43.988126445643793</v>
      </c>
      <c r="P64" s="9"/>
    </row>
    <row r="65" spans="1:119">
      <c r="A65" s="12"/>
      <c r="B65" s="25">
        <v>369.9</v>
      </c>
      <c r="C65" s="20" t="s">
        <v>74</v>
      </c>
      <c r="D65" s="46">
        <v>67540</v>
      </c>
      <c r="E65" s="46">
        <v>0</v>
      </c>
      <c r="F65" s="46">
        <v>0</v>
      </c>
      <c r="G65" s="46">
        <v>0</v>
      </c>
      <c r="H65" s="46">
        <v>0</v>
      </c>
      <c r="I65" s="46">
        <v>8590</v>
      </c>
      <c r="J65" s="46">
        <v>0</v>
      </c>
      <c r="K65" s="46">
        <v>1514</v>
      </c>
      <c r="L65" s="46">
        <v>0</v>
      </c>
      <c r="M65" s="46">
        <v>0</v>
      </c>
      <c r="N65" s="46">
        <f t="shared" si="13"/>
        <v>77644</v>
      </c>
      <c r="O65" s="47">
        <f t="shared" si="7"/>
        <v>11.972860447185813</v>
      </c>
      <c r="P65" s="9"/>
    </row>
    <row r="66" spans="1:119" ht="15.75">
      <c r="A66" s="29" t="s">
        <v>48</v>
      </c>
      <c r="B66" s="30"/>
      <c r="C66" s="31"/>
      <c r="D66" s="32">
        <f t="shared" ref="D66:M66" si="14">SUM(D67:D69)</f>
        <v>478046</v>
      </c>
      <c r="E66" s="32">
        <f t="shared" si="14"/>
        <v>0</v>
      </c>
      <c r="F66" s="32">
        <f t="shared" si="14"/>
        <v>0</v>
      </c>
      <c r="G66" s="32">
        <f t="shared" si="14"/>
        <v>0</v>
      </c>
      <c r="H66" s="32">
        <f t="shared" si="14"/>
        <v>0</v>
      </c>
      <c r="I66" s="32">
        <f t="shared" si="14"/>
        <v>536544</v>
      </c>
      <c r="J66" s="32">
        <f t="shared" si="14"/>
        <v>0</v>
      </c>
      <c r="K66" s="32">
        <f t="shared" si="14"/>
        <v>0</v>
      </c>
      <c r="L66" s="32">
        <f t="shared" si="14"/>
        <v>0</v>
      </c>
      <c r="M66" s="32">
        <f t="shared" si="14"/>
        <v>109286</v>
      </c>
      <c r="N66" s="32">
        <f>SUM(D66:M66)</f>
        <v>1123876</v>
      </c>
      <c r="O66" s="45">
        <f t="shared" si="7"/>
        <v>173.30393215111798</v>
      </c>
      <c r="P66" s="9"/>
    </row>
    <row r="67" spans="1:119">
      <c r="A67" s="12"/>
      <c r="B67" s="25">
        <v>381</v>
      </c>
      <c r="C67" s="20" t="s">
        <v>75</v>
      </c>
      <c r="D67" s="46">
        <v>266346</v>
      </c>
      <c r="E67" s="46">
        <v>0</v>
      </c>
      <c r="F67" s="46">
        <v>0</v>
      </c>
      <c r="G67" s="46">
        <v>0</v>
      </c>
      <c r="H67" s="46">
        <v>0</v>
      </c>
      <c r="I67" s="46">
        <v>270554</v>
      </c>
      <c r="J67" s="46">
        <v>0</v>
      </c>
      <c r="K67" s="46">
        <v>0</v>
      </c>
      <c r="L67" s="46">
        <v>0</v>
      </c>
      <c r="M67" s="46">
        <v>109286</v>
      </c>
      <c r="N67" s="46">
        <f>SUM(D67:M67)</f>
        <v>646186</v>
      </c>
      <c r="O67" s="47">
        <f t="shared" si="7"/>
        <v>99.643176561295292</v>
      </c>
      <c r="P67" s="9"/>
    </row>
    <row r="68" spans="1:119">
      <c r="A68" s="12"/>
      <c r="B68" s="25">
        <v>382</v>
      </c>
      <c r="C68" s="20" t="s">
        <v>86</v>
      </c>
      <c r="D68" s="46">
        <v>211700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211700</v>
      </c>
      <c r="O68" s="47">
        <f t="shared" si="7"/>
        <v>32.644564379336934</v>
      </c>
      <c r="P68" s="9"/>
    </row>
    <row r="69" spans="1:119" ht="15.75" thickBot="1">
      <c r="A69" s="12"/>
      <c r="B69" s="25">
        <v>389.3</v>
      </c>
      <c r="C69" s="20" t="s">
        <v>76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265990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265990</v>
      </c>
      <c r="O69" s="47">
        <f>(N69/O$72)</f>
        <v>41.016191210485736</v>
      </c>
      <c r="P69" s="9"/>
    </row>
    <row r="70" spans="1:119" ht="16.5" thickBot="1">
      <c r="A70" s="14" t="s">
        <v>60</v>
      </c>
      <c r="B70" s="23"/>
      <c r="C70" s="22"/>
      <c r="D70" s="15">
        <f t="shared" ref="D70:M70" si="15">SUM(D5,D17,D29,D41,D51,D55,D66)</f>
        <v>5211214</v>
      </c>
      <c r="E70" s="15">
        <f t="shared" si="15"/>
        <v>1574604</v>
      </c>
      <c r="F70" s="15">
        <f t="shared" si="15"/>
        <v>0</v>
      </c>
      <c r="G70" s="15">
        <f t="shared" si="15"/>
        <v>0</v>
      </c>
      <c r="H70" s="15">
        <f t="shared" si="15"/>
        <v>0</v>
      </c>
      <c r="I70" s="15">
        <f t="shared" si="15"/>
        <v>4034290</v>
      </c>
      <c r="J70" s="15">
        <f t="shared" si="15"/>
        <v>0</v>
      </c>
      <c r="K70" s="15">
        <f t="shared" si="15"/>
        <v>838537</v>
      </c>
      <c r="L70" s="15">
        <f t="shared" si="15"/>
        <v>0</v>
      </c>
      <c r="M70" s="15">
        <f t="shared" si="15"/>
        <v>215070</v>
      </c>
      <c r="N70" s="15">
        <f>SUM(D70:M70)</f>
        <v>11873715</v>
      </c>
      <c r="O70" s="38">
        <f>(N70/O$72)</f>
        <v>1830.9506553585197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118" t="s">
        <v>96</v>
      </c>
      <c r="M72" s="118"/>
      <c r="N72" s="118"/>
      <c r="O72" s="43">
        <v>6485</v>
      </c>
    </row>
    <row r="73" spans="1:119">
      <c r="A73" s="119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7"/>
    </row>
    <row r="74" spans="1:119" ht="15.75" customHeight="1" thickBot="1">
      <c r="A74" s="120" t="s">
        <v>93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100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77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78</v>
      </c>
      <c r="F4" s="34" t="s">
        <v>79</v>
      </c>
      <c r="G4" s="34" t="s">
        <v>80</v>
      </c>
      <c r="H4" s="34" t="s">
        <v>5</v>
      </c>
      <c r="I4" s="34" t="s">
        <v>6</v>
      </c>
      <c r="J4" s="35" t="s">
        <v>81</v>
      </c>
      <c r="K4" s="35" t="s">
        <v>7</v>
      </c>
      <c r="L4" s="35" t="s">
        <v>8</v>
      </c>
      <c r="M4" s="35" t="s">
        <v>9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2894665</v>
      </c>
      <c r="E5" s="27">
        <f t="shared" si="0"/>
        <v>745209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124466</v>
      </c>
      <c r="L5" s="27">
        <f t="shared" si="0"/>
        <v>0</v>
      </c>
      <c r="M5" s="27">
        <f t="shared" si="0"/>
        <v>123971</v>
      </c>
      <c r="N5" s="28">
        <f>SUM(D5:M5)</f>
        <v>3888311</v>
      </c>
      <c r="O5" s="33">
        <f t="shared" ref="O5:O36" si="1">(N5/O$72)</f>
        <v>604.05639272953238</v>
      </c>
      <c r="P5" s="6"/>
    </row>
    <row r="6" spans="1:133">
      <c r="A6" s="12"/>
      <c r="B6" s="25">
        <v>311</v>
      </c>
      <c r="C6" s="20" t="s">
        <v>2</v>
      </c>
      <c r="D6" s="46">
        <v>1931812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123971</v>
      </c>
      <c r="N6" s="46">
        <f>SUM(D6:M6)</f>
        <v>2055783</v>
      </c>
      <c r="O6" s="47">
        <f t="shared" si="1"/>
        <v>319.36973745533635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276533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276533</v>
      </c>
      <c r="O7" s="47">
        <f t="shared" si="1"/>
        <v>42.959919217026567</v>
      </c>
      <c r="P7" s="9"/>
    </row>
    <row r="8" spans="1:133">
      <c r="A8" s="12"/>
      <c r="B8" s="25">
        <v>312.51</v>
      </c>
      <c r="C8" s="20" t="s">
        <v>89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41584</v>
      </c>
      <c r="L8" s="46">
        <v>0</v>
      </c>
      <c r="M8" s="46">
        <v>0</v>
      </c>
      <c r="N8" s="46">
        <f>SUM(D8:M8)</f>
        <v>41584</v>
      </c>
      <c r="O8" s="47">
        <f t="shared" si="1"/>
        <v>6.4601522448345499</v>
      </c>
      <c r="P8" s="9"/>
    </row>
    <row r="9" spans="1:133">
      <c r="A9" s="12"/>
      <c r="B9" s="25">
        <v>312.52</v>
      </c>
      <c r="C9" s="20" t="s">
        <v>85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82882</v>
      </c>
      <c r="L9" s="46">
        <v>0</v>
      </c>
      <c r="M9" s="46">
        <v>0</v>
      </c>
      <c r="N9" s="46">
        <f>SUM(D9:M9)</f>
        <v>82882</v>
      </c>
      <c r="O9" s="47">
        <f t="shared" si="1"/>
        <v>12.875873854279945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468676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468676</v>
      </c>
      <c r="O10" s="47">
        <f t="shared" si="1"/>
        <v>72.809693956812183</v>
      </c>
      <c r="P10" s="9"/>
    </row>
    <row r="11" spans="1:133">
      <c r="A11" s="12"/>
      <c r="B11" s="25">
        <v>314.10000000000002</v>
      </c>
      <c r="C11" s="20" t="s">
        <v>12</v>
      </c>
      <c r="D11" s="46">
        <v>572324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572324</v>
      </c>
      <c r="O11" s="47">
        <f t="shared" si="1"/>
        <v>88.911604784837664</v>
      </c>
      <c r="P11" s="9"/>
    </row>
    <row r="12" spans="1:133">
      <c r="A12" s="12"/>
      <c r="B12" s="25">
        <v>314.3</v>
      </c>
      <c r="C12" s="20" t="s">
        <v>13</v>
      </c>
      <c r="D12" s="46">
        <v>70754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70754</v>
      </c>
      <c r="O12" s="47">
        <f t="shared" si="1"/>
        <v>10.991766350784527</v>
      </c>
      <c r="P12" s="9"/>
    </row>
    <row r="13" spans="1:133">
      <c r="A13" s="12"/>
      <c r="B13" s="25">
        <v>314.39999999999998</v>
      </c>
      <c r="C13" s="20" t="s">
        <v>14</v>
      </c>
      <c r="D13" s="46">
        <v>2736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2736</v>
      </c>
      <c r="O13" s="47">
        <f t="shared" si="1"/>
        <v>0.42504272176479729</v>
      </c>
      <c r="P13" s="9"/>
    </row>
    <row r="14" spans="1:133">
      <c r="A14" s="12"/>
      <c r="B14" s="25">
        <v>314.8</v>
      </c>
      <c r="C14" s="20" t="s">
        <v>15</v>
      </c>
      <c r="D14" s="46">
        <v>11615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11615</v>
      </c>
      <c r="O14" s="47">
        <f t="shared" si="1"/>
        <v>1.8044119931645177</v>
      </c>
      <c r="P14" s="9"/>
    </row>
    <row r="15" spans="1:133">
      <c r="A15" s="12"/>
      <c r="B15" s="25">
        <v>315</v>
      </c>
      <c r="C15" s="20" t="s">
        <v>16</v>
      </c>
      <c r="D15" s="46">
        <v>271894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271894</v>
      </c>
      <c r="O15" s="47">
        <f t="shared" si="1"/>
        <v>42.23924188286469</v>
      </c>
      <c r="P15" s="9"/>
    </row>
    <row r="16" spans="1:133">
      <c r="A16" s="12"/>
      <c r="B16" s="25">
        <v>316</v>
      </c>
      <c r="C16" s="20" t="s">
        <v>17</v>
      </c>
      <c r="D16" s="46">
        <v>33530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33530</v>
      </c>
      <c r="O16" s="47">
        <f t="shared" si="1"/>
        <v>5.208948267826627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SUM(D18:D29)</f>
        <v>738073</v>
      </c>
      <c r="E17" s="32">
        <f t="shared" si="3"/>
        <v>485966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16252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1240291</v>
      </c>
      <c r="O17" s="45">
        <f t="shared" si="1"/>
        <v>192.68152866242039</v>
      </c>
      <c r="P17" s="10"/>
    </row>
    <row r="18" spans="1:16">
      <c r="A18" s="12"/>
      <c r="B18" s="25">
        <v>322</v>
      </c>
      <c r="C18" s="20" t="s">
        <v>0</v>
      </c>
      <c r="D18" s="46">
        <v>74320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74320</v>
      </c>
      <c r="O18" s="47">
        <f t="shared" si="1"/>
        <v>11.545751126301072</v>
      </c>
      <c r="P18" s="9"/>
    </row>
    <row r="19" spans="1:16">
      <c r="A19" s="12"/>
      <c r="B19" s="25">
        <v>323.10000000000002</v>
      </c>
      <c r="C19" s="20" t="s">
        <v>19</v>
      </c>
      <c r="D19" s="46">
        <v>625560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8" si="4">SUM(D19:M19)</f>
        <v>625560</v>
      </c>
      <c r="O19" s="47">
        <f t="shared" si="1"/>
        <v>97.181917042100352</v>
      </c>
      <c r="P19" s="9"/>
    </row>
    <row r="20" spans="1:16">
      <c r="A20" s="12"/>
      <c r="B20" s="25">
        <v>323.39999999999998</v>
      </c>
      <c r="C20" s="20" t="s">
        <v>90</v>
      </c>
      <c r="D20" s="46">
        <v>1549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1549</v>
      </c>
      <c r="O20" s="47">
        <f t="shared" si="1"/>
        <v>0.24064004971259903</v>
      </c>
      <c r="P20" s="9"/>
    </row>
    <row r="21" spans="1:16">
      <c r="A21" s="12"/>
      <c r="B21" s="25">
        <v>323.7</v>
      </c>
      <c r="C21" s="20" t="s">
        <v>20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16252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16252</v>
      </c>
      <c r="O21" s="47">
        <f t="shared" si="1"/>
        <v>2.5247786235824141</v>
      </c>
      <c r="P21" s="9"/>
    </row>
    <row r="22" spans="1:16">
      <c r="A22" s="12"/>
      <c r="B22" s="25">
        <v>324.11</v>
      </c>
      <c r="C22" s="20" t="s">
        <v>21</v>
      </c>
      <c r="D22" s="46">
        <v>0</v>
      </c>
      <c r="E22" s="46">
        <v>1264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1264</v>
      </c>
      <c r="O22" s="47">
        <f t="shared" si="1"/>
        <v>0.19636476619543267</v>
      </c>
      <c r="P22" s="9"/>
    </row>
    <row r="23" spans="1:16">
      <c r="A23" s="12"/>
      <c r="B23" s="25">
        <v>324.12</v>
      </c>
      <c r="C23" s="20" t="s">
        <v>22</v>
      </c>
      <c r="D23" s="46">
        <v>0</v>
      </c>
      <c r="E23" s="46">
        <v>99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99</v>
      </c>
      <c r="O23" s="47">
        <f t="shared" si="1"/>
        <v>1.537983532701569E-2</v>
      </c>
      <c r="P23" s="9"/>
    </row>
    <row r="24" spans="1:16">
      <c r="A24" s="12"/>
      <c r="B24" s="25">
        <v>324.20999999999998</v>
      </c>
      <c r="C24" s="20" t="s">
        <v>23</v>
      </c>
      <c r="D24" s="46">
        <v>0</v>
      </c>
      <c r="E24" s="46">
        <v>342737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342737</v>
      </c>
      <c r="O24" s="47">
        <f t="shared" si="1"/>
        <v>53.244834550256328</v>
      </c>
      <c r="P24" s="9"/>
    </row>
    <row r="25" spans="1:16">
      <c r="A25" s="12"/>
      <c r="B25" s="25">
        <v>324.22000000000003</v>
      </c>
      <c r="C25" s="20" t="s">
        <v>24</v>
      </c>
      <c r="D25" s="46">
        <v>0</v>
      </c>
      <c r="E25" s="46">
        <v>13399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13399</v>
      </c>
      <c r="O25" s="47">
        <f t="shared" si="1"/>
        <v>2.0815597327947803</v>
      </c>
      <c r="P25" s="9"/>
    </row>
    <row r="26" spans="1:16">
      <c r="A26" s="12"/>
      <c r="B26" s="25">
        <v>324.31</v>
      </c>
      <c r="C26" s="20" t="s">
        <v>25</v>
      </c>
      <c r="D26" s="46">
        <v>0</v>
      </c>
      <c r="E26" s="46">
        <v>73122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73122</v>
      </c>
      <c r="O26" s="47">
        <f t="shared" si="1"/>
        <v>11.359639583656984</v>
      </c>
      <c r="P26" s="9"/>
    </row>
    <row r="27" spans="1:16">
      <c r="A27" s="12"/>
      <c r="B27" s="25">
        <v>324.32</v>
      </c>
      <c r="C27" s="20" t="s">
        <v>26</v>
      </c>
      <c r="D27" s="46">
        <v>0</v>
      </c>
      <c r="E27" s="46">
        <v>55345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55345</v>
      </c>
      <c r="O27" s="47">
        <f t="shared" si="1"/>
        <v>8.5979493552897317</v>
      </c>
      <c r="P27" s="9"/>
    </row>
    <row r="28" spans="1:16">
      <c r="A28" s="12"/>
      <c r="B28" s="25">
        <v>325.2</v>
      </c>
      <c r="C28" s="20" t="s">
        <v>27</v>
      </c>
      <c r="D28" s="46">
        <v>27114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27114</v>
      </c>
      <c r="O28" s="47">
        <f t="shared" si="1"/>
        <v>4.2122106571384181</v>
      </c>
      <c r="P28" s="9"/>
    </row>
    <row r="29" spans="1:16">
      <c r="A29" s="12"/>
      <c r="B29" s="25">
        <v>329</v>
      </c>
      <c r="C29" s="20" t="s">
        <v>28</v>
      </c>
      <c r="D29" s="46">
        <v>9530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5">SUM(D29:M29)</f>
        <v>9530</v>
      </c>
      <c r="O29" s="47">
        <f t="shared" si="1"/>
        <v>1.4805033400652479</v>
      </c>
      <c r="P29" s="9"/>
    </row>
    <row r="30" spans="1:16" ht="15.75">
      <c r="A30" s="29" t="s">
        <v>30</v>
      </c>
      <c r="B30" s="30"/>
      <c r="C30" s="31"/>
      <c r="D30" s="32">
        <f t="shared" ref="D30:M30" si="6">SUM(D31:D42)</f>
        <v>903849</v>
      </c>
      <c r="E30" s="32">
        <f t="shared" si="6"/>
        <v>409685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0</v>
      </c>
      <c r="J30" s="32">
        <f t="shared" si="6"/>
        <v>0</v>
      </c>
      <c r="K30" s="32">
        <f t="shared" si="6"/>
        <v>20487</v>
      </c>
      <c r="L30" s="32">
        <f t="shared" si="6"/>
        <v>0</v>
      </c>
      <c r="M30" s="32">
        <f t="shared" si="6"/>
        <v>0</v>
      </c>
      <c r="N30" s="44">
        <f t="shared" si="5"/>
        <v>1334021</v>
      </c>
      <c r="O30" s="45">
        <f t="shared" si="1"/>
        <v>207.24265962404846</v>
      </c>
      <c r="P30" s="10"/>
    </row>
    <row r="31" spans="1:16">
      <c r="A31" s="12"/>
      <c r="B31" s="25">
        <v>331.2</v>
      </c>
      <c r="C31" s="20" t="s">
        <v>29</v>
      </c>
      <c r="D31" s="46">
        <v>129678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129678</v>
      </c>
      <c r="O31" s="47">
        <f t="shared" si="1"/>
        <v>20.145720055926674</v>
      </c>
      <c r="P31" s="9"/>
    </row>
    <row r="32" spans="1:16">
      <c r="A32" s="12"/>
      <c r="B32" s="25">
        <v>331.35</v>
      </c>
      <c r="C32" s="20" t="s">
        <v>32</v>
      </c>
      <c r="D32" s="46">
        <v>0</v>
      </c>
      <c r="E32" s="46">
        <v>409685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409685</v>
      </c>
      <c r="O32" s="47">
        <f t="shared" si="1"/>
        <v>63.645331676246698</v>
      </c>
      <c r="P32" s="9"/>
    </row>
    <row r="33" spans="1:16">
      <c r="A33" s="12"/>
      <c r="B33" s="25">
        <v>331.5</v>
      </c>
      <c r="C33" s="20" t="s">
        <v>91</v>
      </c>
      <c r="D33" s="46">
        <v>7503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7503</v>
      </c>
      <c r="O33" s="47">
        <f t="shared" si="1"/>
        <v>1.1656050955414012</v>
      </c>
      <c r="P33" s="9"/>
    </row>
    <row r="34" spans="1:16">
      <c r="A34" s="12"/>
      <c r="B34" s="25">
        <v>334.2</v>
      </c>
      <c r="C34" s="20" t="s">
        <v>31</v>
      </c>
      <c r="D34" s="46">
        <v>5079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5079</v>
      </c>
      <c r="O34" s="47">
        <f t="shared" si="1"/>
        <v>0.78903215783750191</v>
      </c>
      <c r="P34" s="9"/>
    </row>
    <row r="35" spans="1:16">
      <c r="A35" s="12"/>
      <c r="B35" s="25">
        <v>335.12</v>
      </c>
      <c r="C35" s="20" t="s">
        <v>34</v>
      </c>
      <c r="D35" s="46">
        <v>297370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7">SUM(D35:M35)</f>
        <v>297370</v>
      </c>
      <c r="O35" s="47">
        <f t="shared" si="1"/>
        <v>46.196986173683392</v>
      </c>
      <c r="P35" s="9"/>
    </row>
    <row r="36" spans="1:16">
      <c r="A36" s="12"/>
      <c r="B36" s="25">
        <v>335.14</v>
      </c>
      <c r="C36" s="20" t="s">
        <v>35</v>
      </c>
      <c r="D36" s="46">
        <v>32377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32377</v>
      </c>
      <c r="O36" s="47">
        <f t="shared" si="1"/>
        <v>5.0298275594220909</v>
      </c>
      <c r="P36" s="9"/>
    </row>
    <row r="37" spans="1:16">
      <c r="A37" s="12"/>
      <c r="B37" s="25">
        <v>335.15</v>
      </c>
      <c r="C37" s="20" t="s">
        <v>36</v>
      </c>
      <c r="D37" s="46">
        <v>7340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7340</v>
      </c>
      <c r="O37" s="47">
        <f t="shared" ref="O37:O68" si="8">(N37/O$72)</f>
        <v>1.1402827404070219</v>
      </c>
      <c r="P37" s="9"/>
    </row>
    <row r="38" spans="1:16">
      <c r="A38" s="12"/>
      <c r="B38" s="25">
        <v>335.18</v>
      </c>
      <c r="C38" s="20" t="s">
        <v>37</v>
      </c>
      <c r="D38" s="46">
        <v>338932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338932</v>
      </c>
      <c r="O38" s="47">
        <f t="shared" si="8"/>
        <v>52.653720677334164</v>
      </c>
      <c r="P38" s="9"/>
    </row>
    <row r="39" spans="1:16">
      <c r="A39" s="12"/>
      <c r="B39" s="25">
        <v>335.21</v>
      </c>
      <c r="C39" s="20" t="s">
        <v>38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20487</v>
      </c>
      <c r="L39" s="46">
        <v>0</v>
      </c>
      <c r="M39" s="46">
        <v>0</v>
      </c>
      <c r="N39" s="46">
        <f t="shared" si="7"/>
        <v>20487</v>
      </c>
      <c r="O39" s="47">
        <f t="shared" si="8"/>
        <v>3.1826938014603074</v>
      </c>
      <c r="P39" s="9"/>
    </row>
    <row r="40" spans="1:16">
      <c r="A40" s="12"/>
      <c r="B40" s="25">
        <v>335.49</v>
      </c>
      <c r="C40" s="20" t="s">
        <v>39</v>
      </c>
      <c r="D40" s="46">
        <v>2470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2470</v>
      </c>
      <c r="O40" s="47">
        <f t="shared" si="8"/>
        <v>0.38371912381544199</v>
      </c>
      <c r="P40" s="9"/>
    </row>
    <row r="41" spans="1:16">
      <c r="A41" s="12"/>
      <c r="B41" s="25">
        <v>337.2</v>
      </c>
      <c r="C41" s="20" t="s">
        <v>40</v>
      </c>
      <c r="D41" s="46">
        <v>76122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76122</v>
      </c>
      <c r="O41" s="47">
        <f t="shared" si="8"/>
        <v>11.825695199627155</v>
      </c>
      <c r="P41" s="9"/>
    </row>
    <row r="42" spans="1:16">
      <c r="A42" s="12"/>
      <c r="B42" s="25">
        <v>338</v>
      </c>
      <c r="C42" s="20" t="s">
        <v>41</v>
      </c>
      <c r="D42" s="46">
        <v>6978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6978</v>
      </c>
      <c r="O42" s="47">
        <f t="shared" si="8"/>
        <v>1.0840453627466211</v>
      </c>
      <c r="P42" s="9"/>
    </row>
    <row r="43" spans="1:16" ht="15.75">
      <c r="A43" s="29" t="s">
        <v>46</v>
      </c>
      <c r="B43" s="30"/>
      <c r="C43" s="31"/>
      <c r="D43" s="32">
        <f t="shared" ref="D43:M43" si="9">SUM(D44:D51)</f>
        <v>129306</v>
      </c>
      <c r="E43" s="32">
        <f t="shared" si="9"/>
        <v>0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3346407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>SUM(D43:M43)</f>
        <v>3475713</v>
      </c>
      <c r="O43" s="45">
        <f t="shared" si="8"/>
        <v>539.95852105017866</v>
      </c>
      <c r="P43" s="10"/>
    </row>
    <row r="44" spans="1:16">
      <c r="A44" s="12"/>
      <c r="B44" s="25">
        <v>342.1</v>
      </c>
      <c r="C44" s="20" t="s">
        <v>49</v>
      </c>
      <c r="D44" s="46">
        <v>10149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1" si="10">SUM(D44:M44)</f>
        <v>10149</v>
      </c>
      <c r="O44" s="47">
        <f t="shared" si="8"/>
        <v>1.5766661488270934</v>
      </c>
      <c r="P44" s="9"/>
    </row>
    <row r="45" spans="1:16">
      <c r="A45" s="12"/>
      <c r="B45" s="25">
        <v>342.5</v>
      </c>
      <c r="C45" s="20" t="s">
        <v>51</v>
      </c>
      <c r="D45" s="46">
        <v>94914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94914</v>
      </c>
      <c r="O45" s="47">
        <f t="shared" si="8"/>
        <v>14.745067578064315</v>
      </c>
      <c r="P45" s="9"/>
    </row>
    <row r="46" spans="1:16">
      <c r="A46" s="12"/>
      <c r="B46" s="25">
        <v>343.3</v>
      </c>
      <c r="C46" s="20" t="s">
        <v>52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1561910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1561910</v>
      </c>
      <c r="O46" s="47">
        <f t="shared" si="8"/>
        <v>242.64564237999068</v>
      </c>
      <c r="P46" s="9"/>
    </row>
    <row r="47" spans="1:16">
      <c r="A47" s="12"/>
      <c r="B47" s="25">
        <v>343.4</v>
      </c>
      <c r="C47" s="20" t="s">
        <v>53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229157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229157</v>
      </c>
      <c r="O47" s="47">
        <f t="shared" si="8"/>
        <v>35.599968929625604</v>
      </c>
      <c r="P47" s="9"/>
    </row>
    <row r="48" spans="1:16">
      <c r="A48" s="12"/>
      <c r="B48" s="25">
        <v>343.5</v>
      </c>
      <c r="C48" s="20" t="s">
        <v>54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1442610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1442610</v>
      </c>
      <c r="O48" s="47">
        <f t="shared" si="8"/>
        <v>224.11216405157683</v>
      </c>
      <c r="P48" s="9"/>
    </row>
    <row r="49" spans="1:16">
      <c r="A49" s="12"/>
      <c r="B49" s="25">
        <v>343.6</v>
      </c>
      <c r="C49" s="20" t="s">
        <v>55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112730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112730</v>
      </c>
      <c r="O49" s="47">
        <f t="shared" si="8"/>
        <v>17.512816529439181</v>
      </c>
      <c r="P49" s="9"/>
    </row>
    <row r="50" spans="1:16">
      <c r="A50" s="12"/>
      <c r="B50" s="25">
        <v>344.9</v>
      </c>
      <c r="C50" s="20" t="s">
        <v>57</v>
      </c>
      <c r="D50" s="46">
        <v>20648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20648</v>
      </c>
      <c r="O50" s="47">
        <f t="shared" si="8"/>
        <v>3.207705452850707</v>
      </c>
      <c r="P50" s="9"/>
    </row>
    <row r="51" spans="1:16">
      <c r="A51" s="12"/>
      <c r="B51" s="25">
        <v>345.9</v>
      </c>
      <c r="C51" s="20" t="s">
        <v>58</v>
      </c>
      <c r="D51" s="46">
        <v>3595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3595</v>
      </c>
      <c r="O51" s="47">
        <f t="shared" si="8"/>
        <v>0.55848997980425663</v>
      </c>
      <c r="P51" s="9"/>
    </row>
    <row r="52" spans="1:16" ht="15.75">
      <c r="A52" s="29" t="s">
        <v>47</v>
      </c>
      <c r="B52" s="30"/>
      <c r="C52" s="31"/>
      <c r="D52" s="32">
        <f t="shared" ref="D52:M52" si="11">SUM(D53:D55)</f>
        <v>32920</v>
      </c>
      <c r="E52" s="32">
        <f t="shared" si="11"/>
        <v>0</v>
      </c>
      <c r="F52" s="32">
        <f t="shared" si="11"/>
        <v>0</v>
      </c>
      <c r="G52" s="32">
        <f t="shared" si="11"/>
        <v>0</v>
      </c>
      <c r="H52" s="32">
        <f t="shared" si="11"/>
        <v>0</v>
      </c>
      <c r="I52" s="32">
        <f t="shared" si="11"/>
        <v>0</v>
      </c>
      <c r="J52" s="32">
        <f t="shared" si="11"/>
        <v>0</v>
      </c>
      <c r="K52" s="32">
        <f t="shared" si="11"/>
        <v>0</v>
      </c>
      <c r="L52" s="32">
        <f t="shared" si="11"/>
        <v>0</v>
      </c>
      <c r="M52" s="32">
        <f t="shared" si="11"/>
        <v>0</v>
      </c>
      <c r="N52" s="32">
        <f t="shared" ref="N52:N57" si="12">SUM(D52:M52)</f>
        <v>32920</v>
      </c>
      <c r="O52" s="45">
        <f t="shared" si="8"/>
        <v>5.114183625912692</v>
      </c>
      <c r="P52" s="10"/>
    </row>
    <row r="53" spans="1:16">
      <c r="A53" s="13"/>
      <c r="B53" s="39">
        <v>351.5</v>
      </c>
      <c r="C53" s="21" t="s">
        <v>62</v>
      </c>
      <c r="D53" s="46">
        <v>22043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22043</v>
      </c>
      <c r="O53" s="47">
        <f t="shared" si="8"/>
        <v>3.4244213142768372</v>
      </c>
      <c r="P53" s="9"/>
    </row>
    <row r="54" spans="1:16">
      <c r="A54" s="13"/>
      <c r="B54" s="39">
        <v>354</v>
      </c>
      <c r="C54" s="21" t="s">
        <v>63</v>
      </c>
      <c r="D54" s="46">
        <v>772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772</v>
      </c>
      <c r="O54" s="47">
        <f t="shared" si="8"/>
        <v>0.11993164517632438</v>
      </c>
      <c r="P54" s="9"/>
    </row>
    <row r="55" spans="1:16">
      <c r="A55" s="13"/>
      <c r="B55" s="39">
        <v>359</v>
      </c>
      <c r="C55" s="21" t="s">
        <v>64</v>
      </c>
      <c r="D55" s="46">
        <v>10105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10105</v>
      </c>
      <c r="O55" s="47">
        <f t="shared" si="8"/>
        <v>1.5698306664595307</v>
      </c>
      <c r="P55" s="9"/>
    </row>
    <row r="56" spans="1:16" ht="15.75">
      <c r="A56" s="29" t="s">
        <v>3</v>
      </c>
      <c r="B56" s="30"/>
      <c r="C56" s="31"/>
      <c r="D56" s="32">
        <f t="shared" ref="D56:M56" si="13">SUM(D57:D65)</f>
        <v>236737</v>
      </c>
      <c r="E56" s="32">
        <f t="shared" si="13"/>
        <v>5555</v>
      </c>
      <c r="F56" s="32">
        <f t="shared" si="13"/>
        <v>0</v>
      </c>
      <c r="G56" s="32">
        <f t="shared" si="13"/>
        <v>0</v>
      </c>
      <c r="H56" s="32">
        <f t="shared" si="13"/>
        <v>0</v>
      </c>
      <c r="I56" s="32">
        <f t="shared" si="13"/>
        <v>79585</v>
      </c>
      <c r="J56" s="32">
        <f t="shared" si="13"/>
        <v>0</v>
      </c>
      <c r="K56" s="32">
        <f t="shared" si="13"/>
        <v>1458619</v>
      </c>
      <c r="L56" s="32">
        <f t="shared" si="13"/>
        <v>0</v>
      </c>
      <c r="M56" s="32">
        <f t="shared" si="13"/>
        <v>3493</v>
      </c>
      <c r="N56" s="32">
        <f t="shared" si="12"/>
        <v>1783989</v>
      </c>
      <c r="O56" s="45">
        <f t="shared" si="8"/>
        <v>277.14603075967068</v>
      </c>
      <c r="P56" s="10"/>
    </row>
    <row r="57" spans="1:16">
      <c r="A57" s="12"/>
      <c r="B57" s="25">
        <v>361.1</v>
      </c>
      <c r="C57" s="20" t="s">
        <v>65</v>
      </c>
      <c r="D57" s="46">
        <v>95901</v>
      </c>
      <c r="E57" s="46">
        <v>5555</v>
      </c>
      <c r="F57" s="46">
        <v>0</v>
      </c>
      <c r="G57" s="46">
        <v>0</v>
      </c>
      <c r="H57" s="46">
        <v>0</v>
      </c>
      <c r="I57" s="46">
        <v>35164</v>
      </c>
      <c r="J57" s="46">
        <v>0</v>
      </c>
      <c r="K57" s="46">
        <v>156507</v>
      </c>
      <c r="L57" s="46">
        <v>0</v>
      </c>
      <c r="M57" s="46">
        <v>2478</v>
      </c>
      <c r="N57" s="46">
        <f t="shared" si="12"/>
        <v>295605</v>
      </c>
      <c r="O57" s="47">
        <f t="shared" si="8"/>
        <v>45.922790119620942</v>
      </c>
      <c r="P57" s="9"/>
    </row>
    <row r="58" spans="1:16">
      <c r="A58" s="12"/>
      <c r="B58" s="25">
        <v>361.2</v>
      </c>
      <c r="C58" s="20" t="s">
        <v>66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106431</v>
      </c>
      <c r="L58" s="46">
        <v>0</v>
      </c>
      <c r="M58" s="46">
        <v>0</v>
      </c>
      <c r="N58" s="46">
        <f t="shared" ref="N58:N65" si="14">SUM(D58:M58)</f>
        <v>106431</v>
      </c>
      <c r="O58" s="47">
        <f t="shared" si="8"/>
        <v>16.534255087773808</v>
      </c>
      <c r="P58" s="9"/>
    </row>
    <row r="59" spans="1:16">
      <c r="A59" s="12"/>
      <c r="B59" s="25">
        <v>361.3</v>
      </c>
      <c r="C59" s="20" t="s">
        <v>67</v>
      </c>
      <c r="D59" s="46">
        <v>41920</v>
      </c>
      <c r="E59" s="46">
        <v>0</v>
      </c>
      <c r="F59" s="46">
        <v>0</v>
      </c>
      <c r="G59" s="46">
        <v>0</v>
      </c>
      <c r="H59" s="46">
        <v>0</v>
      </c>
      <c r="I59" s="46">
        <v>30737</v>
      </c>
      <c r="J59" s="46">
        <v>0</v>
      </c>
      <c r="K59" s="46">
        <v>363727</v>
      </c>
      <c r="L59" s="46">
        <v>0</v>
      </c>
      <c r="M59" s="46">
        <v>0</v>
      </c>
      <c r="N59" s="46">
        <f t="shared" si="14"/>
        <v>436384</v>
      </c>
      <c r="O59" s="47">
        <f t="shared" si="8"/>
        <v>67.793071306509248</v>
      </c>
      <c r="P59" s="9"/>
    </row>
    <row r="60" spans="1:16">
      <c r="A60" s="12"/>
      <c r="B60" s="25">
        <v>361.4</v>
      </c>
      <c r="C60" s="20" t="s">
        <v>68</v>
      </c>
      <c r="D60" s="46">
        <v>3474</v>
      </c>
      <c r="E60" s="46">
        <v>0</v>
      </c>
      <c r="F60" s="46">
        <v>0</v>
      </c>
      <c r="G60" s="46">
        <v>0</v>
      </c>
      <c r="H60" s="46">
        <v>0</v>
      </c>
      <c r="I60" s="46">
        <v>7337</v>
      </c>
      <c r="J60" s="46">
        <v>0</v>
      </c>
      <c r="K60" s="46">
        <v>611615</v>
      </c>
      <c r="L60" s="46">
        <v>0</v>
      </c>
      <c r="M60" s="46">
        <v>0</v>
      </c>
      <c r="N60" s="46">
        <f t="shared" si="14"/>
        <v>622426</v>
      </c>
      <c r="O60" s="47">
        <f t="shared" si="8"/>
        <v>96.695044275283522</v>
      </c>
      <c r="P60" s="9"/>
    </row>
    <row r="61" spans="1:16">
      <c r="A61" s="12"/>
      <c r="B61" s="25">
        <v>362</v>
      </c>
      <c r="C61" s="20" t="s">
        <v>69</v>
      </c>
      <c r="D61" s="46">
        <v>9678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9678</v>
      </c>
      <c r="O61" s="47">
        <f t="shared" si="8"/>
        <v>1.5034954171197763</v>
      </c>
      <c r="P61" s="9"/>
    </row>
    <row r="62" spans="1:16">
      <c r="A62" s="12"/>
      <c r="B62" s="25">
        <v>364</v>
      </c>
      <c r="C62" s="20" t="s">
        <v>70</v>
      </c>
      <c r="D62" s="46">
        <v>27338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27338</v>
      </c>
      <c r="O62" s="47">
        <f t="shared" si="8"/>
        <v>4.247009476464191</v>
      </c>
      <c r="P62" s="9"/>
    </row>
    <row r="63" spans="1:16">
      <c r="A63" s="12"/>
      <c r="B63" s="25">
        <v>366</v>
      </c>
      <c r="C63" s="20" t="s">
        <v>72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1000</v>
      </c>
      <c r="N63" s="46">
        <f t="shared" si="14"/>
        <v>1000</v>
      </c>
      <c r="O63" s="47">
        <f t="shared" si="8"/>
        <v>0.15535187199005748</v>
      </c>
      <c r="P63" s="9"/>
    </row>
    <row r="64" spans="1:16">
      <c r="A64" s="12"/>
      <c r="B64" s="25">
        <v>368</v>
      </c>
      <c r="C64" s="20" t="s">
        <v>73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219145</v>
      </c>
      <c r="L64" s="46">
        <v>0</v>
      </c>
      <c r="M64" s="46">
        <v>0</v>
      </c>
      <c r="N64" s="46">
        <f t="shared" si="14"/>
        <v>219145</v>
      </c>
      <c r="O64" s="47">
        <f t="shared" si="8"/>
        <v>34.044585987261144</v>
      </c>
      <c r="P64" s="9"/>
    </row>
    <row r="65" spans="1:119">
      <c r="A65" s="12"/>
      <c r="B65" s="25">
        <v>369.9</v>
      </c>
      <c r="C65" s="20" t="s">
        <v>74</v>
      </c>
      <c r="D65" s="46">
        <v>58426</v>
      </c>
      <c r="E65" s="46">
        <v>0</v>
      </c>
      <c r="F65" s="46">
        <v>0</v>
      </c>
      <c r="G65" s="46">
        <v>0</v>
      </c>
      <c r="H65" s="46">
        <v>0</v>
      </c>
      <c r="I65" s="46">
        <v>6347</v>
      </c>
      <c r="J65" s="46">
        <v>0</v>
      </c>
      <c r="K65" s="46">
        <v>1194</v>
      </c>
      <c r="L65" s="46">
        <v>0</v>
      </c>
      <c r="M65" s="46">
        <v>15</v>
      </c>
      <c r="N65" s="46">
        <f t="shared" si="14"/>
        <v>65982</v>
      </c>
      <c r="O65" s="47">
        <f t="shared" si="8"/>
        <v>10.250427217647973</v>
      </c>
      <c r="P65" s="9"/>
    </row>
    <row r="66" spans="1:119" ht="15.75">
      <c r="A66" s="29" t="s">
        <v>48</v>
      </c>
      <c r="B66" s="30"/>
      <c r="C66" s="31"/>
      <c r="D66" s="32">
        <f t="shared" ref="D66:M66" si="15">SUM(D67:D69)</f>
        <v>537100</v>
      </c>
      <c r="E66" s="32">
        <f t="shared" si="15"/>
        <v>0</v>
      </c>
      <c r="F66" s="32">
        <f t="shared" si="15"/>
        <v>0</v>
      </c>
      <c r="G66" s="32">
        <f t="shared" si="15"/>
        <v>0</v>
      </c>
      <c r="H66" s="32">
        <f t="shared" si="15"/>
        <v>0</v>
      </c>
      <c r="I66" s="32">
        <f t="shared" si="15"/>
        <v>1513053</v>
      </c>
      <c r="J66" s="32">
        <f t="shared" si="15"/>
        <v>0</v>
      </c>
      <c r="K66" s="32">
        <f t="shared" si="15"/>
        <v>0</v>
      </c>
      <c r="L66" s="32">
        <f t="shared" si="15"/>
        <v>0</v>
      </c>
      <c r="M66" s="32">
        <f t="shared" si="15"/>
        <v>132218</v>
      </c>
      <c r="N66" s="32">
        <f>SUM(D66:M66)</f>
        <v>2182371</v>
      </c>
      <c r="O66" s="45">
        <f t="shared" si="8"/>
        <v>339.03542022681376</v>
      </c>
      <c r="P66" s="9"/>
    </row>
    <row r="67" spans="1:119">
      <c r="A67" s="12"/>
      <c r="B67" s="25">
        <v>381</v>
      </c>
      <c r="C67" s="20" t="s">
        <v>75</v>
      </c>
      <c r="D67" s="46">
        <v>275400</v>
      </c>
      <c r="E67" s="46">
        <v>0</v>
      </c>
      <c r="F67" s="46">
        <v>0</v>
      </c>
      <c r="G67" s="46">
        <v>0</v>
      </c>
      <c r="H67" s="46">
        <v>0</v>
      </c>
      <c r="I67" s="46">
        <v>444920</v>
      </c>
      <c r="J67" s="46">
        <v>0</v>
      </c>
      <c r="K67" s="46">
        <v>0</v>
      </c>
      <c r="L67" s="46">
        <v>0</v>
      </c>
      <c r="M67" s="46">
        <v>132218</v>
      </c>
      <c r="N67" s="46">
        <f>SUM(D67:M67)</f>
        <v>852538</v>
      </c>
      <c r="O67" s="47">
        <f t="shared" si="8"/>
        <v>132.44337424265962</v>
      </c>
      <c r="P67" s="9"/>
    </row>
    <row r="68" spans="1:119">
      <c r="A68" s="12"/>
      <c r="B68" s="25">
        <v>382</v>
      </c>
      <c r="C68" s="20" t="s">
        <v>86</v>
      </c>
      <c r="D68" s="46">
        <v>261700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261700</v>
      </c>
      <c r="O68" s="47">
        <f t="shared" si="8"/>
        <v>40.655584899798043</v>
      </c>
      <c r="P68" s="9"/>
    </row>
    <row r="69" spans="1:119" ht="15.75" thickBot="1">
      <c r="A69" s="12"/>
      <c r="B69" s="25">
        <v>389.3</v>
      </c>
      <c r="C69" s="20" t="s">
        <v>76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1068133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1068133</v>
      </c>
      <c r="O69" s="47">
        <f>(N69/O$72)</f>
        <v>165.93646108435607</v>
      </c>
      <c r="P69" s="9"/>
    </row>
    <row r="70" spans="1:119" ht="16.5" thickBot="1">
      <c r="A70" s="14" t="s">
        <v>60</v>
      </c>
      <c r="B70" s="23"/>
      <c r="C70" s="22"/>
      <c r="D70" s="15">
        <f t="shared" ref="D70:M70" si="16">SUM(D5,D17,D30,D43,D52,D56,D66)</f>
        <v>5472650</v>
      </c>
      <c r="E70" s="15">
        <f t="shared" si="16"/>
        <v>1646415</v>
      </c>
      <c r="F70" s="15">
        <f t="shared" si="16"/>
        <v>0</v>
      </c>
      <c r="G70" s="15">
        <f t="shared" si="16"/>
        <v>0</v>
      </c>
      <c r="H70" s="15">
        <f t="shared" si="16"/>
        <v>0</v>
      </c>
      <c r="I70" s="15">
        <f t="shared" si="16"/>
        <v>4955297</v>
      </c>
      <c r="J70" s="15">
        <f t="shared" si="16"/>
        <v>0</v>
      </c>
      <c r="K70" s="15">
        <f t="shared" si="16"/>
        <v>1603572</v>
      </c>
      <c r="L70" s="15">
        <f t="shared" si="16"/>
        <v>0</v>
      </c>
      <c r="M70" s="15">
        <f t="shared" si="16"/>
        <v>259682</v>
      </c>
      <c r="N70" s="15">
        <f>SUM(D70:M70)</f>
        <v>13937616</v>
      </c>
      <c r="O70" s="38">
        <f>(N70/O$72)</f>
        <v>2165.2347366785771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118" t="s">
        <v>92</v>
      </c>
      <c r="M72" s="118"/>
      <c r="N72" s="118"/>
      <c r="O72" s="43">
        <v>6437</v>
      </c>
    </row>
    <row r="73" spans="1:119">
      <c r="A73" s="119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7"/>
    </row>
    <row r="74" spans="1:119" ht="15.75" customHeight="1" thickBot="1">
      <c r="A74" s="120" t="s">
        <v>93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100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7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77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78</v>
      </c>
      <c r="F4" s="34" t="s">
        <v>79</v>
      </c>
      <c r="G4" s="34" t="s">
        <v>80</v>
      </c>
      <c r="H4" s="34" t="s">
        <v>5</v>
      </c>
      <c r="I4" s="34" t="s">
        <v>6</v>
      </c>
      <c r="J4" s="35" t="s">
        <v>81</v>
      </c>
      <c r="K4" s="35" t="s">
        <v>7</v>
      </c>
      <c r="L4" s="35" t="s">
        <v>8</v>
      </c>
      <c r="M4" s="35" t="s">
        <v>9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3077252</v>
      </c>
      <c r="E5" s="27">
        <f t="shared" si="0"/>
        <v>721468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169220</v>
      </c>
      <c r="L5" s="27">
        <f t="shared" si="0"/>
        <v>0</v>
      </c>
      <c r="M5" s="27">
        <f t="shared" si="0"/>
        <v>126059</v>
      </c>
      <c r="N5" s="28">
        <f>SUM(D5:M5)</f>
        <v>4093999</v>
      </c>
      <c r="O5" s="33">
        <f t="shared" ref="O5:O36" si="1">(N5/O$75)</f>
        <v>588.21824712643684</v>
      </c>
      <c r="P5" s="6"/>
    </row>
    <row r="6" spans="1:133">
      <c r="A6" s="12"/>
      <c r="B6" s="25">
        <v>311</v>
      </c>
      <c r="C6" s="20" t="s">
        <v>2</v>
      </c>
      <c r="D6" s="46">
        <v>2186031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126059</v>
      </c>
      <c r="N6" s="46">
        <f>SUM(D6:M6)</f>
        <v>2312090</v>
      </c>
      <c r="O6" s="47">
        <f t="shared" si="1"/>
        <v>332.19683908045977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271263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271263</v>
      </c>
      <c r="O7" s="47">
        <f t="shared" si="1"/>
        <v>38.974568965517243</v>
      </c>
      <c r="P7" s="9"/>
    </row>
    <row r="8" spans="1:133">
      <c r="A8" s="12"/>
      <c r="B8" s="25">
        <v>312.51</v>
      </c>
      <c r="C8" s="20" t="s">
        <v>84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63016</v>
      </c>
      <c r="L8" s="46">
        <v>0</v>
      </c>
      <c r="M8" s="46">
        <v>0</v>
      </c>
      <c r="N8" s="46">
        <f>SUM(D8:M8)</f>
        <v>63016</v>
      </c>
      <c r="O8" s="47">
        <f t="shared" si="1"/>
        <v>9.0540229885057464</v>
      </c>
      <c r="P8" s="9"/>
    </row>
    <row r="9" spans="1:133">
      <c r="A9" s="12"/>
      <c r="B9" s="25">
        <v>312.52</v>
      </c>
      <c r="C9" s="20" t="s">
        <v>85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106204</v>
      </c>
      <c r="L9" s="46">
        <v>0</v>
      </c>
      <c r="M9" s="46">
        <v>0</v>
      </c>
      <c r="N9" s="46">
        <f>SUM(D9:M9)</f>
        <v>106204</v>
      </c>
      <c r="O9" s="47">
        <f t="shared" si="1"/>
        <v>15.25919540229885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450205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450205</v>
      </c>
      <c r="O10" s="47">
        <f t="shared" si="1"/>
        <v>64.684626436781613</v>
      </c>
      <c r="P10" s="9"/>
    </row>
    <row r="11" spans="1:133">
      <c r="A11" s="12"/>
      <c r="B11" s="25">
        <v>314.10000000000002</v>
      </c>
      <c r="C11" s="20" t="s">
        <v>12</v>
      </c>
      <c r="D11" s="46">
        <v>478534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478534</v>
      </c>
      <c r="O11" s="47">
        <f t="shared" si="1"/>
        <v>68.75488505747127</v>
      </c>
      <c r="P11" s="9"/>
    </row>
    <row r="12" spans="1:133">
      <c r="A12" s="12"/>
      <c r="B12" s="25">
        <v>314.3</v>
      </c>
      <c r="C12" s="20" t="s">
        <v>13</v>
      </c>
      <c r="D12" s="46">
        <v>72116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72116</v>
      </c>
      <c r="O12" s="47">
        <f t="shared" si="1"/>
        <v>10.361494252873563</v>
      </c>
      <c r="P12" s="9"/>
    </row>
    <row r="13" spans="1:133">
      <c r="A13" s="12"/>
      <c r="B13" s="25">
        <v>314.39999999999998</v>
      </c>
      <c r="C13" s="20" t="s">
        <v>14</v>
      </c>
      <c r="D13" s="46">
        <v>2652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2652</v>
      </c>
      <c r="O13" s="47">
        <f t="shared" si="1"/>
        <v>0.38103448275862067</v>
      </c>
      <c r="P13" s="9"/>
    </row>
    <row r="14" spans="1:133">
      <c r="A14" s="12"/>
      <c r="B14" s="25">
        <v>314.8</v>
      </c>
      <c r="C14" s="20" t="s">
        <v>15</v>
      </c>
      <c r="D14" s="46">
        <v>8788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8788</v>
      </c>
      <c r="O14" s="47">
        <f t="shared" si="1"/>
        <v>1.2626436781609196</v>
      </c>
      <c r="P14" s="9"/>
    </row>
    <row r="15" spans="1:133">
      <c r="A15" s="12"/>
      <c r="B15" s="25">
        <v>315</v>
      </c>
      <c r="C15" s="20" t="s">
        <v>16</v>
      </c>
      <c r="D15" s="46">
        <v>296659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296659</v>
      </c>
      <c r="O15" s="47">
        <f t="shared" si="1"/>
        <v>42.623419540229882</v>
      </c>
      <c r="P15" s="9"/>
    </row>
    <row r="16" spans="1:133">
      <c r="A16" s="12"/>
      <c r="B16" s="25">
        <v>316</v>
      </c>
      <c r="C16" s="20" t="s">
        <v>17</v>
      </c>
      <c r="D16" s="46">
        <v>32472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32472</v>
      </c>
      <c r="O16" s="47">
        <f t="shared" si="1"/>
        <v>4.6655172413793107</v>
      </c>
      <c r="P16" s="9"/>
    </row>
    <row r="17" spans="1:16" ht="15.75">
      <c r="A17" s="29" t="s">
        <v>18</v>
      </c>
      <c r="B17" s="30"/>
      <c r="C17" s="31"/>
      <c r="D17" s="32">
        <f>SUM(D18:D28)</f>
        <v>553073</v>
      </c>
      <c r="E17" s="32">
        <f t="shared" ref="E17:M17" si="3">SUM(E18:E28)</f>
        <v>212067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10256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775396</v>
      </c>
      <c r="O17" s="45">
        <f t="shared" si="1"/>
        <v>111.40747126436781</v>
      </c>
      <c r="P17" s="10"/>
    </row>
    <row r="18" spans="1:16">
      <c r="A18" s="12"/>
      <c r="B18" s="25">
        <v>322</v>
      </c>
      <c r="C18" s="20" t="s">
        <v>0</v>
      </c>
      <c r="D18" s="46">
        <v>56958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56958</v>
      </c>
      <c r="O18" s="47">
        <f t="shared" si="1"/>
        <v>8.1836206896551715</v>
      </c>
      <c r="P18" s="9"/>
    </row>
    <row r="19" spans="1:16">
      <c r="A19" s="12"/>
      <c r="B19" s="25">
        <v>323.10000000000002</v>
      </c>
      <c r="C19" s="20" t="s">
        <v>19</v>
      </c>
      <c r="D19" s="46">
        <v>461110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461110</v>
      </c>
      <c r="O19" s="47">
        <f t="shared" si="1"/>
        <v>66.2514367816092</v>
      </c>
      <c r="P19" s="9"/>
    </row>
    <row r="20" spans="1:16">
      <c r="A20" s="12"/>
      <c r="B20" s="25">
        <v>323.7</v>
      </c>
      <c r="C20" s="20" t="s">
        <v>20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10256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10256</v>
      </c>
      <c r="O20" s="47">
        <f t="shared" si="1"/>
        <v>1.4735632183908045</v>
      </c>
      <c r="P20" s="9"/>
    </row>
    <row r="21" spans="1:16">
      <c r="A21" s="12"/>
      <c r="B21" s="25">
        <v>324.02</v>
      </c>
      <c r="C21" s="20" t="s">
        <v>21</v>
      </c>
      <c r="D21" s="46">
        <v>0</v>
      </c>
      <c r="E21" s="46">
        <v>2235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4">SUM(D21:M21)</f>
        <v>2235</v>
      </c>
      <c r="O21" s="47">
        <f t="shared" si="1"/>
        <v>0.32112068965517243</v>
      </c>
      <c r="P21" s="9"/>
    </row>
    <row r="22" spans="1:16">
      <c r="A22" s="12"/>
      <c r="B22" s="25">
        <v>324.02100000000002</v>
      </c>
      <c r="C22" s="20" t="s">
        <v>22</v>
      </c>
      <c r="D22" s="46">
        <v>0</v>
      </c>
      <c r="E22" s="46">
        <v>436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436</v>
      </c>
      <c r="O22" s="47">
        <f t="shared" si="1"/>
        <v>6.2643678160919536E-2</v>
      </c>
      <c r="P22" s="9"/>
    </row>
    <row r="23" spans="1:16">
      <c r="A23" s="12"/>
      <c r="B23" s="25">
        <v>324.02999999999997</v>
      </c>
      <c r="C23" s="20" t="s">
        <v>23</v>
      </c>
      <c r="D23" s="46">
        <v>0</v>
      </c>
      <c r="E23" s="46">
        <v>33076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33076</v>
      </c>
      <c r="O23" s="47">
        <f t="shared" si="1"/>
        <v>4.7522988505747126</v>
      </c>
      <c r="P23" s="9"/>
    </row>
    <row r="24" spans="1:16">
      <c r="A24" s="12"/>
      <c r="B24" s="25">
        <v>324.03100000000001</v>
      </c>
      <c r="C24" s="20" t="s">
        <v>24</v>
      </c>
      <c r="D24" s="46">
        <v>0</v>
      </c>
      <c r="E24" s="46">
        <v>3233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3233</v>
      </c>
      <c r="O24" s="47">
        <f t="shared" si="1"/>
        <v>0.46451149425287358</v>
      </c>
      <c r="P24" s="9"/>
    </row>
    <row r="25" spans="1:16">
      <c r="A25" s="12"/>
      <c r="B25" s="25">
        <v>324.04000000000002</v>
      </c>
      <c r="C25" s="20" t="s">
        <v>25</v>
      </c>
      <c r="D25" s="46">
        <v>0</v>
      </c>
      <c r="E25" s="46">
        <v>83568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83568</v>
      </c>
      <c r="O25" s="47">
        <f t="shared" si="1"/>
        <v>12.006896551724138</v>
      </c>
      <c r="P25" s="9"/>
    </row>
    <row r="26" spans="1:16">
      <c r="A26" s="12"/>
      <c r="B26" s="25">
        <v>324.041</v>
      </c>
      <c r="C26" s="20" t="s">
        <v>26</v>
      </c>
      <c r="D26" s="46">
        <v>0</v>
      </c>
      <c r="E26" s="46">
        <v>89519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89519</v>
      </c>
      <c r="O26" s="47">
        <f t="shared" si="1"/>
        <v>12.861925287356321</v>
      </c>
      <c r="P26" s="9"/>
    </row>
    <row r="27" spans="1:16">
      <c r="A27" s="12"/>
      <c r="B27" s="25">
        <v>325.2</v>
      </c>
      <c r="C27" s="20" t="s">
        <v>27</v>
      </c>
      <c r="D27" s="46">
        <v>27880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27880</v>
      </c>
      <c r="O27" s="47">
        <f t="shared" si="1"/>
        <v>4.0057471264367814</v>
      </c>
      <c r="P27" s="9"/>
    </row>
    <row r="28" spans="1:16">
      <c r="A28" s="12"/>
      <c r="B28" s="25">
        <v>329</v>
      </c>
      <c r="C28" s="20" t="s">
        <v>28</v>
      </c>
      <c r="D28" s="46">
        <v>7125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7125</v>
      </c>
      <c r="O28" s="47">
        <f t="shared" si="1"/>
        <v>1.0237068965517242</v>
      </c>
      <c r="P28" s="9"/>
    </row>
    <row r="29" spans="1:16" ht="15.75">
      <c r="A29" s="29" t="s">
        <v>30</v>
      </c>
      <c r="B29" s="30"/>
      <c r="C29" s="31"/>
      <c r="D29" s="32">
        <f t="shared" ref="D29:M29" si="5">SUM(D30:D41)</f>
        <v>823071</v>
      </c>
      <c r="E29" s="32">
        <f t="shared" si="5"/>
        <v>5000</v>
      </c>
      <c r="F29" s="32">
        <f t="shared" si="5"/>
        <v>0</v>
      </c>
      <c r="G29" s="32">
        <f t="shared" si="5"/>
        <v>0</v>
      </c>
      <c r="H29" s="32">
        <f t="shared" si="5"/>
        <v>0</v>
      </c>
      <c r="I29" s="32">
        <f t="shared" si="5"/>
        <v>0</v>
      </c>
      <c r="J29" s="32">
        <f t="shared" si="5"/>
        <v>0</v>
      </c>
      <c r="K29" s="32">
        <f t="shared" si="5"/>
        <v>33565</v>
      </c>
      <c r="L29" s="32">
        <f t="shared" si="5"/>
        <v>0</v>
      </c>
      <c r="M29" s="32">
        <f t="shared" si="5"/>
        <v>0</v>
      </c>
      <c r="N29" s="44">
        <f>SUM(D29:M29)</f>
        <v>861636</v>
      </c>
      <c r="O29" s="45">
        <f t="shared" si="1"/>
        <v>123.79827586206896</v>
      </c>
      <c r="P29" s="10"/>
    </row>
    <row r="30" spans="1:16">
      <c r="A30" s="12"/>
      <c r="B30" s="25">
        <v>331.2</v>
      </c>
      <c r="C30" s="20" t="s">
        <v>29</v>
      </c>
      <c r="D30" s="46">
        <v>1749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9" si="6">SUM(D30:M30)</f>
        <v>1749</v>
      </c>
      <c r="O30" s="47">
        <f t="shared" si="1"/>
        <v>0.25129310344827588</v>
      </c>
      <c r="P30" s="9"/>
    </row>
    <row r="31" spans="1:16">
      <c r="A31" s="12"/>
      <c r="B31" s="25">
        <v>331.35</v>
      </c>
      <c r="C31" s="20" t="s">
        <v>32</v>
      </c>
      <c r="D31" s="46">
        <v>0</v>
      </c>
      <c r="E31" s="46">
        <v>5000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5000</v>
      </c>
      <c r="O31" s="47">
        <f t="shared" si="1"/>
        <v>0.7183908045977011</v>
      </c>
      <c r="P31" s="9"/>
    </row>
    <row r="32" spans="1:16">
      <c r="A32" s="12"/>
      <c r="B32" s="25">
        <v>334.2</v>
      </c>
      <c r="C32" s="20" t="s">
        <v>31</v>
      </c>
      <c r="D32" s="46">
        <v>1464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1464</v>
      </c>
      <c r="O32" s="47">
        <f t="shared" si="1"/>
        <v>0.2103448275862069</v>
      </c>
      <c r="P32" s="9"/>
    </row>
    <row r="33" spans="1:16">
      <c r="A33" s="12"/>
      <c r="B33" s="25">
        <v>334.49</v>
      </c>
      <c r="C33" s="20" t="s">
        <v>33</v>
      </c>
      <c r="D33" s="46">
        <v>60000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60000</v>
      </c>
      <c r="O33" s="47">
        <f t="shared" si="1"/>
        <v>8.6206896551724146</v>
      </c>
      <c r="P33" s="9"/>
    </row>
    <row r="34" spans="1:16">
      <c r="A34" s="12"/>
      <c r="B34" s="25">
        <v>335.12</v>
      </c>
      <c r="C34" s="20" t="s">
        <v>34</v>
      </c>
      <c r="D34" s="46">
        <v>296275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296275</v>
      </c>
      <c r="O34" s="47">
        <f t="shared" si="1"/>
        <v>42.568247126436781</v>
      </c>
      <c r="P34" s="9"/>
    </row>
    <row r="35" spans="1:16">
      <c r="A35" s="12"/>
      <c r="B35" s="25">
        <v>335.14</v>
      </c>
      <c r="C35" s="20" t="s">
        <v>35</v>
      </c>
      <c r="D35" s="46">
        <v>32330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32330</v>
      </c>
      <c r="O35" s="47">
        <f t="shared" si="1"/>
        <v>4.6451149425287355</v>
      </c>
      <c r="P35" s="9"/>
    </row>
    <row r="36" spans="1:16">
      <c r="A36" s="12"/>
      <c r="B36" s="25">
        <v>335.15</v>
      </c>
      <c r="C36" s="20" t="s">
        <v>36</v>
      </c>
      <c r="D36" s="46">
        <v>7015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7015</v>
      </c>
      <c r="O36" s="47">
        <f t="shared" si="1"/>
        <v>1.0079022988505748</v>
      </c>
      <c r="P36" s="9"/>
    </row>
    <row r="37" spans="1:16">
      <c r="A37" s="12"/>
      <c r="B37" s="25">
        <v>335.18</v>
      </c>
      <c r="C37" s="20" t="s">
        <v>37</v>
      </c>
      <c r="D37" s="46">
        <v>338032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338032</v>
      </c>
      <c r="O37" s="47">
        <f t="shared" ref="O37:O68" si="7">(N37/O$75)</f>
        <v>48.567816091954022</v>
      </c>
      <c r="P37" s="9"/>
    </row>
    <row r="38" spans="1:16">
      <c r="A38" s="12"/>
      <c r="B38" s="25">
        <v>335.21</v>
      </c>
      <c r="C38" s="20" t="s">
        <v>38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33565</v>
      </c>
      <c r="L38" s="46">
        <v>0</v>
      </c>
      <c r="M38" s="46">
        <v>0</v>
      </c>
      <c r="N38" s="46">
        <f t="shared" si="6"/>
        <v>33565</v>
      </c>
      <c r="O38" s="47">
        <f t="shared" si="7"/>
        <v>4.8225574712643677</v>
      </c>
      <c r="P38" s="9"/>
    </row>
    <row r="39" spans="1:16">
      <c r="A39" s="12"/>
      <c r="B39" s="25">
        <v>335.49</v>
      </c>
      <c r="C39" s="20" t="s">
        <v>39</v>
      </c>
      <c r="D39" s="46">
        <v>2999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2999</v>
      </c>
      <c r="O39" s="47">
        <f t="shared" si="7"/>
        <v>0.43089080459770113</v>
      </c>
      <c r="P39" s="9"/>
    </row>
    <row r="40" spans="1:16">
      <c r="A40" s="12"/>
      <c r="B40" s="25">
        <v>337.2</v>
      </c>
      <c r="C40" s="20" t="s">
        <v>40</v>
      </c>
      <c r="D40" s="46">
        <v>76122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76122</v>
      </c>
      <c r="O40" s="47">
        <f t="shared" si="7"/>
        <v>10.937068965517241</v>
      </c>
      <c r="P40" s="9"/>
    </row>
    <row r="41" spans="1:16">
      <c r="A41" s="12"/>
      <c r="B41" s="25">
        <v>338</v>
      </c>
      <c r="C41" s="20" t="s">
        <v>41</v>
      </c>
      <c r="D41" s="46">
        <v>7085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7085</v>
      </c>
      <c r="O41" s="47">
        <f t="shared" si="7"/>
        <v>1.0179597701149425</v>
      </c>
      <c r="P41" s="9"/>
    </row>
    <row r="42" spans="1:16" ht="15.75">
      <c r="A42" s="29" t="s">
        <v>46</v>
      </c>
      <c r="B42" s="30"/>
      <c r="C42" s="31"/>
      <c r="D42" s="32">
        <f t="shared" ref="D42:M42" si="8">SUM(D43:D53)</f>
        <v>55881</v>
      </c>
      <c r="E42" s="32">
        <f t="shared" si="8"/>
        <v>0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3423784</v>
      </c>
      <c r="J42" s="32">
        <f t="shared" si="8"/>
        <v>0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>SUM(D42:M42)</f>
        <v>3479665</v>
      </c>
      <c r="O42" s="45">
        <f t="shared" si="7"/>
        <v>499.95186781609198</v>
      </c>
      <c r="P42" s="10"/>
    </row>
    <row r="43" spans="1:16">
      <c r="A43" s="12"/>
      <c r="B43" s="25">
        <v>342.1</v>
      </c>
      <c r="C43" s="20" t="s">
        <v>49</v>
      </c>
      <c r="D43" s="46">
        <v>7675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3" si="9">SUM(D43:M43)</f>
        <v>7675</v>
      </c>
      <c r="O43" s="47">
        <f t="shared" si="7"/>
        <v>1.1027298850574712</v>
      </c>
      <c r="P43" s="9"/>
    </row>
    <row r="44" spans="1:16">
      <c r="A44" s="12"/>
      <c r="B44" s="25">
        <v>342.2</v>
      </c>
      <c r="C44" s="20" t="s">
        <v>50</v>
      </c>
      <c r="D44" s="46">
        <v>575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575</v>
      </c>
      <c r="O44" s="47">
        <f t="shared" si="7"/>
        <v>8.2614942528735635E-2</v>
      </c>
      <c r="P44" s="9"/>
    </row>
    <row r="45" spans="1:16">
      <c r="A45" s="12"/>
      <c r="B45" s="25">
        <v>342.5</v>
      </c>
      <c r="C45" s="20" t="s">
        <v>51</v>
      </c>
      <c r="D45" s="46">
        <v>17494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17494</v>
      </c>
      <c r="O45" s="47">
        <f t="shared" si="7"/>
        <v>2.5135057471264366</v>
      </c>
      <c r="P45" s="9"/>
    </row>
    <row r="46" spans="1:16">
      <c r="A46" s="12"/>
      <c r="B46" s="25">
        <v>343.3</v>
      </c>
      <c r="C46" s="20" t="s">
        <v>52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1626780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1626780</v>
      </c>
      <c r="O46" s="47">
        <f t="shared" si="7"/>
        <v>233.73275862068965</v>
      </c>
      <c r="P46" s="9"/>
    </row>
    <row r="47" spans="1:16">
      <c r="A47" s="12"/>
      <c r="B47" s="25">
        <v>343.4</v>
      </c>
      <c r="C47" s="20" t="s">
        <v>53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229221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229221</v>
      </c>
      <c r="O47" s="47">
        <f t="shared" si="7"/>
        <v>32.93405172413793</v>
      </c>
      <c r="P47" s="9"/>
    </row>
    <row r="48" spans="1:16">
      <c r="A48" s="12"/>
      <c r="B48" s="25">
        <v>343.5</v>
      </c>
      <c r="C48" s="20" t="s">
        <v>54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1448326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1448326</v>
      </c>
      <c r="O48" s="47">
        <f t="shared" si="7"/>
        <v>208.09281609195403</v>
      </c>
      <c r="P48" s="9"/>
    </row>
    <row r="49" spans="1:16">
      <c r="A49" s="12"/>
      <c r="B49" s="25">
        <v>343.6</v>
      </c>
      <c r="C49" s="20" t="s">
        <v>55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119457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119457</v>
      </c>
      <c r="O49" s="47">
        <f t="shared" si="7"/>
        <v>17.163362068965519</v>
      </c>
      <c r="P49" s="9"/>
    </row>
    <row r="50" spans="1:16">
      <c r="A50" s="12"/>
      <c r="B50" s="25">
        <v>343.9</v>
      </c>
      <c r="C50" s="20" t="s">
        <v>56</v>
      </c>
      <c r="D50" s="46">
        <v>600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600</v>
      </c>
      <c r="O50" s="47">
        <f t="shared" si="7"/>
        <v>8.6206896551724144E-2</v>
      </c>
      <c r="P50" s="9"/>
    </row>
    <row r="51" spans="1:16">
      <c r="A51" s="12"/>
      <c r="B51" s="25">
        <v>344.9</v>
      </c>
      <c r="C51" s="20" t="s">
        <v>57</v>
      </c>
      <c r="D51" s="46">
        <v>21162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21162</v>
      </c>
      <c r="O51" s="47">
        <f t="shared" si="7"/>
        <v>3.0405172413793102</v>
      </c>
      <c r="P51" s="9"/>
    </row>
    <row r="52" spans="1:16">
      <c r="A52" s="12"/>
      <c r="B52" s="25">
        <v>345.9</v>
      </c>
      <c r="C52" s="20" t="s">
        <v>58</v>
      </c>
      <c r="D52" s="46">
        <v>5215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5215</v>
      </c>
      <c r="O52" s="47">
        <f t="shared" si="7"/>
        <v>0.74928160919540232</v>
      </c>
      <c r="P52" s="9"/>
    </row>
    <row r="53" spans="1:16">
      <c r="A53" s="12"/>
      <c r="B53" s="25">
        <v>347.2</v>
      </c>
      <c r="C53" s="20" t="s">
        <v>59</v>
      </c>
      <c r="D53" s="46">
        <v>3160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3160</v>
      </c>
      <c r="O53" s="47">
        <f t="shared" si="7"/>
        <v>0.45402298850574713</v>
      </c>
      <c r="P53" s="9"/>
    </row>
    <row r="54" spans="1:16" ht="15.75">
      <c r="A54" s="29" t="s">
        <v>47</v>
      </c>
      <c r="B54" s="30"/>
      <c r="C54" s="31"/>
      <c r="D54" s="32">
        <f t="shared" ref="D54:M54" si="10">SUM(D55:D57)</f>
        <v>21678</v>
      </c>
      <c r="E54" s="32">
        <f t="shared" si="10"/>
        <v>0</v>
      </c>
      <c r="F54" s="32">
        <f t="shared" si="10"/>
        <v>0</v>
      </c>
      <c r="G54" s="32">
        <f t="shared" si="10"/>
        <v>0</v>
      </c>
      <c r="H54" s="32">
        <f t="shared" si="10"/>
        <v>0</v>
      </c>
      <c r="I54" s="32">
        <f t="shared" si="10"/>
        <v>0</v>
      </c>
      <c r="J54" s="32">
        <f t="shared" si="10"/>
        <v>0</v>
      </c>
      <c r="K54" s="32">
        <f t="shared" si="10"/>
        <v>0</v>
      </c>
      <c r="L54" s="32">
        <f t="shared" si="10"/>
        <v>0</v>
      </c>
      <c r="M54" s="32">
        <f t="shared" si="10"/>
        <v>0</v>
      </c>
      <c r="N54" s="32">
        <f t="shared" ref="N54:N59" si="11">SUM(D54:M54)</f>
        <v>21678</v>
      </c>
      <c r="O54" s="45">
        <f t="shared" si="7"/>
        <v>3.114655172413793</v>
      </c>
      <c r="P54" s="10"/>
    </row>
    <row r="55" spans="1:16">
      <c r="A55" s="13"/>
      <c r="B55" s="39">
        <v>351.5</v>
      </c>
      <c r="C55" s="21" t="s">
        <v>62</v>
      </c>
      <c r="D55" s="46">
        <v>17624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17624</v>
      </c>
      <c r="O55" s="47">
        <f t="shared" si="7"/>
        <v>2.5321839080459769</v>
      </c>
      <c r="P55" s="9"/>
    </row>
    <row r="56" spans="1:16">
      <c r="A56" s="13"/>
      <c r="B56" s="39">
        <v>354</v>
      </c>
      <c r="C56" s="21" t="s">
        <v>63</v>
      </c>
      <c r="D56" s="46">
        <v>634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634</v>
      </c>
      <c r="O56" s="47">
        <f t="shared" si="7"/>
        <v>9.1091954022988503E-2</v>
      </c>
      <c r="P56" s="9"/>
    </row>
    <row r="57" spans="1:16">
      <c r="A57" s="13"/>
      <c r="B57" s="39">
        <v>359</v>
      </c>
      <c r="C57" s="21" t="s">
        <v>64</v>
      </c>
      <c r="D57" s="46">
        <v>3420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3420</v>
      </c>
      <c r="O57" s="47">
        <f t="shared" si="7"/>
        <v>0.49137931034482757</v>
      </c>
      <c r="P57" s="9"/>
    </row>
    <row r="58" spans="1:16" ht="15.75">
      <c r="A58" s="29" t="s">
        <v>3</v>
      </c>
      <c r="B58" s="30"/>
      <c r="C58" s="31"/>
      <c r="D58" s="32">
        <f t="shared" ref="D58:M58" si="12">SUM(D59:D68)</f>
        <v>380163</v>
      </c>
      <c r="E58" s="32">
        <f t="shared" si="12"/>
        <v>8252</v>
      </c>
      <c r="F58" s="32">
        <f t="shared" si="12"/>
        <v>0</v>
      </c>
      <c r="G58" s="32">
        <f t="shared" si="12"/>
        <v>0</v>
      </c>
      <c r="H58" s="32">
        <f t="shared" si="12"/>
        <v>0</v>
      </c>
      <c r="I58" s="32">
        <f t="shared" si="12"/>
        <v>150576</v>
      </c>
      <c r="J58" s="32">
        <f t="shared" si="12"/>
        <v>0</v>
      </c>
      <c r="K58" s="32">
        <f t="shared" si="12"/>
        <v>1057250</v>
      </c>
      <c r="L58" s="32">
        <f t="shared" si="12"/>
        <v>0</v>
      </c>
      <c r="M58" s="32">
        <f t="shared" si="12"/>
        <v>4189</v>
      </c>
      <c r="N58" s="32">
        <f t="shared" si="11"/>
        <v>1600430</v>
      </c>
      <c r="O58" s="45">
        <f t="shared" si="7"/>
        <v>229.94683908045977</v>
      </c>
      <c r="P58" s="10"/>
    </row>
    <row r="59" spans="1:16">
      <c r="A59" s="12"/>
      <c r="B59" s="25">
        <v>361.1</v>
      </c>
      <c r="C59" s="20" t="s">
        <v>65</v>
      </c>
      <c r="D59" s="46">
        <v>105969</v>
      </c>
      <c r="E59" s="46">
        <v>8252</v>
      </c>
      <c r="F59" s="46">
        <v>0</v>
      </c>
      <c r="G59" s="46">
        <v>0</v>
      </c>
      <c r="H59" s="46">
        <v>0</v>
      </c>
      <c r="I59" s="46">
        <v>58464</v>
      </c>
      <c r="J59" s="46">
        <v>0</v>
      </c>
      <c r="K59" s="46">
        <v>145808</v>
      </c>
      <c r="L59" s="46">
        <v>0</v>
      </c>
      <c r="M59" s="46">
        <v>4189</v>
      </c>
      <c r="N59" s="46">
        <f t="shared" si="11"/>
        <v>322682</v>
      </c>
      <c r="O59" s="47">
        <f t="shared" si="7"/>
        <v>46.36235632183908</v>
      </c>
      <c r="P59" s="9"/>
    </row>
    <row r="60" spans="1:16">
      <c r="A60" s="12"/>
      <c r="B60" s="25">
        <v>361.2</v>
      </c>
      <c r="C60" s="20" t="s">
        <v>66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101797</v>
      </c>
      <c r="L60" s="46">
        <v>0</v>
      </c>
      <c r="M60" s="46">
        <v>0</v>
      </c>
      <c r="N60" s="46">
        <f t="shared" ref="N60:N68" si="13">SUM(D60:M60)</f>
        <v>101797</v>
      </c>
      <c r="O60" s="47">
        <f t="shared" si="7"/>
        <v>14.626005747126436</v>
      </c>
      <c r="P60" s="9"/>
    </row>
    <row r="61" spans="1:16">
      <c r="A61" s="12"/>
      <c r="B61" s="25">
        <v>361.3</v>
      </c>
      <c r="C61" s="20" t="s">
        <v>67</v>
      </c>
      <c r="D61" s="46">
        <v>145980</v>
      </c>
      <c r="E61" s="46">
        <v>0</v>
      </c>
      <c r="F61" s="46">
        <v>0</v>
      </c>
      <c r="G61" s="46">
        <v>0</v>
      </c>
      <c r="H61" s="46">
        <v>0</v>
      </c>
      <c r="I61" s="46">
        <v>78840</v>
      </c>
      <c r="J61" s="46">
        <v>0</v>
      </c>
      <c r="K61" s="46">
        <v>439767</v>
      </c>
      <c r="L61" s="46">
        <v>0</v>
      </c>
      <c r="M61" s="46">
        <v>0</v>
      </c>
      <c r="N61" s="46">
        <f t="shared" si="13"/>
        <v>664587</v>
      </c>
      <c r="O61" s="47">
        <f t="shared" si="7"/>
        <v>95.48663793103448</v>
      </c>
      <c r="P61" s="9"/>
    </row>
    <row r="62" spans="1:16">
      <c r="A62" s="12"/>
      <c r="B62" s="25">
        <v>361.4</v>
      </c>
      <c r="C62" s="20" t="s">
        <v>68</v>
      </c>
      <c r="D62" s="46">
        <v>4430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153964</v>
      </c>
      <c r="L62" s="46">
        <v>0</v>
      </c>
      <c r="M62" s="46">
        <v>0</v>
      </c>
      <c r="N62" s="46">
        <f t="shared" si="13"/>
        <v>158394</v>
      </c>
      <c r="O62" s="47">
        <f t="shared" si="7"/>
        <v>22.757758620689657</v>
      </c>
      <c r="P62" s="9"/>
    </row>
    <row r="63" spans="1:16">
      <c r="A63" s="12"/>
      <c r="B63" s="25">
        <v>362</v>
      </c>
      <c r="C63" s="20" t="s">
        <v>69</v>
      </c>
      <c r="D63" s="46">
        <v>14032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14032</v>
      </c>
      <c r="O63" s="47">
        <f t="shared" si="7"/>
        <v>2.0160919540229885</v>
      </c>
      <c r="P63" s="9"/>
    </row>
    <row r="64" spans="1:16">
      <c r="A64" s="12"/>
      <c r="B64" s="25">
        <v>364</v>
      </c>
      <c r="C64" s="20" t="s">
        <v>70</v>
      </c>
      <c r="D64" s="46">
        <v>18265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18265</v>
      </c>
      <c r="O64" s="47">
        <f t="shared" si="7"/>
        <v>2.6242816091954024</v>
      </c>
      <c r="P64" s="9"/>
    </row>
    <row r="65" spans="1:119">
      <c r="A65" s="12"/>
      <c r="B65" s="25">
        <v>365</v>
      </c>
      <c r="C65" s="20" t="s">
        <v>71</v>
      </c>
      <c r="D65" s="46">
        <v>21108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21108</v>
      </c>
      <c r="O65" s="47">
        <f t="shared" si="7"/>
        <v>3.0327586206896551</v>
      </c>
      <c r="P65" s="9"/>
    </row>
    <row r="66" spans="1:119">
      <c r="A66" s="12"/>
      <c r="B66" s="25">
        <v>366</v>
      </c>
      <c r="C66" s="20" t="s">
        <v>72</v>
      </c>
      <c r="D66" s="46">
        <v>6887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6887</v>
      </c>
      <c r="O66" s="47">
        <f t="shared" si="7"/>
        <v>0.98951149425287355</v>
      </c>
      <c r="P66" s="9"/>
    </row>
    <row r="67" spans="1:119">
      <c r="A67" s="12"/>
      <c r="B67" s="25">
        <v>368</v>
      </c>
      <c r="C67" s="20" t="s">
        <v>73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215886</v>
      </c>
      <c r="L67" s="46">
        <v>0</v>
      </c>
      <c r="M67" s="46">
        <v>0</v>
      </c>
      <c r="N67" s="46">
        <f t="shared" si="13"/>
        <v>215886</v>
      </c>
      <c r="O67" s="47">
        <f t="shared" si="7"/>
        <v>31.018103448275863</v>
      </c>
      <c r="P67" s="9"/>
    </row>
    <row r="68" spans="1:119">
      <c r="A68" s="12"/>
      <c r="B68" s="25">
        <v>369.9</v>
      </c>
      <c r="C68" s="20" t="s">
        <v>74</v>
      </c>
      <c r="D68" s="46">
        <v>63492</v>
      </c>
      <c r="E68" s="46">
        <v>0</v>
      </c>
      <c r="F68" s="46">
        <v>0</v>
      </c>
      <c r="G68" s="46">
        <v>0</v>
      </c>
      <c r="H68" s="46">
        <v>0</v>
      </c>
      <c r="I68" s="46">
        <v>13272</v>
      </c>
      <c r="J68" s="46">
        <v>0</v>
      </c>
      <c r="K68" s="46">
        <v>28</v>
      </c>
      <c r="L68" s="46">
        <v>0</v>
      </c>
      <c r="M68" s="46">
        <v>0</v>
      </c>
      <c r="N68" s="46">
        <f t="shared" si="13"/>
        <v>76792</v>
      </c>
      <c r="O68" s="47">
        <f t="shared" si="7"/>
        <v>11.033333333333333</v>
      </c>
      <c r="P68" s="9"/>
    </row>
    <row r="69" spans="1:119" ht="15.75">
      <c r="A69" s="29" t="s">
        <v>48</v>
      </c>
      <c r="B69" s="30"/>
      <c r="C69" s="31"/>
      <c r="D69" s="32">
        <f t="shared" ref="D69:M69" si="14">SUM(D70:D72)</f>
        <v>563793</v>
      </c>
      <c r="E69" s="32">
        <f t="shared" si="14"/>
        <v>0</v>
      </c>
      <c r="F69" s="32">
        <f t="shared" si="14"/>
        <v>0</v>
      </c>
      <c r="G69" s="32">
        <f t="shared" si="14"/>
        <v>0</v>
      </c>
      <c r="H69" s="32">
        <f t="shared" si="14"/>
        <v>0</v>
      </c>
      <c r="I69" s="32">
        <f t="shared" si="14"/>
        <v>329376</v>
      </c>
      <c r="J69" s="32">
        <f t="shared" si="14"/>
        <v>0</v>
      </c>
      <c r="K69" s="32">
        <f t="shared" si="14"/>
        <v>0</v>
      </c>
      <c r="L69" s="32">
        <f t="shared" si="14"/>
        <v>0</v>
      </c>
      <c r="M69" s="32">
        <f t="shared" si="14"/>
        <v>159131</v>
      </c>
      <c r="N69" s="32">
        <f>SUM(D69:M69)</f>
        <v>1052300</v>
      </c>
      <c r="O69" s="45">
        <f>(N69/O$75)</f>
        <v>151.19252873563218</v>
      </c>
      <c r="P69" s="9"/>
    </row>
    <row r="70" spans="1:119">
      <c r="A70" s="12"/>
      <c r="B70" s="25">
        <v>381</v>
      </c>
      <c r="C70" s="20" t="s">
        <v>75</v>
      </c>
      <c r="D70" s="46">
        <v>290655</v>
      </c>
      <c r="E70" s="46">
        <v>0</v>
      </c>
      <c r="F70" s="46">
        <v>0</v>
      </c>
      <c r="G70" s="46">
        <v>0</v>
      </c>
      <c r="H70" s="46">
        <v>0</v>
      </c>
      <c r="I70" s="46">
        <v>118870</v>
      </c>
      <c r="J70" s="46">
        <v>0</v>
      </c>
      <c r="K70" s="46">
        <v>0</v>
      </c>
      <c r="L70" s="46">
        <v>0</v>
      </c>
      <c r="M70" s="46">
        <v>159131</v>
      </c>
      <c r="N70" s="46">
        <f>SUM(D70:M70)</f>
        <v>568656</v>
      </c>
      <c r="O70" s="47">
        <f>(N70/O$75)</f>
        <v>81.703448275862073</v>
      </c>
      <c r="P70" s="9"/>
    </row>
    <row r="71" spans="1:119">
      <c r="A71" s="12"/>
      <c r="B71" s="25">
        <v>382</v>
      </c>
      <c r="C71" s="20" t="s">
        <v>86</v>
      </c>
      <c r="D71" s="46">
        <v>273138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273138</v>
      </c>
      <c r="O71" s="47">
        <f>(N71/O$75)</f>
        <v>39.243965517241378</v>
      </c>
      <c r="P71" s="9"/>
    </row>
    <row r="72" spans="1:119" ht="15.75" thickBot="1">
      <c r="A72" s="12"/>
      <c r="B72" s="25">
        <v>389.3</v>
      </c>
      <c r="C72" s="20" t="s">
        <v>76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210506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210506</v>
      </c>
      <c r="O72" s="47">
        <f>(N72/O$75)</f>
        <v>30.245114942528737</v>
      </c>
      <c r="P72" s="9"/>
    </row>
    <row r="73" spans="1:119" ht="16.5" thickBot="1">
      <c r="A73" s="14" t="s">
        <v>60</v>
      </c>
      <c r="B73" s="23"/>
      <c r="C73" s="22"/>
      <c r="D73" s="15">
        <f t="shared" ref="D73:M73" si="15">SUM(D5,D17,D29,D42,D54,D58,D69)</f>
        <v>5474911</v>
      </c>
      <c r="E73" s="15">
        <f t="shared" si="15"/>
        <v>946787</v>
      </c>
      <c r="F73" s="15">
        <f t="shared" si="15"/>
        <v>0</v>
      </c>
      <c r="G73" s="15">
        <f t="shared" si="15"/>
        <v>0</v>
      </c>
      <c r="H73" s="15">
        <f t="shared" si="15"/>
        <v>0</v>
      </c>
      <c r="I73" s="15">
        <f t="shared" si="15"/>
        <v>3913992</v>
      </c>
      <c r="J73" s="15">
        <f t="shared" si="15"/>
        <v>0</v>
      </c>
      <c r="K73" s="15">
        <f t="shared" si="15"/>
        <v>1260035</v>
      </c>
      <c r="L73" s="15">
        <f t="shared" si="15"/>
        <v>0</v>
      </c>
      <c r="M73" s="15">
        <f t="shared" si="15"/>
        <v>289379</v>
      </c>
      <c r="N73" s="15">
        <f>SUM(D73:M73)</f>
        <v>11885104</v>
      </c>
      <c r="O73" s="38">
        <f>(N73/O$75)</f>
        <v>1707.6298850574713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40"/>
      <c r="B75" s="41"/>
      <c r="C75" s="41"/>
      <c r="D75" s="42"/>
      <c r="E75" s="42"/>
      <c r="F75" s="42"/>
      <c r="G75" s="42"/>
      <c r="H75" s="42"/>
      <c r="I75" s="42"/>
      <c r="J75" s="42"/>
      <c r="K75" s="42"/>
      <c r="L75" s="118" t="s">
        <v>83</v>
      </c>
      <c r="M75" s="118"/>
      <c r="N75" s="118"/>
      <c r="O75" s="43">
        <v>6960</v>
      </c>
    </row>
    <row r="76" spans="1:119">
      <c r="A76" s="119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7"/>
    </row>
    <row r="77" spans="1:119" ht="15.75" thickBot="1">
      <c r="A77" s="120" t="s">
        <v>93</v>
      </c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100"/>
    </row>
  </sheetData>
  <mergeCells count="10">
    <mergeCell ref="A77:O77"/>
    <mergeCell ref="A76:O76"/>
    <mergeCell ref="L75:N7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77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78</v>
      </c>
      <c r="F4" s="34" t="s">
        <v>79</v>
      </c>
      <c r="G4" s="34" t="s">
        <v>80</v>
      </c>
      <c r="H4" s="34" t="s">
        <v>5</v>
      </c>
      <c r="I4" s="34" t="s">
        <v>6</v>
      </c>
      <c r="J4" s="35" t="s">
        <v>81</v>
      </c>
      <c r="K4" s="35" t="s">
        <v>7</v>
      </c>
      <c r="L4" s="35" t="s">
        <v>8</v>
      </c>
      <c r="M4" s="35" t="s">
        <v>9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3246642</v>
      </c>
      <c r="E5" s="27">
        <f t="shared" si="0"/>
        <v>774662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202025</v>
      </c>
      <c r="L5" s="27">
        <f t="shared" si="0"/>
        <v>0</v>
      </c>
      <c r="M5" s="27">
        <f t="shared" si="0"/>
        <v>138962</v>
      </c>
      <c r="N5" s="28">
        <f>SUM(D5:M5)</f>
        <v>4362291</v>
      </c>
      <c r="O5" s="33">
        <f t="shared" ref="O5:O36" si="1">(N5/O$70)</f>
        <v>623.62987848463183</v>
      </c>
      <c r="P5" s="6"/>
    </row>
    <row r="6" spans="1:133">
      <c r="A6" s="12"/>
      <c r="B6" s="25">
        <v>311</v>
      </c>
      <c r="C6" s="20" t="s">
        <v>2</v>
      </c>
      <c r="D6" s="46">
        <v>2350550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138962</v>
      </c>
      <c r="N6" s="46">
        <f>SUM(D6:M6)</f>
        <v>2489512</v>
      </c>
      <c r="O6" s="47">
        <f t="shared" si="1"/>
        <v>355.89878484631879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271161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271161</v>
      </c>
      <c r="O7" s="47">
        <f t="shared" si="1"/>
        <v>38.764974982130092</v>
      </c>
      <c r="P7" s="9"/>
    </row>
    <row r="8" spans="1:133">
      <c r="A8" s="12"/>
      <c r="B8" s="25">
        <v>312.51</v>
      </c>
      <c r="C8" s="20" t="s">
        <v>84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81087</v>
      </c>
      <c r="L8" s="46">
        <v>0</v>
      </c>
      <c r="M8" s="46">
        <v>0</v>
      </c>
      <c r="N8" s="46">
        <f>SUM(D8:M8)</f>
        <v>81087</v>
      </c>
      <c r="O8" s="47">
        <f t="shared" si="1"/>
        <v>11.592137240886347</v>
      </c>
      <c r="P8" s="9"/>
    </row>
    <row r="9" spans="1:133">
      <c r="A9" s="12"/>
      <c r="B9" s="25">
        <v>312.52</v>
      </c>
      <c r="C9" s="20" t="s">
        <v>85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120938</v>
      </c>
      <c r="L9" s="46">
        <v>0</v>
      </c>
      <c r="M9" s="46">
        <v>0</v>
      </c>
      <c r="N9" s="46">
        <f>SUM(D9:M9)</f>
        <v>120938</v>
      </c>
      <c r="O9" s="47">
        <f t="shared" si="1"/>
        <v>17.289206576125803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503501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503501</v>
      </c>
      <c r="O10" s="47">
        <f t="shared" si="1"/>
        <v>71.980128663330945</v>
      </c>
      <c r="P10" s="9"/>
    </row>
    <row r="11" spans="1:133">
      <c r="A11" s="12"/>
      <c r="B11" s="25">
        <v>314.10000000000002</v>
      </c>
      <c r="C11" s="20" t="s">
        <v>12</v>
      </c>
      <c r="D11" s="46">
        <v>444235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444235</v>
      </c>
      <c r="O11" s="47">
        <f t="shared" si="1"/>
        <v>63.507505360972125</v>
      </c>
      <c r="P11" s="9"/>
    </row>
    <row r="12" spans="1:133">
      <c r="A12" s="12"/>
      <c r="B12" s="25">
        <v>314.3</v>
      </c>
      <c r="C12" s="20" t="s">
        <v>13</v>
      </c>
      <c r="D12" s="46">
        <v>68891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68891</v>
      </c>
      <c r="O12" s="47">
        <f t="shared" si="1"/>
        <v>9.8486061472480344</v>
      </c>
      <c r="P12" s="9"/>
    </row>
    <row r="13" spans="1:133">
      <c r="A13" s="12"/>
      <c r="B13" s="25">
        <v>314.8</v>
      </c>
      <c r="C13" s="20" t="s">
        <v>15</v>
      </c>
      <c r="D13" s="46">
        <v>10781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10781</v>
      </c>
      <c r="O13" s="47">
        <f t="shared" si="1"/>
        <v>1.5412437455325232</v>
      </c>
      <c r="P13" s="9"/>
    </row>
    <row r="14" spans="1:133">
      <c r="A14" s="12"/>
      <c r="B14" s="25">
        <v>315</v>
      </c>
      <c r="C14" s="20" t="s">
        <v>16</v>
      </c>
      <c r="D14" s="46">
        <v>336978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336978</v>
      </c>
      <c r="O14" s="47">
        <f t="shared" si="1"/>
        <v>48.174124374553251</v>
      </c>
      <c r="P14" s="9"/>
    </row>
    <row r="15" spans="1:133">
      <c r="A15" s="12"/>
      <c r="B15" s="25">
        <v>316</v>
      </c>
      <c r="C15" s="20" t="s">
        <v>17</v>
      </c>
      <c r="D15" s="46">
        <v>35207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35207</v>
      </c>
      <c r="O15" s="47">
        <f t="shared" si="1"/>
        <v>5.0331665475339529</v>
      </c>
      <c r="P15" s="9"/>
    </row>
    <row r="16" spans="1:133" ht="15.75">
      <c r="A16" s="29" t="s">
        <v>101</v>
      </c>
      <c r="B16" s="30"/>
      <c r="C16" s="31"/>
      <c r="D16" s="32">
        <f t="shared" ref="D16:M16" si="3">SUM(D17:D20)</f>
        <v>524001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10071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1" si="4">SUM(D16:M16)</f>
        <v>534072</v>
      </c>
      <c r="O16" s="45">
        <f t="shared" si="1"/>
        <v>76.350536097212299</v>
      </c>
      <c r="P16" s="10"/>
    </row>
    <row r="17" spans="1:16">
      <c r="A17" s="12"/>
      <c r="B17" s="25">
        <v>322</v>
      </c>
      <c r="C17" s="20" t="s">
        <v>0</v>
      </c>
      <c r="D17" s="46">
        <v>80689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80689</v>
      </c>
      <c r="O17" s="47">
        <f t="shared" si="1"/>
        <v>11.535239456754825</v>
      </c>
      <c r="P17" s="9"/>
    </row>
    <row r="18" spans="1:16">
      <c r="A18" s="12"/>
      <c r="B18" s="25">
        <v>323.10000000000002</v>
      </c>
      <c r="C18" s="20" t="s">
        <v>19</v>
      </c>
      <c r="D18" s="46">
        <v>434134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434134</v>
      </c>
      <c r="O18" s="47">
        <f t="shared" si="1"/>
        <v>62.063473909935666</v>
      </c>
      <c r="P18" s="9"/>
    </row>
    <row r="19" spans="1:16">
      <c r="A19" s="12"/>
      <c r="B19" s="25">
        <v>323.7</v>
      </c>
      <c r="C19" s="20" t="s">
        <v>20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10071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10071</v>
      </c>
      <c r="O19" s="47">
        <f t="shared" si="1"/>
        <v>1.4397426733380987</v>
      </c>
      <c r="P19" s="9"/>
    </row>
    <row r="20" spans="1:16">
      <c r="A20" s="12"/>
      <c r="B20" s="25">
        <v>329</v>
      </c>
      <c r="C20" s="20" t="s">
        <v>102</v>
      </c>
      <c r="D20" s="46">
        <v>9178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9178</v>
      </c>
      <c r="O20" s="47">
        <f t="shared" si="1"/>
        <v>1.3120800571837026</v>
      </c>
      <c r="P20" s="9"/>
    </row>
    <row r="21" spans="1:16" ht="15.75">
      <c r="A21" s="29" t="s">
        <v>30</v>
      </c>
      <c r="B21" s="30"/>
      <c r="C21" s="31"/>
      <c r="D21" s="32">
        <f t="shared" ref="D21:M21" si="5">SUM(D22:D34)</f>
        <v>868446</v>
      </c>
      <c r="E21" s="32">
        <f t="shared" si="5"/>
        <v>676332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63647</v>
      </c>
      <c r="L21" s="32">
        <f t="shared" si="5"/>
        <v>0</v>
      </c>
      <c r="M21" s="32">
        <f t="shared" si="5"/>
        <v>0</v>
      </c>
      <c r="N21" s="44">
        <f t="shared" si="4"/>
        <v>1608425</v>
      </c>
      <c r="O21" s="45">
        <f t="shared" si="1"/>
        <v>229.93924231593996</v>
      </c>
      <c r="P21" s="10"/>
    </row>
    <row r="22" spans="1:16">
      <c r="A22" s="12"/>
      <c r="B22" s="25">
        <v>331.2</v>
      </c>
      <c r="C22" s="20" t="s">
        <v>29</v>
      </c>
      <c r="D22" s="46">
        <v>10931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32" si="6">SUM(D22:M22)</f>
        <v>10931</v>
      </c>
      <c r="O22" s="47">
        <f t="shared" si="1"/>
        <v>1.562687634024303</v>
      </c>
      <c r="P22" s="9"/>
    </row>
    <row r="23" spans="1:16">
      <c r="A23" s="12"/>
      <c r="B23" s="25">
        <v>331.35</v>
      </c>
      <c r="C23" s="20" t="s">
        <v>32</v>
      </c>
      <c r="D23" s="46">
        <v>0</v>
      </c>
      <c r="E23" s="46">
        <v>676332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676332</v>
      </c>
      <c r="O23" s="47">
        <f t="shared" si="1"/>
        <v>96.687919942816293</v>
      </c>
      <c r="P23" s="9"/>
    </row>
    <row r="24" spans="1:16">
      <c r="A24" s="12"/>
      <c r="B24" s="25">
        <v>334.1</v>
      </c>
      <c r="C24" s="20" t="s">
        <v>104</v>
      </c>
      <c r="D24" s="46">
        <v>4000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4000</v>
      </c>
      <c r="O24" s="47">
        <f t="shared" si="1"/>
        <v>0.57183702644746248</v>
      </c>
      <c r="P24" s="9"/>
    </row>
    <row r="25" spans="1:16">
      <c r="A25" s="12"/>
      <c r="B25" s="25">
        <v>334.2</v>
      </c>
      <c r="C25" s="20" t="s">
        <v>31</v>
      </c>
      <c r="D25" s="46">
        <v>4785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4785</v>
      </c>
      <c r="O25" s="47">
        <f t="shared" si="1"/>
        <v>0.684060042887777</v>
      </c>
      <c r="P25" s="9"/>
    </row>
    <row r="26" spans="1:16">
      <c r="A26" s="12"/>
      <c r="B26" s="25">
        <v>334.49</v>
      </c>
      <c r="C26" s="20" t="s">
        <v>33</v>
      </c>
      <c r="D26" s="46">
        <v>54565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54565</v>
      </c>
      <c r="O26" s="47">
        <f t="shared" si="1"/>
        <v>7.8005718370264479</v>
      </c>
      <c r="P26" s="9"/>
    </row>
    <row r="27" spans="1:16">
      <c r="A27" s="12"/>
      <c r="B27" s="25">
        <v>335.12</v>
      </c>
      <c r="C27" s="20" t="s">
        <v>34</v>
      </c>
      <c r="D27" s="46">
        <v>299762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299762</v>
      </c>
      <c r="O27" s="47">
        <f t="shared" si="1"/>
        <v>42.85375268048606</v>
      </c>
      <c r="P27" s="9"/>
    </row>
    <row r="28" spans="1:16">
      <c r="A28" s="12"/>
      <c r="B28" s="25">
        <v>335.14</v>
      </c>
      <c r="C28" s="20" t="s">
        <v>35</v>
      </c>
      <c r="D28" s="46">
        <v>32807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32807</v>
      </c>
      <c r="O28" s="47">
        <f t="shared" si="1"/>
        <v>4.6900643316654751</v>
      </c>
      <c r="P28" s="9"/>
    </row>
    <row r="29" spans="1:16">
      <c r="A29" s="12"/>
      <c r="B29" s="25">
        <v>335.15</v>
      </c>
      <c r="C29" s="20" t="s">
        <v>36</v>
      </c>
      <c r="D29" s="46">
        <v>7057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7057</v>
      </c>
      <c r="O29" s="47">
        <f t="shared" si="1"/>
        <v>1.0088634739099356</v>
      </c>
      <c r="P29" s="9"/>
    </row>
    <row r="30" spans="1:16">
      <c r="A30" s="12"/>
      <c r="B30" s="25">
        <v>335.18</v>
      </c>
      <c r="C30" s="20" t="s">
        <v>37</v>
      </c>
      <c r="D30" s="46">
        <v>367521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367521</v>
      </c>
      <c r="O30" s="47">
        <f t="shared" si="1"/>
        <v>52.540528949249463</v>
      </c>
      <c r="P30" s="9"/>
    </row>
    <row r="31" spans="1:16">
      <c r="A31" s="12"/>
      <c r="B31" s="25">
        <v>335.21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63647</v>
      </c>
      <c r="L31" s="46">
        <v>0</v>
      </c>
      <c r="M31" s="46">
        <v>0</v>
      </c>
      <c r="N31" s="46">
        <f t="shared" si="6"/>
        <v>63647</v>
      </c>
      <c r="O31" s="47">
        <f t="shared" si="1"/>
        <v>9.0989278055754106</v>
      </c>
      <c r="P31" s="9"/>
    </row>
    <row r="32" spans="1:16">
      <c r="A32" s="12"/>
      <c r="B32" s="25">
        <v>335.49</v>
      </c>
      <c r="C32" s="20" t="s">
        <v>39</v>
      </c>
      <c r="D32" s="46">
        <v>3445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3445</v>
      </c>
      <c r="O32" s="47">
        <f t="shared" si="1"/>
        <v>0.49249463902787705</v>
      </c>
      <c r="P32" s="9"/>
    </row>
    <row r="33" spans="1:16">
      <c r="A33" s="12"/>
      <c r="B33" s="25">
        <v>337.2</v>
      </c>
      <c r="C33" s="20" t="s">
        <v>40</v>
      </c>
      <c r="D33" s="46">
        <v>76122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76122</v>
      </c>
      <c r="O33" s="47">
        <f t="shared" si="1"/>
        <v>10.882344531808435</v>
      </c>
      <c r="P33" s="9"/>
    </row>
    <row r="34" spans="1:16">
      <c r="A34" s="12"/>
      <c r="B34" s="25">
        <v>338</v>
      </c>
      <c r="C34" s="20" t="s">
        <v>41</v>
      </c>
      <c r="D34" s="46">
        <v>7451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7451</v>
      </c>
      <c r="O34" s="47">
        <f t="shared" si="1"/>
        <v>1.0651894210150108</v>
      </c>
      <c r="P34" s="9"/>
    </row>
    <row r="35" spans="1:16" ht="15.75">
      <c r="A35" s="29" t="s">
        <v>46</v>
      </c>
      <c r="B35" s="30"/>
      <c r="C35" s="31"/>
      <c r="D35" s="32">
        <f t="shared" ref="D35:M35" si="7">SUM(D36:D44)</f>
        <v>42744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3413861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3456605</v>
      </c>
      <c r="O35" s="45">
        <f t="shared" si="1"/>
        <v>494.15368120085776</v>
      </c>
      <c r="P35" s="10"/>
    </row>
    <row r="36" spans="1:16">
      <c r="A36" s="12"/>
      <c r="B36" s="25">
        <v>342.1</v>
      </c>
      <c r="C36" s="20" t="s">
        <v>49</v>
      </c>
      <c r="D36" s="46">
        <v>7490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6" si="8">SUM(D36:M36)</f>
        <v>7490</v>
      </c>
      <c r="O36" s="47">
        <f t="shared" si="1"/>
        <v>1.0707648320228735</v>
      </c>
      <c r="P36" s="9"/>
    </row>
    <row r="37" spans="1:16">
      <c r="A37" s="12"/>
      <c r="B37" s="25">
        <v>342.5</v>
      </c>
      <c r="C37" s="20" t="s">
        <v>51</v>
      </c>
      <c r="D37" s="46">
        <v>9345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9345</v>
      </c>
      <c r="O37" s="47">
        <f t="shared" ref="O37:O68" si="9">(N37/O$70)</f>
        <v>1.3359542530378843</v>
      </c>
      <c r="P37" s="9"/>
    </row>
    <row r="38" spans="1:16">
      <c r="A38" s="12"/>
      <c r="B38" s="25">
        <v>343.3</v>
      </c>
      <c r="C38" s="20" t="s">
        <v>52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1664081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1664081</v>
      </c>
      <c r="O38" s="47">
        <f t="shared" si="9"/>
        <v>237.89578270192996</v>
      </c>
      <c r="P38" s="9"/>
    </row>
    <row r="39" spans="1:16">
      <c r="A39" s="12"/>
      <c r="B39" s="25">
        <v>343.4</v>
      </c>
      <c r="C39" s="20" t="s">
        <v>53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231982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231982</v>
      </c>
      <c r="O39" s="47">
        <f t="shared" si="9"/>
        <v>33.163974267333813</v>
      </c>
      <c r="P39" s="9"/>
    </row>
    <row r="40" spans="1:16">
      <c r="A40" s="12"/>
      <c r="B40" s="25">
        <v>343.5</v>
      </c>
      <c r="C40" s="20" t="s">
        <v>54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1411039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1411039</v>
      </c>
      <c r="O40" s="47">
        <f t="shared" si="9"/>
        <v>201.72108649035025</v>
      </c>
      <c r="P40" s="9"/>
    </row>
    <row r="41" spans="1:16">
      <c r="A41" s="12"/>
      <c r="B41" s="25">
        <v>343.6</v>
      </c>
      <c r="C41" s="20" t="s">
        <v>55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106759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106759</v>
      </c>
      <c r="O41" s="47">
        <f t="shared" si="9"/>
        <v>15.262187276626161</v>
      </c>
      <c r="P41" s="9"/>
    </row>
    <row r="42" spans="1:16">
      <c r="A42" s="12"/>
      <c r="B42" s="25">
        <v>344.9</v>
      </c>
      <c r="C42" s="20" t="s">
        <v>57</v>
      </c>
      <c r="D42" s="46">
        <v>16073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16073</v>
      </c>
      <c r="O42" s="47">
        <f t="shared" si="9"/>
        <v>2.297784131522516</v>
      </c>
      <c r="P42" s="9"/>
    </row>
    <row r="43" spans="1:16">
      <c r="A43" s="12"/>
      <c r="B43" s="25">
        <v>345.9</v>
      </c>
      <c r="C43" s="20" t="s">
        <v>58</v>
      </c>
      <c r="D43" s="46">
        <v>7376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7376</v>
      </c>
      <c r="O43" s="47">
        <f t="shared" si="9"/>
        <v>1.0544674767691209</v>
      </c>
      <c r="P43" s="9"/>
    </row>
    <row r="44" spans="1:16">
      <c r="A44" s="12"/>
      <c r="B44" s="25">
        <v>347.2</v>
      </c>
      <c r="C44" s="20" t="s">
        <v>59</v>
      </c>
      <c r="D44" s="46">
        <v>2460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2460</v>
      </c>
      <c r="O44" s="47">
        <f t="shared" si="9"/>
        <v>0.3516797712651894</v>
      </c>
      <c r="P44" s="9"/>
    </row>
    <row r="45" spans="1:16" ht="15.75">
      <c r="A45" s="29" t="s">
        <v>47</v>
      </c>
      <c r="B45" s="30"/>
      <c r="C45" s="31"/>
      <c r="D45" s="32">
        <f t="shared" ref="D45:M45" si="10">SUM(D46:D48)</f>
        <v>137132</v>
      </c>
      <c r="E45" s="32">
        <f t="shared" si="10"/>
        <v>0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si="8"/>
        <v>137132</v>
      </c>
      <c r="O45" s="45">
        <f t="shared" si="9"/>
        <v>19.604288777698358</v>
      </c>
      <c r="P45" s="10"/>
    </row>
    <row r="46" spans="1:16">
      <c r="A46" s="13"/>
      <c r="B46" s="39">
        <v>351.5</v>
      </c>
      <c r="C46" s="21" t="s">
        <v>62</v>
      </c>
      <c r="D46" s="46">
        <v>23956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23956</v>
      </c>
      <c r="O46" s="47">
        <f t="shared" si="9"/>
        <v>3.4247319513938526</v>
      </c>
      <c r="P46" s="9"/>
    </row>
    <row r="47" spans="1:16">
      <c r="A47" s="13"/>
      <c r="B47" s="39">
        <v>354</v>
      </c>
      <c r="C47" s="21" t="s">
        <v>63</v>
      </c>
      <c r="D47" s="46">
        <v>7339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7339</v>
      </c>
      <c r="O47" s="47">
        <f t="shared" si="9"/>
        <v>1.0491779842744817</v>
      </c>
      <c r="P47" s="9"/>
    </row>
    <row r="48" spans="1:16">
      <c r="A48" s="13"/>
      <c r="B48" s="39">
        <v>359</v>
      </c>
      <c r="C48" s="21" t="s">
        <v>64</v>
      </c>
      <c r="D48" s="46">
        <v>105837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105837</v>
      </c>
      <c r="O48" s="47">
        <f t="shared" si="9"/>
        <v>15.130378842030021</v>
      </c>
      <c r="P48" s="9"/>
    </row>
    <row r="49" spans="1:16" ht="15.75">
      <c r="A49" s="29" t="s">
        <v>3</v>
      </c>
      <c r="B49" s="30"/>
      <c r="C49" s="31"/>
      <c r="D49" s="32">
        <f t="shared" ref="D49:M49" si="11">SUM(D50:D63)</f>
        <v>402340</v>
      </c>
      <c r="E49" s="32">
        <f t="shared" si="11"/>
        <v>496842</v>
      </c>
      <c r="F49" s="32">
        <f t="shared" si="11"/>
        <v>0</v>
      </c>
      <c r="G49" s="32">
        <f t="shared" si="11"/>
        <v>0</v>
      </c>
      <c r="H49" s="32">
        <f t="shared" si="11"/>
        <v>0</v>
      </c>
      <c r="I49" s="32">
        <f t="shared" si="11"/>
        <v>139240</v>
      </c>
      <c r="J49" s="32">
        <f t="shared" si="11"/>
        <v>0</v>
      </c>
      <c r="K49" s="32">
        <f t="shared" si="11"/>
        <v>-700617</v>
      </c>
      <c r="L49" s="32">
        <f t="shared" si="11"/>
        <v>0</v>
      </c>
      <c r="M49" s="32">
        <f t="shared" si="11"/>
        <v>27488</v>
      </c>
      <c r="N49" s="32">
        <f>SUM(D49:M49)</f>
        <v>365293</v>
      </c>
      <c r="O49" s="45">
        <f t="shared" si="9"/>
        <v>52.222015725518226</v>
      </c>
      <c r="P49" s="10"/>
    </row>
    <row r="50" spans="1:16">
      <c r="A50" s="12"/>
      <c r="B50" s="25">
        <v>361.1</v>
      </c>
      <c r="C50" s="20" t="s">
        <v>65</v>
      </c>
      <c r="D50" s="46">
        <v>196254</v>
      </c>
      <c r="E50" s="46">
        <v>30622</v>
      </c>
      <c r="F50" s="46">
        <v>0</v>
      </c>
      <c r="G50" s="46">
        <v>0</v>
      </c>
      <c r="H50" s="46">
        <v>0</v>
      </c>
      <c r="I50" s="46">
        <v>116832</v>
      </c>
      <c r="J50" s="46">
        <v>0</v>
      </c>
      <c r="K50" s="46">
        <v>159984</v>
      </c>
      <c r="L50" s="46">
        <v>0</v>
      </c>
      <c r="M50" s="46">
        <v>17737</v>
      </c>
      <c r="N50" s="46">
        <f>SUM(D50:M50)</f>
        <v>521429</v>
      </c>
      <c r="O50" s="47">
        <f t="shared" si="9"/>
        <v>74.543102215868473</v>
      </c>
      <c r="P50" s="9"/>
    </row>
    <row r="51" spans="1:16">
      <c r="A51" s="12"/>
      <c r="B51" s="25">
        <v>361.2</v>
      </c>
      <c r="C51" s="20" t="s">
        <v>66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111950</v>
      </c>
      <c r="L51" s="46">
        <v>0</v>
      </c>
      <c r="M51" s="46">
        <v>0</v>
      </c>
      <c r="N51" s="46">
        <f t="shared" ref="N51:N63" si="12">SUM(D51:M51)</f>
        <v>111950</v>
      </c>
      <c r="O51" s="47">
        <f t="shared" si="9"/>
        <v>16.004288777698356</v>
      </c>
      <c r="P51" s="9"/>
    </row>
    <row r="52" spans="1:16">
      <c r="A52" s="12"/>
      <c r="B52" s="25">
        <v>361.3</v>
      </c>
      <c r="C52" s="20" t="s">
        <v>67</v>
      </c>
      <c r="D52" s="46">
        <v>332</v>
      </c>
      <c r="E52" s="46">
        <v>0</v>
      </c>
      <c r="F52" s="46">
        <v>0</v>
      </c>
      <c r="G52" s="46">
        <v>0</v>
      </c>
      <c r="H52" s="46">
        <v>0</v>
      </c>
      <c r="I52" s="46">
        <v>5757</v>
      </c>
      <c r="J52" s="46">
        <v>0</v>
      </c>
      <c r="K52" s="46">
        <v>-1129454</v>
      </c>
      <c r="L52" s="46">
        <v>0</v>
      </c>
      <c r="M52" s="46">
        <v>0</v>
      </c>
      <c r="N52" s="46">
        <f t="shared" si="12"/>
        <v>-1123365</v>
      </c>
      <c r="O52" s="47">
        <f t="shared" si="9"/>
        <v>-160.59542530378843</v>
      </c>
      <c r="P52" s="9"/>
    </row>
    <row r="53" spans="1:16">
      <c r="A53" s="12"/>
      <c r="B53" s="25">
        <v>361.4</v>
      </c>
      <c r="C53" s="20" t="s">
        <v>68</v>
      </c>
      <c r="D53" s="46">
        <v>1050</v>
      </c>
      <c r="E53" s="46">
        <v>0</v>
      </c>
      <c r="F53" s="46">
        <v>0</v>
      </c>
      <c r="G53" s="46">
        <v>0</v>
      </c>
      <c r="H53" s="46">
        <v>0</v>
      </c>
      <c r="I53" s="46">
        <v>4525</v>
      </c>
      <c r="J53" s="46">
        <v>0</v>
      </c>
      <c r="K53" s="46">
        <v>1</v>
      </c>
      <c r="L53" s="46">
        <v>0</v>
      </c>
      <c r="M53" s="46">
        <v>0</v>
      </c>
      <c r="N53" s="46">
        <f t="shared" si="12"/>
        <v>5576</v>
      </c>
      <c r="O53" s="47">
        <f t="shared" si="9"/>
        <v>0.79714081486776267</v>
      </c>
      <c r="P53" s="9"/>
    </row>
    <row r="54" spans="1:16">
      <c r="A54" s="12"/>
      <c r="B54" s="25">
        <v>362</v>
      </c>
      <c r="C54" s="20" t="s">
        <v>69</v>
      </c>
      <c r="D54" s="46">
        <v>18942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18942</v>
      </c>
      <c r="O54" s="47">
        <f t="shared" si="9"/>
        <v>2.7079342387419585</v>
      </c>
      <c r="P54" s="9"/>
    </row>
    <row r="55" spans="1:16">
      <c r="A55" s="12"/>
      <c r="B55" s="25">
        <v>363.12</v>
      </c>
      <c r="C55" s="20" t="s">
        <v>27</v>
      </c>
      <c r="D55" s="46">
        <v>28491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28491</v>
      </c>
      <c r="O55" s="47">
        <f t="shared" si="9"/>
        <v>4.0730521801286637</v>
      </c>
      <c r="P55" s="9"/>
    </row>
    <row r="56" spans="1:16">
      <c r="A56" s="12"/>
      <c r="B56" s="25">
        <v>363.22</v>
      </c>
      <c r="C56" s="20" t="s">
        <v>105</v>
      </c>
      <c r="D56" s="46">
        <v>0</v>
      </c>
      <c r="E56" s="46">
        <v>3731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3731</v>
      </c>
      <c r="O56" s="47">
        <f t="shared" si="9"/>
        <v>0.53338098641887066</v>
      </c>
      <c r="P56" s="9"/>
    </row>
    <row r="57" spans="1:16">
      <c r="A57" s="12"/>
      <c r="B57" s="25">
        <v>363.23</v>
      </c>
      <c r="C57" s="20" t="s">
        <v>106</v>
      </c>
      <c r="D57" s="46">
        <v>0</v>
      </c>
      <c r="E57" s="46">
        <v>175598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175598</v>
      </c>
      <c r="O57" s="47">
        <f t="shared" si="9"/>
        <v>25.103359542530377</v>
      </c>
      <c r="P57" s="9"/>
    </row>
    <row r="58" spans="1:16">
      <c r="A58" s="12"/>
      <c r="B58" s="25">
        <v>363.24</v>
      </c>
      <c r="C58" s="20" t="s">
        <v>107</v>
      </c>
      <c r="D58" s="46">
        <v>0</v>
      </c>
      <c r="E58" s="46">
        <v>286891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286891</v>
      </c>
      <c r="O58" s="47">
        <f t="shared" si="9"/>
        <v>41.013724088634739</v>
      </c>
      <c r="P58" s="9"/>
    </row>
    <row r="59" spans="1:16">
      <c r="A59" s="12"/>
      <c r="B59" s="25">
        <v>364</v>
      </c>
      <c r="C59" s="20" t="s">
        <v>70</v>
      </c>
      <c r="D59" s="46">
        <v>117575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117575</v>
      </c>
      <c r="O59" s="47">
        <f t="shared" si="9"/>
        <v>16.808434596140099</v>
      </c>
      <c r="P59" s="9"/>
    </row>
    <row r="60" spans="1:16">
      <c r="A60" s="12"/>
      <c r="B60" s="25">
        <v>365</v>
      </c>
      <c r="C60" s="20" t="s">
        <v>71</v>
      </c>
      <c r="D60" s="46">
        <v>19358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19358</v>
      </c>
      <c r="O60" s="47">
        <f t="shared" si="9"/>
        <v>2.7674052894924945</v>
      </c>
      <c r="P60" s="9"/>
    </row>
    <row r="61" spans="1:16">
      <c r="A61" s="12"/>
      <c r="B61" s="25">
        <v>366</v>
      </c>
      <c r="C61" s="20" t="s">
        <v>72</v>
      </c>
      <c r="D61" s="46">
        <v>750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9751</v>
      </c>
      <c r="N61" s="46">
        <f t="shared" si="12"/>
        <v>10501</v>
      </c>
      <c r="O61" s="47">
        <f t="shared" si="9"/>
        <v>1.5012151536812008</v>
      </c>
      <c r="P61" s="9"/>
    </row>
    <row r="62" spans="1:16">
      <c r="A62" s="12"/>
      <c r="B62" s="25">
        <v>368</v>
      </c>
      <c r="C62" s="20" t="s">
        <v>73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156868</v>
      </c>
      <c r="L62" s="46">
        <v>0</v>
      </c>
      <c r="M62" s="46">
        <v>0</v>
      </c>
      <c r="N62" s="46">
        <f t="shared" si="12"/>
        <v>156868</v>
      </c>
      <c r="O62" s="47">
        <f t="shared" si="9"/>
        <v>22.425732666190136</v>
      </c>
      <c r="P62" s="9"/>
    </row>
    <row r="63" spans="1:16">
      <c r="A63" s="12"/>
      <c r="B63" s="25">
        <v>369.9</v>
      </c>
      <c r="C63" s="20" t="s">
        <v>74</v>
      </c>
      <c r="D63" s="46">
        <v>19588</v>
      </c>
      <c r="E63" s="46">
        <v>0</v>
      </c>
      <c r="F63" s="46">
        <v>0</v>
      </c>
      <c r="G63" s="46">
        <v>0</v>
      </c>
      <c r="H63" s="46">
        <v>0</v>
      </c>
      <c r="I63" s="46">
        <v>12126</v>
      </c>
      <c r="J63" s="46">
        <v>0</v>
      </c>
      <c r="K63" s="46">
        <v>34</v>
      </c>
      <c r="L63" s="46">
        <v>0</v>
      </c>
      <c r="M63" s="46">
        <v>0</v>
      </c>
      <c r="N63" s="46">
        <f t="shared" si="12"/>
        <v>31748</v>
      </c>
      <c r="O63" s="47">
        <f t="shared" si="9"/>
        <v>4.5386704789135095</v>
      </c>
      <c r="P63" s="9"/>
    </row>
    <row r="64" spans="1:16" ht="15.75">
      <c r="A64" s="29" t="s">
        <v>48</v>
      </c>
      <c r="B64" s="30"/>
      <c r="C64" s="31"/>
      <c r="D64" s="32">
        <f t="shared" ref="D64:M64" si="13">SUM(D65:D67)</f>
        <v>616881</v>
      </c>
      <c r="E64" s="32">
        <f t="shared" si="13"/>
        <v>0</v>
      </c>
      <c r="F64" s="32">
        <f t="shared" si="13"/>
        <v>0</v>
      </c>
      <c r="G64" s="32">
        <f t="shared" si="13"/>
        <v>0</v>
      </c>
      <c r="H64" s="32">
        <f t="shared" si="13"/>
        <v>0</v>
      </c>
      <c r="I64" s="32">
        <f t="shared" si="13"/>
        <v>1504244</v>
      </c>
      <c r="J64" s="32">
        <f t="shared" si="13"/>
        <v>0</v>
      </c>
      <c r="K64" s="32">
        <f t="shared" si="13"/>
        <v>0</v>
      </c>
      <c r="L64" s="32">
        <f t="shared" si="13"/>
        <v>0</v>
      </c>
      <c r="M64" s="32">
        <f t="shared" si="13"/>
        <v>183625</v>
      </c>
      <c r="N64" s="32">
        <f>SUM(D64:M64)</f>
        <v>2304750</v>
      </c>
      <c r="O64" s="45">
        <f t="shared" si="9"/>
        <v>329.48534667619731</v>
      </c>
      <c r="P64" s="9"/>
    </row>
    <row r="65" spans="1:119">
      <c r="A65" s="12"/>
      <c r="B65" s="25">
        <v>381</v>
      </c>
      <c r="C65" s="20" t="s">
        <v>75</v>
      </c>
      <c r="D65" s="46">
        <v>274112</v>
      </c>
      <c r="E65" s="46">
        <v>0</v>
      </c>
      <c r="F65" s="46">
        <v>0</v>
      </c>
      <c r="G65" s="46">
        <v>0</v>
      </c>
      <c r="H65" s="46">
        <v>0</v>
      </c>
      <c r="I65" s="46">
        <v>733038</v>
      </c>
      <c r="J65" s="46">
        <v>0</v>
      </c>
      <c r="K65" s="46">
        <v>0</v>
      </c>
      <c r="L65" s="46">
        <v>0</v>
      </c>
      <c r="M65" s="46">
        <v>183625</v>
      </c>
      <c r="N65" s="46">
        <f>SUM(D65:M65)</f>
        <v>1190775</v>
      </c>
      <c r="O65" s="47">
        <f t="shared" si="9"/>
        <v>170.23230879199429</v>
      </c>
      <c r="P65" s="9"/>
    </row>
    <row r="66" spans="1:119">
      <c r="A66" s="12"/>
      <c r="B66" s="25">
        <v>382</v>
      </c>
      <c r="C66" s="20" t="s">
        <v>86</v>
      </c>
      <c r="D66" s="46">
        <v>342769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342769</v>
      </c>
      <c r="O66" s="47">
        <f t="shared" si="9"/>
        <v>49.002001429592568</v>
      </c>
      <c r="P66" s="9"/>
    </row>
    <row r="67" spans="1:119" ht="15.75" thickBot="1">
      <c r="A67" s="12"/>
      <c r="B67" s="25">
        <v>389.3</v>
      </c>
      <c r="C67" s="20" t="s">
        <v>76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771206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771206</v>
      </c>
      <c r="O67" s="47">
        <f t="shared" si="9"/>
        <v>110.25103645461044</v>
      </c>
      <c r="P67" s="9"/>
    </row>
    <row r="68" spans="1:119" ht="16.5" thickBot="1">
      <c r="A68" s="14" t="s">
        <v>60</v>
      </c>
      <c r="B68" s="23"/>
      <c r="C68" s="22"/>
      <c r="D68" s="15">
        <f t="shared" ref="D68:M68" si="14">SUM(D5,D16,D21,D35,D45,D49,D64)</f>
        <v>5838186</v>
      </c>
      <c r="E68" s="15">
        <f t="shared" si="14"/>
        <v>1947836</v>
      </c>
      <c r="F68" s="15">
        <f t="shared" si="14"/>
        <v>0</v>
      </c>
      <c r="G68" s="15">
        <f t="shared" si="14"/>
        <v>0</v>
      </c>
      <c r="H68" s="15">
        <f t="shared" si="14"/>
        <v>0</v>
      </c>
      <c r="I68" s="15">
        <f t="shared" si="14"/>
        <v>5067416</v>
      </c>
      <c r="J68" s="15">
        <f t="shared" si="14"/>
        <v>0</v>
      </c>
      <c r="K68" s="15">
        <f t="shared" si="14"/>
        <v>-434945</v>
      </c>
      <c r="L68" s="15">
        <f t="shared" si="14"/>
        <v>0</v>
      </c>
      <c r="M68" s="15">
        <f t="shared" si="14"/>
        <v>350075</v>
      </c>
      <c r="N68" s="15">
        <f>SUM(D68:M68)</f>
        <v>12768568</v>
      </c>
      <c r="O68" s="38">
        <f t="shared" si="9"/>
        <v>1825.3849892780559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118" t="s">
        <v>108</v>
      </c>
      <c r="M70" s="118"/>
      <c r="N70" s="118"/>
      <c r="O70" s="43">
        <v>6995</v>
      </c>
    </row>
    <row r="71" spans="1:119">
      <c r="A71" s="119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7"/>
    </row>
    <row r="72" spans="1:119" ht="15.75" customHeight="1" thickBot="1">
      <c r="A72" s="120" t="s">
        <v>93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7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87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148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77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29"/>
      <c r="M3" s="130"/>
      <c r="N3" s="36"/>
      <c r="O3" s="37"/>
      <c r="P3" s="131" t="s">
        <v>149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78</v>
      </c>
      <c r="F4" s="34" t="s">
        <v>79</v>
      </c>
      <c r="G4" s="34" t="s">
        <v>80</v>
      </c>
      <c r="H4" s="34" t="s">
        <v>5</v>
      </c>
      <c r="I4" s="34" t="s">
        <v>6</v>
      </c>
      <c r="J4" s="35" t="s">
        <v>81</v>
      </c>
      <c r="K4" s="35" t="s">
        <v>7</v>
      </c>
      <c r="L4" s="35" t="s">
        <v>8</v>
      </c>
      <c r="M4" s="35" t="s">
        <v>150</v>
      </c>
      <c r="N4" s="35" t="s">
        <v>9</v>
      </c>
      <c r="O4" s="35" t="s">
        <v>151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152</v>
      </c>
      <c r="B5" s="26"/>
      <c r="C5" s="26"/>
      <c r="D5" s="27">
        <f t="shared" ref="D5:N5" si="0">SUM(D6:D16)</f>
        <v>3624934</v>
      </c>
      <c r="E5" s="27">
        <f t="shared" si="0"/>
        <v>1467563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150358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5242855</v>
      </c>
      <c r="P5" s="33">
        <f t="shared" ref="P5:P36" si="1">(O5/P$72)</f>
        <v>695.24665163771385</v>
      </c>
      <c r="Q5" s="6"/>
    </row>
    <row r="6" spans="1:134">
      <c r="A6" s="12"/>
      <c r="B6" s="25">
        <v>311</v>
      </c>
      <c r="C6" s="20" t="s">
        <v>2</v>
      </c>
      <c r="D6" s="46">
        <v>2122388</v>
      </c>
      <c r="E6" s="46">
        <v>102931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2225319</v>
      </c>
      <c r="P6" s="47">
        <f t="shared" si="1"/>
        <v>295.09600848693805</v>
      </c>
      <c r="Q6" s="9"/>
    </row>
    <row r="7" spans="1:134">
      <c r="A7" s="12"/>
      <c r="B7" s="25">
        <v>312.41000000000003</v>
      </c>
      <c r="C7" s="20" t="s">
        <v>153</v>
      </c>
      <c r="D7" s="46">
        <v>381873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6" si="2">SUM(D7:N7)</f>
        <v>381873</v>
      </c>
      <c r="P7" s="47">
        <f t="shared" si="1"/>
        <v>50.63957034876011</v>
      </c>
      <c r="Q7" s="9"/>
    </row>
    <row r="8" spans="1:134">
      <c r="A8" s="12"/>
      <c r="B8" s="25">
        <v>312.51</v>
      </c>
      <c r="C8" s="20" t="s">
        <v>84</v>
      </c>
      <c r="D8" s="46">
        <v>42820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42820</v>
      </c>
      <c r="L8" s="46">
        <v>0</v>
      </c>
      <c r="M8" s="46">
        <v>0</v>
      </c>
      <c r="N8" s="46">
        <v>0</v>
      </c>
      <c r="O8" s="46">
        <f t="shared" si="2"/>
        <v>85640</v>
      </c>
      <c r="P8" s="47">
        <f t="shared" si="1"/>
        <v>11.35658400742607</v>
      </c>
      <c r="Q8" s="9"/>
    </row>
    <row r="9" spans="1:134">
      <c r="A9" s="12"/>
      <c r="B9" s="25">
        <v>312.52</v>
      </c>
      <c r="C9" s="20" t="s">
        <v>110</v>
      </c>
      <c r="D9" s="46">
        <v>107538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107538</v>
      </c>
      <c r="L9" s="46">
        <v>0</v>
      </c>
      <c r="M9" s="46">
        <v>0</v>
      </c>
      <c r="N9" s="46">
        <v>0</v>
      </c>
      <c r="O9" s="46">
        <f t="shared" si="2"/>
        <v>215076</v>
      </c>
      <c r="P9" s="47">
        <f t="shared" si="1"/>
        <v>28.520885824161251</v>
      </c>
      <c r="Q9" s="9"/>
    </row>
    <row r="10" spans="1:134">
      <c r="A10" s="12"/>
      <c r="B10" s="25">
        <v>312.63</v>
      </c>
      <c r="C10" s="20" t="s">
        <v>154</v>
      </c>
      <c r="D10" s="46">
        <v>0</v>
      </c>
      <c r="E10" s="46">
        <v>1364632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1364632</v>
      </c>
      <c r="P10" s="47">
        <f t="shared" si="1"/>
        <v>180.96167617026919</v>
      </c>
      <c r="Q10" s="9"/>
    </row>
    <row r="11" spans="1:134">
      <c r="A11" s="12"/>
      <c r="B11" s="25">
        <v>314.10000000000002</v>
      </c>
      <c r="C11" s="20" t="s">
        <v>12</v>
      </c>
      <c r="D11" s="46">
        <v>599817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599817</v>
      </c>
      <c r="P11" s="47">
        <f t="shared" si="1"/>
        <v>79.540777085267209</v>
      </c>
      <c r="Q11" s="9"/>
    </row>
    <row r="12" spans="1:134">
      <c r="A12" s="12"/>
      <c r="B12" s="25">
        <v>314.3</v>
      </c>
      <c r="C12" s="20" t="s">
        <v>13</v>
      </c>
      <c r="D12" s="46">
        <v>94037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94037</v>
      </c>
      <c r="P12" s="47">
        <f t="shared" si="1"/>
        <v>12.470096804137382</v>
      </c>
      <c r="Q12" s="9"/>
    </row>
    <row r="13" spans="1:134">
      <c r="A13" s="12"/>
      <c r="B13" s="25">
        <v>314.39999999999998</v>
      </c>
      <c r="C13" s="20" t="s">
        <v>14</v>
      </c>
      <c r="D13" s="46">
        <v>5669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5669</v>
      </c>
      <c r="P13" s="47">
        <f t="shared" si="1"/>
        <v>0.75175706139769261</v>
      </c>
      <c r="Q13" s="9"/>
    </row>
    <row r="14" spans="1:134">
      <c r="A14" s="12"/>
      <c r="B14" s="25">
        <v>314.8</v>
      </c>
      <c r="C14" s="20" t="s">
        <v>15</v>
      </c>
      <c r="D14" s="46">
        <v>9434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9434</v>
      </c>
      <c r="P14" s="47">
        <f t="shared" si="1"/>
        <v>1.251027715157141</v>
      </c>
      <c r="Q14" s="9"/>
    </row>
    <row r="15" spans="1:134">
      <c r="A15" s="12"/>
      <c r="B15" s="25">
        <v>315.2</v>
      </c>
      <c r="C15" s="20" t="s">
        <v>155</v>
      </c>
      <c r="D15" s="46">
        <v>227952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227952</v>
      </c>
      <c r="P15" s="47">
        <f t="shared" si="1"/>
        <v>30.228351677496352</v>
      </c>
      <c r="Q15" s="9"/>
    </row>
    <row r="16" spans="1:134">
      <c r="A16" s="12"/>
      <c r="B16" s="25">
        <v>316</v>
      </c>
      <c r="C16" s="20" t="s">
        <v>112</v>
      </c>
      <c r="D16" s="46">
        <v>33406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33406</v>
      </c>
      <c r="P16" s="47">
        <f t="shared" si="1"/>
        <v>4.4299164567033547</v>
      </c>
      <c r="Q16" s="9"/>
    </row>
    <row r="17" spans="1:17" ht="15.75">
      <c r="A17" s="29" t="s">
        <v>18</v>
      </c>
      <c r="B17" s="30"/>
      <c r="C17" s="31"/>
      <c r="D17" s="32">
        <f t="shared" ref="D17:N17" si="3">SUM(D18:D30)</f>
        <v>641590</v>
      </c>
      <c r="E17" s="32">
        <f t="shared" si="3"/>
        <v>1617621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490436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32">
        <f t="shared" si="3"/>
        <v>0</v>
      </c>
      <c r="O17" s="44">
        <f>SUM(D17:N17)</f>
        <v>2749647</v>
      </c>
      <c r="P17" s="45">
        <f t="shared" si="1"/>
        <v>364.62630950802281</v>
      </c>
      <c r="Q17" s="10"/>
    </row>
    <row r="18" spans="1:17">
      <c r="A18" s="12"/>
      <c r="B18" s="25">
        <v>322</v>
      </c>
      <c r="C18" s="20" t="s">
        <v>156</v>
      </c>
      <c r="D18" s="46">
        <v>180</v>
      </c>
      <c r="E18" s="46">
        <v>0</v>
      </c>
      <c r="F18" s="46">
        <v>0</v>
      </c>
      <c r="G18" s="46">
        <v>0</v>
      </c>
      <c r="H18" s="46">
        <v>0</v>
      </c>
      <c r="I18" s="46">
        <v>459473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459653</v>
      </c>
      <c r="P18" s="47">
        <f t="shared" si="1"/>
        <v>60.953852274234187</v>
      </c>
      <c r="Q18" s="9"/>
    </row>
    <row r="19" spans="1:17">
      <c r="A19" s="12"/>
      <c r="B19" s="25">
        <v>323.10000000000002</v>
      </c>
      <c r="C19" s="20" t="s">
        <v>19</v>
      </c>
      <c r="D19" s="46">
        <v>593196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30" si="4">SUM(D19:N19)</f>
        <v>593196</v>
      </c>
      <c r="P19" s="47">
        <f t="shared" si="1"/>
        <v>78.662776820050397</v>
      </c>
      <c r="Q19" s="9"/>
    </row>
    <row r="20" spans="1:17">
      <c r="A20" s="12"/>
      <c r="B20" s="25">
        <v>323.39999999999998</v>
      </c>
      <c r="C20" s="20" t="s">
        <v>90</v>
      </c>
      <c r="D20" s="46">
        <v>13061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13061</v>
      </c>
      <c r="P20" s="47">
        <f t="shared" si="1"/>
        <v>1.7319984086991116</v>
      </c>
      <c r="Q20" s="9"/>
    </row>
    <row r="21" spans="1:17">
      <c r="A21" s="12"/>
      <c r="B21" s="25">
        <v>323.7</v>
      </c>
      <c r="C21" s="20" t="s">
        <v>20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30963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30963</v>
      </c>
      <c r="P21" s="47">
        <f t="shared" si="1"/>
        <v>4.1059541174910485</v>
      </c>
      <c r="Q21" s="9"/>
    </row>
    <row r="22" spans="1:17">
      <c r="A22" s="12"/>
      <c r="B22" s="25">
        <v>324.11</v>
      </c>
      <c r="C22" s="20" t="s">
        <v>21</v>
      </c>
      <c r="D22" s="46">
        <v>0</v>
      </c>
      <c r="E22" s="46">
        <v>15523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15523</v>
      </c>
      <c r="P22" s="47">
        <f t="shared" si="1"/>
        <v>2.058480307651505</v>
      </c>
      <c r="Q22" s="9"/>
    </row>
    <row r="23" spans="1:17">
      <c r="A23" s="12"/>
      <c r="B23" s="25">
        <v>324.12</v>
      </c>
      <c r="C23" s="20" t="s">
        <v>22</v>
      </c>
      <c r="D23" s="46">
        <v>0</v>
      </c>
      <c r="E23" s="46">
        <v>455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455</v>
      </c>
      <c r="P23" s="47">
        <f t="shared" si="1"/>
        <v>6.0336825354727487E-2</v>
      </c>
      <c r="Q23" s="9"/>
    </row>
    <row r="24" spans="1:17">
      <c r="A24" s="12"/>
      <c r="B24" s="25">
        <v>324.20999999999998</v>
      </c>
      <c r="C24" s="20" t="s">
        <v>23</v>
      </c>
      <c r="D24" s="46">
        <v>0</v>
      </c>
      <c r="E24" s="46">
        <v>1037230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1037230</v>
      </c>
      <c r="P24" s="47">
        <f t="shared" si="1"/>
        <v>137.54541837952527</v>
      </c>
      <c r="Q24" s="9"/>
    </row>
    <row r="25" spans="1:17">
      <c r="A25" s="12"/>
      <c r="B25" s="25">
        <v>324.22000000000003</v>
      </c>
      <c r="C25" s="20" t="s">
        <v>24</v>
      </c>
      <c r="D25" s="46">
        <v>0</v>
      </c>
      <c r="E25" s="46">
        <v>13160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13160</v>
      </c>
      <c r="P25" s="47">
        <f t="shared" si="1"/>
        <v>1.7451266410290411</v>
      </c>
      <c r="Q25" s="9"/>
    </row>
    <row r="26" spans="1:17">
      <c r="A26" s="12"/>
      <c r="B26" s="25">
        <v>324.31</v>
      </c>
      <c r="C26" s="20" t="s">
        <v>25</v>
      </c>
      <c r="D26" s="46">
        <v>0</v>
      </c>
      <c r="E26" s="46">
        <v>388864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388864</v>
      </c>
      <c r="P26" s="47">
        <f t="shared" si="1"/>
        <v>51.566635724704945</v>
      </c>
      <c r="Q26" s="9"/>
    </row>
    <row r="27" spans="1:17">
      <c r="A27" s="12"/>
      <c r="B27" s="25">
        <v>324.32</v>
      </c>
      <c r="C27" s="20" t="s">
        <v>26</v>
      </c>
      <c r="D27" s="46">
        <v>0</v>
      </c>
      <c r="E27" s="46">
        <v>21139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21139</v>
      </c>
      <c r="P27" s="47">
        <f t="shared" si="1"/>
        <v>2.8032091234584273</v>
      </c>
      <c r="Q27" s="9"/>
    </row>
    <row r="28" spans="1:17">
      <c r="A28" s="12"/>
      <c r="B28" s="25">
        <v>325.2</v>
      </c>
      <c r="C28" s="20" t="s">
        <v>27</v>
      </c>
      <c r="D28" s="46">
        <v>23887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23887</v>
      </c>
      <c r="P28" s="47">
        <f t="shared" si="1"/>
        <v>3.1676170269195065</v>
      </c>
      <c r="Q28" s="9"/>
    </row>
    <row r="29" spans="1:17">
      <c r="A29" s="12"/>
      <c r="B29" s="25">
        <v>329.2</v>
      </c>
      <c r="C29" s="20" t="s">
        <v>157</v>
      </c>
      <c r="D29" s="46">
        <v>0</v>
      </c>
      <c r="E29" s="46">
        <v>141250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141250</v>
      </c>
      <c r="P29" s="47">
        <f t="shared" si="1"/>
        <v>18.730937541440127</v>
      </c>
      <c r="Q29" s="9"/>
    </row>
    <row r="30" spans="1:17">
      <c r="A30" s="12"/>
      <c r="B30" s="25">
        <v>329.5</v>
      </c>
      <c r="C30" s="20" t="s">
        <v>158</v>
      </c>
      <c r="D30" s="46">
        <v>11266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11266</v>
      </c>
      <c r="P30" s="47">
        <f t="shared" si="1"/>
        <v>1.4939663174645272</v>
      </c>
      <c r="Q30" s="9"/>
    </row>
    <row r="31" spans="1:17" ht="15.75">
      <c r="A31" s="29" t="s">
        <v>159</v>
      </c>
      <c r="B31" s="30"/>
      <c r="C31" s="31"/>
      <c r="D31" s="32">
        <f t="shared" ref="D31:N31" si="5">SUM(D32:D43)</f>
        <v>1538978</v>
      </c>
      <c r="E31" s="32">
        <f t="shared" si="5"/>
        <v>330</v>
      </c>
      <c r="F31" s="32">
        <f t="shared" si="5"/>
        <v>0</v>
      </c>
      <c r="G31" s="32">
        <f t="shared" si="5"/>
        <v>0</v>
      </c>
      <c r="H31" s="32">
        <f t="shared" si="5"/>
        <v>0</v>
      </c>
      <c r="I31" s="32">
        <f t="shared" si="5"/>
        <v>782575</v>
      </c>
      <c r="J31" s="32">
        <f t="shared" si="5"/>
        <v>0</v>
      </c>
      <c r="K31" s="32">
        <f t="shared" si="5"/>
        <v>0</v>
      </c>
      <c r="L31" s="32">
        <f t="shared" si="5"/>
        <v>0</v>
      </c>
      <c r="M31" s="32">
        <f t="shared" si="5"/>
        <v>0</v>
      </c>
      <c r="N31" s="32">
        <f t="shared" si="5"/>
        <v>0</v>
      </c>
      <c r="O31" s="44">
        <f>SUM(D31:N31)</f>
        <v>2321883</v>
      </c>
      <c r="P31" s="45">
        <f t="shared" si="1"/>
        <v>307.90120673650711</v>
      </c>
      <c r="Q31" s="10"/>
    </row>
    <row r="32" spans="1:17">
      <c r="A32" s="12"/>
      <c r="B32" s="25">
        <v>331.2</v>
      </c>
      <c r="C32" s="20" t="s">
        <v>29</v>
      </c>
      <c r="D32" s="46">
        <v>1562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1562</v>
      </c>
      <c r="P32" s="47">
        <f t="shared" si="1"/>
        <v>0.20713433231666889</v>
      </c>
      <c r="Q32" s="9"/>
    </row>
    <row r="33" spans="1:17">
      <c r="A33" s="12"/>
      <c r="B33" s="25">
        <v>331.35</v>
      </c>
      <c r="C33" s="20" t="s">
        <v>32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782575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40" si="6">SUM(D33:N33)</f>
        <v>782575</v>
      </c>
      <c r="P33" s="47">
        <f t="shared" si="1"/>
        <v>103.77602439994696</v>
      </c>
      <c r="Q33" s="9"/>
    </row>
    <row r="34" spans="1:17">
      <c r="A34" s="12"/>
      <c r="B34" s="25">
        <v>331.5</v>
      </c>
      <c r="C34" s="20" t="s">
        <v>91</v>
      </c>
      <c r="D34" s="46">
        <v>0</v>
      </c>
      <c r="E34" s="46">
        <v>330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330</v>
      </c>
      <c r="P34" s="47">
        <f t="shared" si="1"/>
        <v>4.3760774433099059E-2</v>
      </c>
      <c r="Q34" s="9"/>
    </row>
    <row r="35" spans="1:17">
      <c r="A35" s="12"/>
      <c r="B35" s="25">
        <v>334.2</v>
      </c>
      <c r="C35" s="20" t="s">
        <v>31</v>
      </c>
      <c r="D35" s="46">
        <v>140415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140415</v>
      </c>
      <c r="P35" s="47">
        <f t="shared" si="1"/>
        <v>18.620209521283648</v>
      </c>
      <c r="Q35" s="9"/>
    </row>
    <row r="36" spans="1:17">
      <c r="A36" s="12"/>
      <c r="B36" s="25">
        <v>334.49</v>
      </c>
      <c r="C36" s="20" t="s">
        <v>33</v>
      </c>
      <c r="D36" s="46">
        <v>175732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175732</v>
      </c>
      <c r="P36" s="47">
        <f t="shared" si="1"/>
        <v>23.303540644476861</v>
      </c>
      <c r="Q36" s="9"/>
    </row>
    <row r="37" spans="1:17">
      <c r="A37" s="12"/>
      <c r="B37" s="25">
        <v>335.125</v>
      </c>
      <c r="C37" s="20" t="s">
        <v>160</v>
      </c>
      <c r="D37" s="46">
        <v>334978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334978</v>
      </c>
      <c r="P37" s="47">
        <f t="shared" ref="P37:P68" si="7">(O37/P$72)</f>
        <v>44.420899085001992</v>
      </c>
      <c r="Q37" s="9"/>
    </row>
    <row r="38" spans="1:17">
      <c r="A38" s="12"/>
      <c r="B38" s="25">
        <v>335.14</v>
      </c>
      <c r="C38" s="20" t="s">
        <v>114</v>
      </c>
      <c r="D38" s="46">
        <v>34582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34582</v>
      </c>
      <c r="P38" s="47">
        <f t="shared" si="7"/>
        <v>4.5858639437740356</v>
      </c>
      <c r="Q38" s="9"/>
    </row>
    <row r="39" spans="1:17">
      <c r="A39" s="12"/>
      <c r="B39" s="25">
        <v>335.15</v>
      </c>
      <c r="C39" s="20" t="s">
        <v>115</v>
      </c>
      <c r="D39" s="46">
        <v>8060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8060</v>
      </c>
      <c r="P39" s="47">
        <f t="shared" si="7"/>
        <v>1.0688237634266013</v>
      </c>
      <c r="Q39" s="9"/>
    </row>
    <row r="40" spans="1:17">
      <c r="A40" s="12"/>
      <c r="B40" s="25">
        <v>335.18</v>
      </c>
      <c r="C40" s="20" t="s">
        <v>161</v>
      </c>
      <c r="D40" s="46">
        <v>583824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583824</v>
      </c>
      <c r="P40" s="47">
        <f t="shared" si="7"/>
        <v>77.419970826150376</v>
      </c>
      <c r="Q40" s="9"/>
    </row>
    <row r="41" spans="1:17">
      <c r="A41" s="12"/>
      <c r="B41" s="25">
        <v>335.45</v>
      </c>
      <c r="C41" s="20" t="s">
        <v>162</v>
      </c>
      <c r="D41" s="46">
        <v>3782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3782</v>
      </c>
      <c r="P41" s="47">
        <f t="shared" si="7"/>
        <v>0.50152499668478978</v>
      </c>
      <c r="Q41" s="9"/>
    </row>
    <row r="42" spans="1:17">
      <c r="A42" s="12"/>
      <c r="B42" s="25">
        <v>337.1</v>
      </c>
      <c r="C42" s="20" t="s">
        <v>144</v>
      </c>
      <c r="D42" s="46">
        <v>250000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250000</v>
      </c>
      <c r="P42" s="47">
        <f t="shared" si="7"/>
        <v>33.152101843256865</v>
      </c>
      <c r="Q42" s="9"/>
    </row>
    <row r="43" spans="1:17">
      <c r="A43" s="12"/>
      <c r="B43" s="25">
        <v>338</v>
      </c>
      <c r="C43" s="20" t="s">
        <v>41</v>
      </c>
      <c r="D43" s="46">
        <v>6043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6043</v>
      </c>
      <c r="P43" s="47">
        <f t="shared" si="7"/>
        <v>0.80135260575520484</v>
      </c>
      <c r="Q43" s="9"/>
    </row>
    <row r="44" spans="1:17" ht="15.75">
      <c r="A44" s="29" t="s">
        <v>46</v>
      </c>
      <c r="B44" s="30"/>
      <c r="C44" s="31"/>
      <c r="D44" s="32">
        <f t="shared" ref="D44:N44" si="8">SUM(D45:D53)</f>
        <v>100323</v>
      </c>
      <c r="E44" s="32">
        <f t="shared" si="8"/>
        <v>0</v>
      </c>
      <c r="F44" s="32">
        <f t="shared" si="8"/>
        <v>0</v>
      </c>
      <c r="G44" s="32">
        <f t="shared" si="8"/>
        <v>0</v>
      </c>
      <c r="H44" s="32">
        <f t="shared" si="8"/>
        <v>0</v>
      </c>
      <c r="I44" s="32">
        <f t="shared" si="8"/>
        <v>4205095</v>
      </c>
      <c r="J44" s="32">
        <f t="shared" si="8"/>
        <v>0</v>
      </c>
      <c r="K44" s="32">
        <f t="shared" si="8"/>
        <v>0</v>
      </c>
      <c r="L44" s="32">
        <f t="shared" si="8"/>
        <v>0</v>
      </c>
      <c r="M44" s="32">
        <f t="shared" si="8"/>
        <v>0</v>
      </c>
      <c r="N44" s="32">
        <f t="shared" si="8"/>
        <v>0</v>
      </c>
      <c r="O44" s="32">
        <f>SUM(D44:N44)</f>
        <v>4305418</v>
      </c>
      <c r="P44" s="45">
        <f t="shared" si="7"/>
        <v>570.93462405516505</v>
      </c>
      <c r="Q44" s="10"/>
    </row>
    <row r="45" spans="1:17">
      <c r="A45" s="12"/>
      <c r="B45" s="25">
        <v>342.1</v>
      </c>
      <c r="C45" s="20" t="s">
        <v>49</v>
      </c>
      <c r="D45" s="46">
        <v>6082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ref="O45:O53" si="9">SUM(D45:N45)</f>
        <v>6082</v>
      </c>
      <c r="P45" s="47">
        <f t="shared" si="7"/>
        <v>0.806524333642753</v>
      </c>
      <c r="Q45" s="9"/>
    </row>
    <row r="46" spans="1:17">
      <c r="A46" s="12"/>
      <c r="B46" s="25">
        <v>342.5</v>
      </c>
      <c r="C46" s="20" t="s">
        <v>51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119280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119280</v>
      </c>
      <c r="P46" s="47">
        <f t="shared" si="7"/>
        <v>15.817530831454715</v>
      </c>
      <c r="Q46" s="9"/>
    </row>
    <row r="47" spans="1:17">
      <c r="A47" s="12"/>
      <c r="B47" s="25">
        <v>343.3</v>
      </c>
      <c r="C47" s="20" t="s">
        <v>52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1754368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1754368</v>
      </c>
      <c r="P47" s="47">
        <f t="shared" si="7"/>
        <v>232.64394642620343</v>
      </c>
      <c r="Q47" s="9"/>
    </row>
    <row r="48" spans="1:17">
      <c r="A48" s="12"/>
      <c r="B48" s="25">
        <v>343.4</v>
      </c>
      <c r="C48" s="20" t="s">
        <v>53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243423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243423</v>
      </c>
      <c r="P48" s="47">
        <f t="shared" si="7"/>
        <v>32.279936347964458</v>
      </c>
      <c r="Q48" s="9"/>
    </row>
    <row r="49" spans="1:17">
      <c r="A49" s="12"/>
      <c r="B49" s="25">
        <v>343.5</v>
      </c>
      <c r="C49" s="20" t="s">
        <v>54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2088024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9"/>
        <v>2088024</v>
      </c>
      <c r="P49" s="47">
        <f t="shared" si="7"/>
        <v>276.8895371966583</v>
      </c>
      <c r="Q49" s="9"/>
    </row>
    <row r="50" spans="1:17">
      <c r="A50" s="12"/>
      <c r="B50" s="25">
        <v>343.8</v>
      </c>
      <c r="C50" s="20" t="s">
        <v>124</v>
      </c>
      <c r="D50" s="46">
        <v>34040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9"/>
        <v>34040</v>
      </c>
      <c r="P50" s="47">
        <f t="shared" si="7"/>
        <v>4.5139901869778543</v>
      </c>
      <c r="Q50" s="9"/>
    </row>
    <row r="51" spans="1:17">
      <c r="A51" s="12"/>
      <c r="B51" s="25">
        <v>344.9</v>
      </c>
      <c r="C51" s="20" t="s">
        <v>117</v>
      </c>
      <c r="D51" s="46">
        <v>36508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9"/>
        <v>36508</v>
      </c>
      <c r="P51" s="47">
        <f t="shared" si="7"/>
        <v>4.841267736374486</v>
      </c>
      <c r="Q51" s="9"/>
    </row>
    <row r="52" spans="1:17">
      <c r="A52" s="12"/>
      <c r="B52" s="25">
        <v>345.9</v>
      </c>
      <c r="C52" s="20" t="s">
        <v>58</v>
      </c>
      <c r="D52" s="46">
        <v>9426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9"/>
        <v>9426</v>
      </c>
      <c r="P52" s="47">
        <f t="shared" si="7"/>
        <v>1.2499668478981567</v>
      </c>
      <c r="Q52" s="9"/>
    </row>
    <row r="53" spans="1:17">
      <c r="A53" s="12"/>
      <c r="B53" s="25">
        <v>347.2</v>
      </c>
      <c r="C53" s="20" t="s">
        <v>59</v>
      </c>
      <c r="D53" s="46">
        <v>14267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9"/>
        <v>14267</v>
      </c>
      <c r="P53" s="47">
        <f t="shared" si="7"/>
        <v>1.8919241479909825</v>
      </c>
      <c r="Q53" s="9"/>
    </row>
    <row r="54" spans="1:17" ht="15.75">
      <c r="A54" s="29" t="s">
        <v>47</v>
      </c>
      <c r="B54" s="30"/>
      <c r="C54" s="31"/>
      <c r="D54" s="32">
        <f t="shared" ref="D54:N54" si="10">SUM(D55:D57)</f>
        <v>43937</v>
      </c>
      <c r="E54" s="32">
        <f t="shared" si="10"/>
        <v>0</v>
      </c>
      <c r="F54" s="32">
        <f t="shared" si="10"/>
        <v>0</v>
      </c>
      <c r="G54" s="32">
        <f t="shared" si="10"/>
        <v>0</v>
      </c>
      <c r="H54" s="32">
        <f t="shared" si="10"/>
        <v>0</v>
      </c>
      <c r="I54" s="32">
        <f t="shared" si="10"/>
        <v>333</v>
      </c>
      <c r="J54" s="32">
        <f t="shared" si="10"/>
        <v>0</v>
      </c>
      <c r="K54" s="32">
        <f t="shared" si="10"/>
        <v>0</v>
      </c>
      <c r="L54" s="32">
        <f t="shared" si="10"/>
        <v>0</v>
      </c>
      <c r="M54" s="32">
        <f t="shared" si="10"/>
        <v>0</v>
      </c>
      <c r="N54" s="32">
        <f t="shared" si="10"/>
        <v>0</v>
      </c>
      <c r="O54" s="32">
        <f t="shared" ref="O54:O59" si="11">SUM(D54:N54)</f>
        <v>44270</v>
      </c>
      <c r="P54" s="45">
        <f t="shared" si="7"/>
        <v>5.8705741944039254</v>
      </c>
      <c r="Q54" s="10"/>
    </row>
    <row r="55" spans="1:17">
      <c r="A55" s="13"/>
      <c r="B55" s="39">
        <v>351.5</v>
      </c>
      <c r="C55" s="21" t="s">
        <v>62</v>
      </c>
      <c r="D55" s="46">
        <v>39136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1"/>
        <v>39136</v>
      </c>
      <c r="P55" s="47">
        <f t="shared" si="7"/>
        <v>5.1897626309508027</v>
      </c>
      <c r="Q55" s="9"/>
    </row>
    <row r="56" spans="1:17">
      <c r="A56" s="13"/>
      <c r="B56" s="39">
        <v>354</v>
      </c>
      <c r="C56" s="21" t="s">
        <v>63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333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1"/>
        <v>333</v>
      </c>
      <c r="P56" s="47">
        <f t="shared" si="7"/>
        <v>4.4158599655218143E-2</v>
      </c>
      <c r="Q56" s="9"/>
    </row>
    <row r="57" spans="1:17">
      <c r="A57" s="13"/>
      <c r="B57" s="39">
        <v>359</v>
      </c>
      <c r="C57" s="21" t="s">
        <v>64</v>
      </c>
      <c r="D57" s="46">
        <v>4801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1"/>
        <v>4801</v>
      </c>
      <c r="P57" s="47">
        <f t="shared" si="7"/>
        <v>0.63665296379790481</v>
      </c>
      <c r="Q57" s="9"/>
    </row>
    <row r="58" spans="1:17" ht="15.75">
      <c r="A58" s="29" t="s">
        <v>3</v>
      </c>
      <c r="B58" s="30"/>
      <c r="C58" s="31"/>
      <c r="D58" s="32">
        <f t="shared" ref="D58:N58" si="12">SUM(D59:D65)</f>
        <v>110386</v>
      </c>
      <c r="E58" s="32">
        <f t="shared" si="12"/>
        <v>0</v>
      </c>
      <c r="F58" s="32">
        <f t="shared" si="12"/>
        <v>0</v>
      </c>
      <c r="G58" s="32">
        <f t="shared" si="12"/>
        <v>0</v>
      </c>
      <c r="H58" s="32">
        <f t="shared" si="12"/>
        <v>0</v>
      </c>
      <c r="I58" s="32">
        <f t="shared" si="12"/>
        <v>-174370</v>
      </c>
      <c r="J58" s="32">
        <f t="shared" si="12"/>
        <v>0</v>
      </c>
      <c r="K58" s="32">
        <f t="shared" si="12"/>
        <v>3685244</v>
      </c>
      <c r="L58" s="32">
        <f t="shared" si="12"/>
        <v>0</v>
      </c>
      <c r="M58" s="32">
        <f t="shared" si="12"/>
        <v>0</v>
      </c>
      <c r="N58" s="32">
        <f t="shared" si="12"/>
        <v>0</v>
      </c>
      <c r="O58" s="32">
        <f t="shared" si="11"/>
        <v>3621260</v>
      </c>
      <c r="P58" s="45">
        <f t="shared" si="7"/>
        <v>480.20952128364939</v>
      </c>
      <c r="Q58" s="10"/>
    </row>
    <row r="59" spans="1:17">
      <c r="A59" s="12"/>
      <c r="B59" s="25">
        <v>361.1</v>
      </c>
      <c r="C59" s="20" t="s">
        <v>65</v>
      </c>
      <c r="D59" s="46">
        <v>84485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30085</v>
      </c>
      <c r="L59" s="46">
        <v>0</v>
      </c>
      <c r="M59" s="46">
        <v>0</v>
      </c>
      <c r="N59" s="46">
        <v>0</v>
      </c>
      <c r="O59" s="46">
        <f t="shared" si="11"/>
        <v>114570</v>
      </c>
      <c r="P59" s="47">
        <f t="shared" si="7"/>
        <v>15.192945232727755</v>
      </c>
      <c r="Q59" s="9"/>
    </row>
    <row r="60" spans="1:17">
      <c r="A60" s="12"/>
      <c r="B60" s="25">
        <v>361.2</v>
      </c>
      <c r="C60" s="20" t="s">
        <v>66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267870</v>
      </c>
      <c r="L60" s="46">
        <v>0</v>
      </c>
      <c r="M60" s="46">
        <v>0</v>
      </c>
      <c r="N60" s="46">
        <v>0</v>
      </c>
      <c r="O60" s="46">
        <f t="shared" ref="O60:O65" si="13">SUM(D60:N60)</f>
        <v>267870</v>
      </c>
      <c r="P60" s="47">
        <f t="shared" si="7"/>
        <v>35.521814083012863</v>
      </c>
      <c r="Q60" s="9"/>
    </row>
    <row r="61" spans="1:17">
      <c r="A61" s="12"/>
      <c r="B61" s="25">
        <v>361.3</v>
      </c>
      <c r="C61" s="20" t="s">
        <v>67</v>
      </c>
      <c r="D61" s="46">
        <v>-68928</v>
      </c>
      <c r="E61" s="46">
        <v>0</v>
      </c>
      <c r="F61" s="46">
        <v>0</v>
      </c>
      <c r="G61" s="46">
        <v>0</v>
      </c>
      <c r="H61" s="46">
        <v>0</v>
      </c>
      <c r="I61" s="46">
        <v>-177334</v>
      </c>
      <c r="J61" s="46">
        <v>0</v>
      </c>
      <c r="K61" s="46">
        <v>1784903</v>
      </c>
      <c r="L61" s="46">
        <v>0</v>
      </c>
      <c r="M61" s="46">
        <v>0</v>
      </c>
      <c r="N61" s="46">
        <v>0</v>
      </c>
      <c r="O61" s="46">
        <f t="shared" si="13"/>
        <v>1538641</v>
      </c>
      <c r="P61" s="47">
        <f t="shared" si="7"/>
        <v>204.03673252884232</v>
      </c>
      <c r="Q61" s="9"/>
    </row>
    <row r="62" spans="1:17">
      <c r="A62" s="12"/>
      <c r="B62" s="25">
        <v>361.4</v>
      </c>
      <c r="C62" s="20" t="s">
        <v>118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919195</v>
      </c>
      <c r="L62" s="46">
        <v>0</v>
      </c>
      <c r="M62" s="46">
        <v>0</v>
      </c>
      <c r="N62" s="46">
        <v>0</v>
      </c>
      <c r="O62" s="46">
        <f t="shared" si="13"/>
        <v>919195</v>
      </c>
      <c r="P62" s="47">
        <f t="shared" si="7"/>
        <v>121.89298501524996</v>
      </c>
      <c r="Q62" s="9"/>
    </row>
    <row r="63" spans="1:17">
      <c r="A63" s="12"/>
      <c r="B63" s="25">
        <v>362</v>
      </c>
      <c r="C63" s="20" t="s">
        <v>69</v>
      </c>
      <c r="D63" s="46">
        <v>270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3"/>
        <v>270</v>
      </c>
      <c r="P63" s="47">
        <f t="shared" si="7"/>
        <v>3.5804269990717411E-2</v>
      </c>
      <c r="Q63" s="9"/>
    </row>
    <row r="64" spans="1:17">
      <c r="A64" s="12"/>
      <c r="B64" s="25">
        <v>368</v>
      </c>
      <c r="C64" s="20" t="s">
        <v>73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683191</v>
      </c>
      <c r="L64" s="46">
        <v>0</v>
      </c>
      <c r="M64" s="46">
        <v>0</v>
      </c>
      <c r="N64" s="46">
        <v>0</v>
      </c>
      <c r="O64" s="46">
        <f t="shared" si="13"/>
        <v>683191</v>
      </c>
      <c r="P64" s="47">
        <f t="shared" si="7"/>
        <v>90.596870441585992</v>
      </c>
      <c r="Q64" s="9"/>
    </row>
    <row r="65" spans="1:120">
      <c r="A65" s="12"/>
      <c r="B65" s="25">
        <v>369.9</v>
      </c>
      <c r="C65" s="20" t="s">
        <v>74</v>
      </c>
      <c r="D65" s="46">
        <v>94559</v>
      </c>
      <c r="E65" s="46">
        <v>0</v>
      </c>
      <c r="F65" s="46">
        <v>0</v>
      </c>
      <c r="G65" s="46">
        <v>0</v>
      </c>
      <c r="H65" s="46">
        <v>0</v>
      </c>
      <c r="I65" s="46">
        <v>2964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3"/>
        <v>97523</v>
      </c>
      <c r="P65" s="47">
        <f t="shared" si="7"/>
        <v>12.932369712239757</v>
      </c>
      <c r="Q65" s="9"/>
    </row>
    <row r="66" spans="1:120" ht="15.75">
      <c r="A66" s="29" t="s">
        <v>48</v>
      </c>
      <c r="B66" s="30"/>
      <c r="C66" s="31"/>
      <c r="D66" s="32">
        <f t="shared" ref="D66:N66" si="14">SUM(D67:D69)</f>
        <v>777879</v>
      </c>
      <c r="E66" s="32">
        <f t="shared" si="14"/>
        <v>244742</v>
      </c>
      <c r="F66" s="32">
        <f t="shared" si="14"/>
        <v>0</v>
      </c>
      <c r="G66" s="32">
        <f t="shared" si="14"/>
        <v>0</v>
      </c>
      <c r="H66" s="32">
        <f t="shared" si="14"/>
        <v>0</v>
      </c>
      <c r="I66" s="32">
        <f t="shared" si="14"/>
        <v>155886</v>
      </c>
      <c r="J66" s="32">
        <f t="shared" si="14"/>
        <v>0</v>
      </c>
      <c r="K66" s="32">
        <f t="shared" si="14"/>
        <v>0</v>
      </c>
      <c r="L66" s="32">
        <f t="shared" si="14"/>
        <v>0</v>
      </c>
      <c r="M66" s="32">
        <f t="shared" si="14"/>
        <v>0</v>
      </c>
      <c r="N66" s="32">
        <f t="shared" si="14"/>
        <v>0</v>
      </c>
      <c r="O66" s="32">
        <f>SUM(D66:N66)</f>
        <v>1178507</v>
      </c>
      <c r="P66" s="45">
        <f t="shared" si="7"/>
        <v>156.27993634796445</v>
      </c>
      <c r="Q66" s="9"/>
    </row>
    <row r="67" spans="1:120">
      <c r="A67" s="12"/>
      <c r="B67" s="25">
        <v>381</v>
      </c>
      <c r="C67" s="20" t="s">
        <v>75</v>
      </c>
      <c r="D67" s="46">
        <v>777879</v>
      </c>
      <c r="E67" s="46">
        <v>97632</v>
      </c>
      <c r="F67" s="46">
        <v>0</v>
      </c>
      <c r="G67" s="46">
        <v>0</v>
      </c>
      <c r="H67" s="46">
        <v>0</v>
      </c>
      <c r="I67" s="46">
        <v>35000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>SUM(D67:N67)</f>
        <v>910511</v>
      </c>
      <c r="P67" s="47">
        <f t="shared" si="7"/>
        <v>120.7414136056226</v>
      </c>
      <c r="Q67" s="9"/>
    </row>
    <row r="68" spans="1:120">
      <c r="A68" s="12"/>
      <c r="B68" s="25">
        <v>383</v>
      </c>
      <c r="C68" s="20" t="s">
        <v>131</v>
      </c>
      <c r="D68" s="46">
        <v>0</v>
      </c>
      <c r="E68" s="46">
        <v>147110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>SUM(D68:N68)</f>
        <v>147110</v>
      </c>
      <c r="P68" s="47">
        <f t="shared" si="7"/>
        <v>19.508022808646068</v>
      </c>
      <c r="Q68" s="9"/>
    </row>
    <row r="69" spans="1:120" ht="15.75" thickBot="1">
      <c r="A69" s="12"/>
      <c r="B69" s="25">
        <v>389.1</v>
      </c>
      <c r="C69" s="20" t="s">
        <v>163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120886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>SUM(D69:N69)</f>
        <v>120886</v>
      </c>
      <c r="P69" s="47">
        <f t="shared" ref="P69:P70" si="15">(O69/P$72)</f>
        <v>16.030499933695797</v>
      </c>
      <c r="Q69" s="9"/>
    </row>
    <row r="70" spans="1:120" ht="16.5" thickBot="1">
      <c r="A70" s="14" t="s">
        <v>60</v>
      </c>
      <c r="B70" s="23"/>
      <c r="C70" s="22"/>
      <c r="D70" s="15">
        <f t="shared" ref="D70:N70" si="16">SUM(D5,D17,D31,D44,D54,D58,D66)</f>
        <v>6838027</v>
      </c>
      <c r="E70" s="15">
        <f t="shared" si="16"/>
        <v>3330256</v>
      </c>
      <c r="F70" s="15">
        <f t="shared" si="16"/>
        <v>0</v>
      </c>
      <c r="G70" s="15">
        <f t="shared" si="16"/>
        <v>0</v>
      </c>
      <c r="H70" s="15">
        <f t="shared" si="16"/>
        <v>0</v>
      </c>
      <c r="I70" s="15">
        <f t="shared" si="16"/>
        <v>5459955</v>
      </c>
      <c r="J70" s="15">
        <f t="shared" si="16"/>
        <v>0</v>
      </c>
      <c r="K70" s="15">
        <f t="shared" si="16"/>
        <v>3835602</v>
      </c>
      <c r="L70" s="15">
        <f t="shared" si="16"/>
        <v>0</v>
      </c>
      <c r="M70" s="15">
        <f t="shared" si="16"/>
        <v>0</v>
      </c>
      <c r="N70" s="15">
        <f t="shared" si="16"/>
        <v>0</v>
      </c>
      <c r="O70" s="15">
        <f>SUM(D70:N70)</f>
        <v>19463840</v>
      </c>
      <c r="P70" s="38">
        <f t="shared" si="15"/>
        <v>2581.0688237634267</v>
      </c>
      <c r="Q70" s="6"/>
      <c r="R70" s="2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</row>
    <row r="71" spans="1:120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9"/>
    </row>
    <row r="72" spans="1:120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42"/>
      <c r="M72" s="118" t="s">
        <v>164</v>
      </c>
      <c r="N72" s="118"/>
      <c r="O72" s="118"/>
      <c r="P72" s="43">
        <v>7541</v>
      </c>
    </row>
    <row r="73" spans="1:120">
      <c r="A73" s="119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7"/>
    </row>
    <row r="74" spans="1:120" ht="15.75" customHeight="1" thickBot="1">
      <c r="A74" s="120" t="s">
        <v>93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100"/>
    </row>
  </sheetData>
  <mergeCells count="10">
    <mergeCell ref="M72:O72"/>
    <mergeCell ref="A73:P73"/>
    <mergeCell ref="A74:P7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77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78</v>
      </c>
      <c r="F4" s="34" t="s">
        <v>79</v>
      </c>
      <c r="G4" s="34" t="s">
        <v>80</v>
      </c>
      <c r="H4" s="34" t="s">
        <v>5</v>
      </c>
      <c r="I4" s="34" t="s">
        <v>6</v>
      </c>
      <c r="J4" s="35" t="s">
        <v>81</v>
      </c>
      <c r="K4" s="35" t="s">
        <v>7</v>
      </c>
      <c r="L4" s="35" t="s">
        <v>8</v>
      </c>
      <c r="M4" s="35" t="s">
        <v>9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2871421</v>
      </c>
      <c r="E5" s="27">
        <f t="shared" si="0"/>
        <v>1576496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147995</v>
      </c>
      <c r="L5" s="27">
        <f t="shared" si="0"/>
        <v>0</v>
      </c>
      <c r="M5" s="27">
        <f t="shared" si="0"/>
        <v>0</v>
      </c>
      <c r="N5" s="28">
        <f>SUM(D5:M5)</f>
        <v>4595912</v>
      </c>
      <c r="O5" s="33">
        <f t="shared" ref="O5:O36" si="1">(N5/O$67)</f>
        <v>620.90137800594437</v>
      </c>
      <c r="P5" s="6"/>
    </row>
    <row r="6" spans="1:133">
      <c r="A6" s="12"/>
      <c r="B6" s="25">
        <v>311</v>
      </c>
      <c r="C6" s="20" t="s">
        <v>2</v>
      </c>
      <c r="D6" s="46">
        <v>1968399</v>
      </c>
      <c r="E6" s="46">
        <v>93522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2061921</v>
      </c>
      <c r="O6" s="47">
        <f t="shared" si="1"/>
        <v>278.56268576060523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319364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319364</v>
      </c>
      <c r="O7" s="47">
        <f t="shared" si="1"/>
        <v>43.145636314509595</v>
      </c>
      <c r="P7" s="9"/>
    </row>
    <row r="8" spans="1:133">
      <c r="A8" s="12"/>
      <c r="B8" s="25">
        <v>312.51</v>
      </c>
      <c r="C8" s="20" t="s">
        <v>84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40213</v>
      </c>
      <c r="L8" s="46">
        <v>0</v>
      </c>
      <c r="M8" s="46">
        <v>0</v>
      </c>
      <c r="N8" s="46">
        <f>SUM(D8:M8)</f>
        <v>40213</v>
      </c>
      <c r="O8" s="47">
        <f t="shared" si="1"/>
        <v>5.43272088624696</v>
      </c>
      <c r="P8" s="9"/>
    </row>
    <row r="9" spans="1:133">
      <c r="A9" s="12"/>
      <c r="B9" s="25">
        <v>312.52</v>
      </c>
      <c r="C9" s="20" t="s">
        <v>110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107782</v>
      </c>
      <c r="L9" s="46">
        <v>0</v>
      </c>
      <c r="M9" s="46">
        <v>0</v>
      </c>
      <c r="N9" s="46">
        <f>SUM(D9:M9)</f>
        <v>107782</v>
      </c>
      <c r="O9" s="47">
        <f t="shared" si="1"/>
        <v>14.561199675763307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1163610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1163610</v>
      </c>
      <c r="O10" s="47">
        <f t="shared" si="1"/>
        <v>157.2021075385031</v>
      </c>
      <c r="P10" s="9"/>
    </row>
    <row r="11" spans="1:133">
      <c r="A11" s="12"/>
      <c r="B11" s="25">
        <v>314.10000000000002</v>
      </c>
      <c r="C11" s="20" t="s">
        <v>12</v>
      </c>
      <c r="D11" s="46">
        <v>563368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563368</v>
      </c>
      <c r="O11" s="47">
        <f t="shared" si="1"/>
        <v>76.110240475547144</v>
      </c>
      <c r="P11" s="9"/>
    </row>
    <row r="12" spans="1:133">
      <c r="A12" s="12"/>
      <c r="B12" s="25">
        <v>314.3</v>
      </c>
      <c r="C12" s="20" t="s">
        <v>13</v>
      </c>
      <c r="D12" s="46">
        <v>77278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77278</v>
      </c>
      <c r="O12" s="47">
        <f t="shared" si="1"/>
        <v>10.440151310456633</v>
      </c>
      <c r="P12" s="9"/>
    </row>
    <row r="13" spans="1:133">
      <c r="A13" s="12"/>
      <c r="B13" s="25">
        <v>314.39999999999998</v>
      </c>
      <c r="C13" s="20" t="s">
        <v>14</v>
      </c>
      <c r="D13" s="46">
        <v>5339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5339</v>
      </c>
      <c r="O13" s="47">
        <f t="shared" si="1"/>
        <v>0.72129154282626318</v>
      </c>
      <c r="P13" s="9"/>
    </row>
    <row r="14" spans="1:133">
      <c r="A14" s="12"/>
      <c r="B14" s="25">
        <v>314.8</v>
      </c>
      <c r="C14" s="20" t="s">
        <v>15</v>
      </c>
      <c r="D14" s="46">
        <v>9296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9296</v>
      </c>
      <c r="O14" s="47">
        <f t="shared" si="1"/>
        <v>1.2558767900567414</v>
      </c>
      <c r="P14" s="9"/>
    </row>
    <row r="15" spans="1:133">
      <c r="A15" s="12"/>
      <c r="B15" s="25">
        <v>315</v>
      </c>
      <c r="C15" s="20" t="s">
        <v>111</v>
      </c>
      <c r="D15" s="46">
        <v>213243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213243</v>
      </c>
      <c r="O15" s="47">
        <f t="shared" si="1"/>
        <v>28.808835449878412</v>
      </c>
      <c r="P15" s="9"/>
    </row>
    <row r="16" spans="1:133">
      <c r="A16" s="12"/>
      <c r="B16" s="25">
        <v>316</v>
      </c>
      <c r="C16" s="20" t="s">
        <v>112</v>
      </c>
      <c r="D16" s="46">
        <v>34498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34498</v>
      </c>
      <c r="O16" s="47">
        <f t="shared" si="1"/>
        <v>4.6606322615509326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SUM(D18:D29)</f>
        <v>589156</v>
      </c>
      <c r="E17" s="32">
        <f t="shared" si="3"/>
        <v>1370055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193343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2152554</v>
      </c>
      <c r="O17" s="45">
        <f t="shared" si="1"/>
        <v>290.80707916779249</v>
      </c>
      <c r="P17" s="10"/>
    </row>
    <row r="18" spans="1:16">
      <c r="A18" s="12"/>
      <c r="B18" s="25">
        <v>322</v>
      </c>
      <c r="C18" s="20" t="s">
        <v>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172342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172342</v>
      </c>
      <c r="O18" s="47">
        <f t="shared" si="1"/>
        <v>23.28316671169954</v>
      </c>
      <c r="P18" s="9"/>
    </row>
    <row r="19" spans="1:16">
      <c r="A19" s="12"/>
      <c r="B19" s="25">
        <v>323.10000000000002</v>
      </c>
      <c r="C19" s="20" t="s">
        <v>19</v>
      </c>
      <c r="D19" s="46">
        <v>529056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9" si="4">SUM(D19:M19)</f>
        <v>529056</v>
      </c>
      <c r="O19" s="47">
        <f t="shared" si="1"/>
        <v>71.474736557687109</v>
      </c>
      <c r="P19" s="9"/>
    </row>
    <row r="20" spans="1:16">
      <c r="A20" s="12"/>
      <c r="B20" s="25">
        <v>323.39999999999998</v>
      </c>
      <c r="C20" s="20" t="s">
        <v>90</v>
      </c>
      <c r="D20" s="46">
        <v>10956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10956</v>
      </c>
      <c r="O20" s="47">
        <f t="shared" si="1"/>
        <v>1.4801405025668739</v>
      </c>
      <c r="P20" s="9"/>
    </row>
    <row r="21" spans="1:16">
      <c r="A21" s="12"/>
      <c r="B21" s="25">
        <v>323.7</v>
      </c>
      <c r="C21" s="20" t="s">
        <v>20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21001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21001</v>
      </c>
      <c r="O21" s="47">
        <f t="shared" si="1"/>
        <v>2.8372061604971628</v>
      </c>
      <c r="P21" s="9"/>
    </row>
    <row r="22" spans="1:16">
      <c r="A22" s="12"/>
      <c r="B22" s="25">
        <v>324.11</v>
      </c>
      <c r="C22" s="20" t="s">
        <v>21</v>
      </c>
      <c r="D22" s="46">
        <v>0</v>
      </c>
      <c r="E22" s="46">
        <v>5740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5740</v>
      </c>
      <c r="O22" s="47">
        <f t="shared" si="1"/>
        <v>0.77546609024587954</v>
      </c>
      <c r="P22" s="9"/>
    </row>
    <row r="23" spans="1:16">
      <c r="A23" s="12"/>
      <c r="B23" s="25">
        <v>324.12</v>
      </c>
      <c r="C23" s="20" t="s">
        <v>22</v>
      </c>
      <c r="D23" s="46">
        <v>0</v>
      </c>
      <c r="E23" s="46">
        <v>2237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2237</v>
      </c>
      <c r="O23" s="47">
        <f t="shared" si="1"/>
        <v>0.30221561740070252</v>
      </c>
      <c r="P23" s="9"/>
    </row>
    <row r="24" spans="1:16">
      <c r="A24" s="12"/>
      <c r="B24" s="25">
        <v>324.20999999999998</v>
      </c>
      <c r="C24" s="20" t="s">
        <v>23</v>
      </c>
      <c r="D24" s="46">
        <v>0</v>
      </c>
      <c r="E24" s="46">
        <v>1161869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1161869</v>
      </c>
      <c r="O24" s="47">
        <f t="shared" si="1"/>
        <v>156.96690083761146</v>
      </c>
      <c r="P24" s="9"/>
    </row>
    <row r="25" spans="1:16">
      <c r="A25" s="12"/>
      <c r="B25" s="25">
        <v>324.22000000000003</v>
      </c>
      <c r="C25" s="20" t="s">
        <v>24</v>
      </c>
      <c r="D25" s="46">
        <v>0</v>
      </c>
      <c r="E25" s="46">
        <v>14075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14075</v>
      </c>
      <c r="O25" s="47">
        <f t="shared" si="1"/>
        <v>1.9015131045663334</v>
      </c>
      <c r="P25" s="9"/>
    </row>
    <row r="26" spans="1:16">
      <c r="A26" s="12"/>
      <c r="B26" s="25">
        <v>324.31</v>
      </c>
      <c r="C26" s="20" t="s">
        <v>25</v>
      </c>
      <c r="D26" s="46">
        <v>0</v>
      </c>
      <c r="E26" s="46">
        <v>130260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130260</v>
      </c>
      <c r="O26" s="47">
        <f t="shared" si="1"/>
        <v>17.597946500945689</v>
      </c>
      <c r="P26" s="9"/>
    </row>
    <row r="27" spans="1:16">
      <c r="A27" s="12"/>
      <c r="B27" s="25">
        <v>324.32</v>
      </c>
      <c r="C27" s="20" t="s">
        <v>26</v>
      </c>
      <c r="D27" s="46">
        <v>0</v>
      </c>
      <c r="E27" s="46">
        <v>55874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55874</v>
      </c>
      <c r="O27" s="47">
        <f t="shared" si="1"/>
        <v>7.548500405295866</v>
      </c>
      <c r="P27" s="9"/>
    </row>
    <row r="28" spans="1:16">
      <c r="A28" s="12"/>
      <c r="B28" s="25">
        <v>325.10000000000002</v>
      </c>
      <c r="C28" s="20" t="s">
        <v>143</v>
      </c>
      <c r="D28" s="46">
        <v>7244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7244</v>
      </c>
      <c r="O28" s="47">
        <f t="shared" si="1"/>
        <v>0.97865441772493922</v>
      </c>
      <c r="P28" s="9"/>
    </row>
    <row r="29" spans="1:16">
      <c r="A29" s="12"/>
      <c r="B29" s="25">
        <v>325.2</v>
      </c>
      <c r="C29" s="20" t="s">
        <v>27</v>
      </c>
      <c r="D29" s="46">
        <v>41900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41900</v>
      </c>
      <c r="O29" s="47">
        <f t="shared" si="1"/>
        <v>5.6606322615509326</v>
      </c>
      <c r="P29" s="9"/>
    </row>
    <row r="30" spans="1:16" ht="15.75">
      <c r="A30" s="29" t="s">
        <v>30</v>
      </c>
      <c r="B30" s="30"/>
      <c r="C30" s="31"/>
      <c r="D30" s="32">
        <f t="shared" ref="D30:M30" si="5">SUM(D31:D40)</f>
        <v>978960</v>
      </c>
      <c r="E30" s="32">
        <f t="shared" si="5"/>
        <v>0</v>
      </c>
      <c r="F30" s="32">
        <f t="shared" si="5"/>
        <v>0</v>
      </c>
      <c r="G30" s="32">
        <f t="shared" si="5"/>
        <v>0</v>
      </c>
      <c r="H30" s="32">
        <f t="shared" si="5"/>
        <v>0</v>
      </c>
      <c r="I30" s="32">
        <f t="shared" si="5"/>
        <v>0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44">
        <f>SUM(D30:M30)</f>
        <v>978960</v>
      </c>
      <c r="O30" s="45">
        <f t="shared" si="1"/>
        <v>132.25614698730072</v>
      </c>
      <c r="P30" s="10"/>
    </row>
    <row r="31" spans="1:16">
      <c r="A31" s="12"/>
      <c r="B31" s="25">
        <v>331.2</v>
      </c>
      <c r="C31" s="20" t="s">
        <v>29</v>
      </c>
      <c r="D31" s="46">
        <v>6045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6045</v>
      </c>
      <c r="O31" s="47">
        <f t="shared" si="1"/>
        <v>0.81667116995406652</v>
      </c>
      <c r="P31" s="9"/>
    </row>
    <row r="32" spans="1:16">
      <c r="A32" s="12"/>
      <c r="B32" s="25">
        <v>331.5</v>
      </c>
      <c r="C32" s="20" t="s">
        <v>91</v>
      </c>
      <c r="D32" s="46">
        <v>2772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2772</v>
      </c>
      <c r="O32" s="47">
        <f t="shared" si="1"/>
        <v>0.37449338016752232</v>
      </c>
      <c r="P32" s="9"/>
    </row>
    <row r="33" spans="1:16">
      <c r="A33" s="12"/>
      <c r="B33" s="25">
        <v>334.49</v>
      </c>
      <c r="C33" s="20" t="s">
        <v>33</v>
      </c>
      <c r="D33" s="46">
        <v>22308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6">SUM(D33:M33)</f>
        <v>22308</v>
      </c>
      <c r="O33" s="47">
        <f t="shared" si="1"/>
        <v>3.0137800594433939</v>
      </c>
      <c r="P33" s="9"/>
    </row>
    <row r="34" spans="1:16">
      <c r="A34" s="12"/>
      <c r="B34" s="25">
        <v>335.12</v>
      </c>
      <c r="C34" s="20" t="s">
        <v>113</v>
      </c>
      <c r="D34" s="46">
        <v>284670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284670</v>
      </c>
      <c r="O34" s="47">
        <f t="shared" si="1"/>
        <v>38.458524723047823</v>
      </c>
      <c r="P34" s="9"/>
    </row>
    <row r="35" spans="1:16">
      <c r="A35" s="12"/>
      <c r="B35" s="25">
        <v>335.14</v>
      </c>
      <c r="C35" s="20" t="s">
        <v>114</v>
      </c>
      <c r="D35" s="46">
        <v>34099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34099</v>
      </c>
      <c r="O35" s="47">
        <f t="shared" si="1"/>
        <v>4.6067279113753044</v>
      </c>
      <c r="P35" s="9"/>
    </row>
    <row r="36" spans="1:16">
      <c r="A36" s="12"/>
      <c r="B36" s="25">
        <v>335.15</v>
      </c>
      <c r="C36" s="20" t="s">
        <v>115</v>
      </c>
      <c r="D36" s="46">
        <v>8523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8523</v>
      </c>
      <c r="O36" s="47">
        <f t="shared" si="1"/>
        <v>1.1514455552553364</v>
      </c>
      <c r="P36" s="9"/>
    </row>
    <row r="37" spans="1:16">
      <c r="A37" s="12"/>
      <c r="B37" s="25">
        <v>335.18</v>
      </c>
      <c r="C37" s="20" t="s">
        <v>116</v>
      </c>
      <c r="D37" s="46">
        <v>488402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488402</v>
      </c>
      <c r="O37" s="47">
        <f t="shared" ref="O37:O65" si="7">(N37/O$67)</f>
        <v>65.982437179140774</v>
      </c>
      <c r="P37" s="9"/>
    </row>
    <row r="38" spans="1:16">
      <c r="A38" s="12"/>
      <c r="B38" s="25">
        <v>335.49</v>
      </c>
      <c r="C38" s="20" t="s">
        <v>39</v>
      </c>
      <c r="D38" s="46">
        <v>3760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3760</v>
      </c>
      <c r="O38" s="47">
        <f t="shared" si="7"/>
        <v>0.50797081869764926</v>
      </c>
      <c r="P38" s="9"/>
    </row>
    <row r="39" spans="1:16">
      <c r="A39" s="12"/>
      <c r="B39" s="25">
        <v>337.1</v>
      </c>
      <c r="C39" s="20" t="s">
        <v>144</v>
      </c>
      <c r="D39" s="46">
        <v>123397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123397</v>
      </c>
      <c r="O39" s="47">
        <f t="shared" si="7"/>
        <v>16.670764658200486</v>
      </c>
      <c r="P39" s="9"/>
    </row>
    <row r="40" spans="1:16">
      <c r="A40" s="12"/>
      <c r="B40" s="25">
        <v>338</v>
      </c>
      <c r="C40" s="20" t="s">
        <v>41</v>
      </c>
      <c r="D40" s="46">
        <v>4984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4984</v>
      </c>
      <c r="O40" s="47">
        <f t="shared" si="7"/>
        <v>0.67333153201837337</v>
      </c>
      <c r="P40" s="9"/>
    </row>
    <row r="41" spans="1:16" ht="15.75">
      <c r="A41" s="29" t="s">
        <v>46</v>
      </c>
      <c r="B41" s="30"/>
      <c r="C41" s="31"/>
      <c r="D41" s="32">
        <f t="shared" ref="D41:M41" si="8">SUM(D42:D49)</f>
        <v>45953</v>
      </c>
      <c r="E41" s="32">
        <f t="shared" si="8"/>
        <v>0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3938838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3984791</v>
      </c>
      <c r="O41" s="45">
        <f t="shared" si="7"/>
        <v>538.33977303431504</v>
      </c>
      <c r="P41" s="10"/>
    </row>
    <row r="42" spans="1:16">
      <c r="A42" s="12"/>
      <c r="B42" s="25">
        <v>342.1</v>
      </c>
      <c r="C42" s="20" t="s">
        <v>49</v>
      </c>
      <c r="D42" s="46">
        <v>2520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9" si="9">SUM(D42:M42)</f>
        <v>2520</v>
      </c>
      <c r="O42" s="47">
        <f t="shared" si="7"/>
        <v>0.34044852742502024</v>
      </c>
      <c r="P42" s="9"/>
    </row>
    <row r="43" spans="1:16">
      <c r="A43" s="12"/>
      <c r="B43" s="25">
        <v>342.5</v>
      </c>
      <c r="C43" s="20" t="s">
        <v>51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144282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144282</v>
      </c>
      <c r="O43" s="47">
        <f t="shared" si="7"/>
        <v>19.492299378546338</v>
      </c>
      <c r="P43" s="9"/>
    </row>
    <row r="44" spans="1:16">
      <c r="A44" s="12"/>
      <c r="B44" s="25">
        <v>343.3</v>
      </c>
      <c r="C44" s="20" t="s">
        <v>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1686213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1686213</v>
      </c>
      <c r="O44" s="47">
        <f t="shared" si="7"/>
        <v>227.80505268846258</v>
      </c>
      <c r="P44" s="9"/>
    </row>
    <row r="45" spans="1:16">
      <c r="A45" s="12"/>
      <c r="B45" s="25">
        <v>343.4</v>
      </c>
      <c r="C45" s="20" t="s">
        <v>53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261475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261475</v>
      </c>
      <c r="O45" s="47">
        <f t="shared" si="7"/>
        <v>35.324912185895705</v>
      </c>
      <c r="P45" s="9"/>
    </row>
    <row r="46" spans="1:16">
      <c r="A46" s="12"/>
      <c r="B46" s="25">
        <v>343.5</v>
      </c>
      <c r="C46" s="20" t="s">
        <v>54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1765544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1765544</v>
      </c>
      <c r="O46" s="47">
        <f t="shared" si="7"/>
        <v>238.52256146987301</v>
      </c>
      <c r="P46" s="9"/>
    </row>
    <row r="47" spans="1:16">
      <c r="A47" s="12"/>
      <c r="B47" s="25">
        <v>343.6</v>
      </c>
      <c r="C47" s="20" t="s">
        <v>55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81324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81324</v>
      </c>
      <c r="O47" s="47">
        <f t="shared" si="7"/>
        <v>10.986760335044583</v>
      </c>
      <c r="P47" s="9"/>
    </row>
    <row r="48" spans="1:16">
      <c r="A48" s="12"/>
      <c r="B48" s="25">
        <v>344.9</v>
      </c>
      <c r="C48" s="20" t="s">
        <v>117</v>
      </c>
      <c r="D48" s="46">
        <v>32547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32547</v>
      </c>
      <c r="O48" s="47">
        <f t="shared" si="7"/>
        <v>4.3970548500405293</v>
      </c>
      <c r="P48" s="9"/>
    </row>
    <row r="49" spans="1:16">
      <c r="A49" s="12"/>
      <c r="B49" s="25">
        <v>345.9</v>
      </c>
      <c r="C49" s="20" t="s">
        <v>58</v>
      </c>
      <c r="D49" s="46">
        <v>10886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10886</v>
      </c>
      <c r="O49" s="47">
        <f t="shared" si="7"/>
        <v>1.47068359902729</v>
      </c>
      <c r="P49" s="9"/>
    </row>
    <row r="50" spans="1:16" ht="15.75">
      <c r="A50" s="29" t="s">
        <v>47</v>
      </c>
      <c r="B50" s="30"/>
      <c r="C50" s="31"/>
      <c r="D50" s="32">
        <f t="shared" ref="D50:M50" si="10">SUM(D51:D53)</f>
        <v>33441</v>
      </c>
      <c r="E50" s="32">
        <f t="shared" si="10"/>
        <v>0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 t="shared" ref="N50:N55" si="11">SUM(D50:M50)</f>
        <v>33441</v>
      </c>
      <c r="O50" s="45">
        <f t="shared" si="7"/>
        <v>4.5178330181032154</v>
      </c>
      <c r="P50" s="10"/>
    </row>
    <row r="51" spans="1:16">
      <c r="A51" s="13"/>
      <c r="B51" s="39">
        <v>351.1</v>
      </c>
      <c r="C51" s="21" t="s">
        <v>145</v>
      </c>
      <c r="D51" s="46">
        <v>14837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14837</v>
      </c>
      <c r="O51" s="47">
        <f t="shared" si="7"/>
        <v>2.0044582545258036</v>
      </c>
      <c r="P51" s="9"/>
    </row>
    <row r="52" spans="1:16">
      <c r="A52" s="13"/>
      <c r="B52" s="39">
        <v>354</v>
      </c>
      <c r="C52" s="21" t="s">
        <v>63</v>
      </c>
      <c r="D52" s="46">
        <v>13176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13176</v>
      </c>
      <c r="O52" s="47">
        <f t="shared" si="7"/>
        <v>1.7800594433936774</v>
      </c>
      <c r="P52" s="9"/>
    </row>
    <row r="53" spans="1:16">
      <c r="A53" s="13"/>
      <c r="B53" s="39">
        <v>359</v>
      </c>
      <c r="C53" s="21" t="s">
        <v>64</v>
      </c>
      <c r="D53" s="46">
        <v>5428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5428</v>
      </c>
      <c r="O53" s="47">
        <f t="shared" si="7"/>
        <v>0.73331532018373413</v>
      </c>
      <c r="P53" s="9"/>
    </row>
    <row r="54" spans="1:16" ht="15.75">
      <c r="A54" s="29" t="s">
        <v>3</v>
      </c>
      <c r="B54" s="30"/>
      <c r="C54" s="31"/>
      <c r="D54" s="32">
        <f t="shared" ref="D54:M54" si="12">SUM(D55:D61)</f>
        <v>180703</v>
      </c>
      <c r="E54" s="32">
        <f t="shared" si="12"/>
        <v>21128</v>
      </c>
      <c r="F54" s="32">
        <f t="shared" si="12"/>
        <v>0</v>
      </c>
      <c r="G54" s="32">
        <f t="shared" si="12"/>
        <v>0</v>
      </c>
      <c r="H54" s="32">
        <f t="shared" si="12"/>
        <v>0</v>
      </c>
      <c r="I54" s="32">
        <f t="shared" si="12"/>
        <v>243067</v>
      </c>
      <c r="J54" s="32">
        <f t="shared" si="12"/>
        <v>0</v>
      </c>
      <c r="K54" s="32">
        <f t="shared" si="12"/>
        <v>2149339</v>
      </c>
      <c r="L54" s="32">
        <f t="shared" si="12"/>
        <v>0</v>
      </c>
      <c r="M54" s="32">
        <f t="shared" si="12"/>
        <v>0</v>
      </c>
      <c r="N54" s="32">
        <f t="shared" si="11"/>
        <v>2594237</v>
      </c>
      <c r="O54" s="45">
        <f t="shared" si="7"/>
        <v>350.47784382599298</v>
      </c>
      <c r="P54" s="10"/>
    </row>
    <row r="55" spans="1:16">
      <c r="A55" s="12"/>
      <c r="B55" s="25">
        <v>361.1</v>
      </c>
      <c r="C55" s="20" t="s">
        <v>65</v>
      </c>
      <c r="D55" s="46">
        <v>88599</v>
      </c>
      <c r="E55" s="46">
        <v>21128</v>
      </c>
      <c r="F55" s="46">
        <v>0</v>
      </c>
      <c r="G55" s="46">
        <v>0</v>
      </c>
      <c r="H55" s="46">
        <v>0</v>
      </c>
      <c r="I55" s="46">
        <v>130921</v>
      </c>
      <c r="J55" s="46">
        <v>0</v>
      </c>
      <c r="K55" s="46">
        <v>60054</v>
      </c>
      <c r="L55" s="46">
        <v>0</v>
      </c>
      <c r="M55" s="46">
        <v>0</v>
      </c>
      <c r="N55" s="46">
        <f t="shared" si="11"/>
        <v>300702</v>
      </c>
      <c r="O55" s="47">
        <f t="shared" si="7"/>
        <v>40.624425830856524</v>
      </c>
      <c r="P55" s="9"/>
    </row>
    <row r="56" spans="1:16">
      <c r="A56" s="12"/>
      <c r="B56" s="25">
        <v>361.2</v>
      </c>
      <c r="C56" s="20" t="s">
        <v>66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388611</v>
      </c>
      <c r="L56" s="46">
        <v>0</v>
      </c>
      <c r="M56" s="46">
        <v>0</v>
      </c>
      <c r="N56" s="46">
        <f t="shared" ref="N56:N61" si="13">SUM(D56:M56)</f>
        <v>388611</v>
      </c>
      <c r="O56" s="47">
        <f t="shared" si="7"/>
        <v>52.500810591731963</v>
      </c>
      <c r="P56" s="9"/>
    </row>
    <row r="57" spans="1:16">
      <c r="A57" s="12"/>
      <c r="B57" s="25">
        <v>361.3</v>
      </c>
      <c r="C57" s="20" t="s">
        <v>67</v>
      </c>
      <c r="D57" s="46">
        <v>18586</v>
      </c>
      <c r="E57" s="46">
        <v>0</v>
      </c>
      <c r="F57" s="46">
        <v>0</v>
      </c>
      <c r="G57" s="46">
        <v>0</v>
      </c>
      <c r="H57" s="46">
        <v>0</v>
      </c>
      <c r="I57" s="46">
        <v>108378</v>
      </c>
      <c r="J57" s="46">
        <v>0</v>
      </c>
      <c r="K57" s="46">
        <v>892434</v>
      </c>
      <c r="L57" s="46">
        <v>0</v>
      </c>
      <c r="M57" s="46">
        <v>0</v>
      </c>
      <c r="N57" s="46">
        <f t="shared" si="13"/>
        <v>1019398</v>
      </c>
      <c r="O57" s="47">
        <f t="shared" si="7"/>
        <v>137.71926506349635</v>
      </c>
      <c r="P57" s="9"/>
    </row>
    <row r="58" spans="1:16">
      <c r="A58" s="12"/>
      <c r="B58" s="25">
        <v>362</v>
      </c>
      <c r="C58" s="20" t="s">
        <v>69</v>
      </c>
      <c r="D58" s="46">
        <v>2876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2876</v>
      </c>
      <c r="O58" s="47">
        <f t="shared" si="7"/>
        <v>0.38854363685490406</v>
      </c>
      <c r="P58" s="9"/>
    </row>
    <row r="59" spans="1:16">
      <c r="A59" s="12"/>
      <c r="B59" s="25">
        <v>364</v>
      </c>
      <c r="C59" s="20" t="s">
        <v>119</v>
      </c>
      <c r="D59" s="46">
        <v>22509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22509</v>
      </c>
      <c r="O59" s="47">
        <f t="shared" si="7"/>
        <v>3.0409348824641991</v>
      </c>
      <c r="P59" s="9"/>
    </row>
    <row r="60" spans="1:16">
      <c r="A60" s="12"/>
      <c r="B60" s="25">
        <v>368</v>
      </c>
      <c r="C60" s="20" t="s">
        <v>73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808240</v>
      </c>
      <c r="L60" s="46">
        <v>0</v>
      </c>
      <c r="M60" s="46">
        <v>0</v>
      </c>
      <c r="N60" s="46">
        <f t="shared" si="13"/>
        <v>808240</v>
      </c>
      <c r="O60" s="47">
        <f t="shared" si="7"/>
        <v>109.19211024047554</v>
      </c>
      <c r="P60" s="9"/>
    </row>
    <row r="61" spans="1:16">
      <c r="A61" s="12"/>
      <c r="B61" s="25">
        <v>369.9</v>
      </c>
      <c r="C61" s="20" t="s">
        <v>74</v>
      </c>
      <c r="D61" s="46">
        <v>48133</v>
      </c>
      <c r="E61" s="46">
        <v>0</v>
      </c>
      <c r="F61" s="46">
        <v>0</v>
      </c>
      <c r="G61" s="46">
        <v>0</v>
      </c>
      <c r="H61" s="46">
        <v>0</v>
      </c>
      <c r="I61" s="46">
        <v>3768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51901</v>
      </c>
      <c r="O61" s="47">
        <f t="shared" si="7"/>
        <v>7.0117535801134832</v>
      </c>
      <c r="P61" s="9"/>
    </row>
    <row r="62" spans="1:16" ht="15.75">
      <c r="A62" s="29" t="s">
        <v>48</v>
      </c>
      <c r="B62" s="30"/>
      <c r="C62" s="31"/>
      <c r="D62" s="32">
        <f t="shared" ref="D62:M62" si="14">SUM(D63:D64)</f>
        <v>1039735</v>
      </c>
      <c r="E62" s="32">
        <f t="shared" si="14"/>
        <v>1599299</v>
      </c>
      <c r="F62" s="32">
        <f t="shared" si="14"/>
        <v>0</v>
      </c>
      <c r="G62" s="32">
        <f t="shared" si="14"/>
        <v>0</v>
      </c>
      <c r="H62" s="32">
        <f t="shared" si="14"/>
        <v>0</v>
      </c>
      <c r="I62" s="32">
        <f t="shared" si="14"/>
        <v>206400</v>
      </c>
      <c r="J62" s="32">
        <f t="shared" si="14"/>
        <v>0</v>
      </c>
      <c r="K62" s="32">
        <f t="shared" si="14"/>
        <v>0</v>
      </c>
      <c r="L62" s="32">
        <f t="shared" si="14"/>
        <v>0</v>
      </c>
      <c r="M62" s="32">
        <f t="shared" si="14"/>
        <v>0</v>
      </c>
      <c r="N62" s="32">
        <f>SUM(D62:M62)</f>
        <v>2845434</v>
      </c>
      <c r="O62" s="45">
        <f t="shared" si="7"/>
        <v>384.4142123750338</v>
      </c>
      <c r="P62" s="9"/>
    </row>
    <row r="63" spans="1:16">
      <c r="A63" s="12"/>
      <c r="B63" s="25">
        <v>381</v>
      </c>
      <c r="C63" s="20" t="s">
        <v>75</v>
      </c>
      <c r="D63" s="46">
        <v>1039735</v>
      </c>
      <c r="E63" s="46">
        <v>88677</v>
      </c>
      <c r="F63" s="46">
        <v>0</v>
      </c>
      <c r="G63" s="46">
        <v>0</v>
      </c>
      <c r="H63" s="46">
        <v>0</v>
      </c>
      <c r="I63" s="46">
        <v>206400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1334812</v>
      </c>
      <c r="O63" s="47">
        <f t="shared" si="7"/>
        <v>180.33126182112943</v>
      </c>
      <c r="P63" s="9"/>
    </row>
    <row r="64" spans="1:16" ht="15.75" thickBot="1">
      <c r="A64" s="12"/>
      <c r="B64" s="25">
        <v>384</v>
      </c>
      <c r="C64" s="20" t="s">
        <v>146</v>
      </c>
      <c r="D64" s="46">
        <v>0</v>
      </c>
      <c r="E64" s="46">
        <v>1510622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1510622</v>
      </c>
      <c r="O64" s="47">
        <f t="shared" si="7"/>
        <v>204.08295055390434</v>
      </c>
      <c r="P64" s="9"/>
    </row>
    <row r="65" spans="1:119" ht="16.5" thickBot="1">
      <c r="A65" s="14" t="s">
        <v>60</v>
      </c>
      <c r="B65" s="23"/>
      <c r="C65" s="22"/>
      <c r="D65" s="15">
        <f t="shared" ref="D65:M65" si="15">SUM(D5,D17,D30,D41,D50,D54,D62)</f>
        <v>5739369</v>
      </c>
      <c r="E65" s="15">
        <f t="shared" si="15"/>
        <v>4566978</v>
      </c>
      <c r="F65" s="15">
        <f t="shared" si="15"/>
        <v>0</v>
      </c>
      <c r="G65" s="15">
        <f t="shared" si="15"/>
        <v>0</v>
      </c>
      <c r="H65" s="15">
        <f t="shared" si="15"/>
        <v>0</v>
      </c>
      <c r="I65" s="15">
        <f t="shared" si="15"/>
        <v>4581648</v>
      </c>
      <c r="J65" s="15">
        <f t="shared" si="15"/>
        <v>0</v>
      </c>
      <c r="K65" s="15">
        <f t="shared" si="15"/>
        <v>2297334</v>
      </c>
      <c r="L65" s="15">
        <f t="shared" si="15"/>
        <v>0</v>
      </c>
      <c r="M65" s="15">
        <f t="shared" si="15"/>
        <v>0</v>
      </c>
      <c r="N65" s="15">
        <f>SUM(D65:M65)</f>
        <v>17185329</v>
      </c>
      <c r="O65" s="38">
        <f t="shared" si="7"/>
        <v>2321.7142664144826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118" t="s">
        <v>147</v>
      </c>
      <c r="M67" s="118"/>
      <c r="N67" s="118"/>
      <c r="O67" s="43">
        <v>7402</v>
      </c>
    </row>
    <row r="68" spans="1:119">
      <c r="A68" s="11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7"/>
    </row>
    <row r="69" spans="1:119" ht="15.75" customHeight="1" thickBot="1">
      <c r="A69" s="120" t="s">
        <v>93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77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78</v>
      </c>
      <c r="F4" s="34" t="s">
        <v>79</v>
      </c>
      <c r="G4" s="34" t="s">
        <v>80</v>
      </c>
      <c r="H4" s="34" t="s">
        <v>5</v>
      </c>
      <c r="I4" s="34" t="s">
        <v>6</v>
      </c>
      <c r="J4" s="35" t="s">
        <v>81</v>
      </c>
      <c r="K4" s="35" t="s">
        <v>7</v>
      </c>
      <c r="L4" s="35" t="s">
        <v>8</v>
      </c>
      <c r="M4" s="35" t="s">
        <v>9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2915426</v>
      </c>
      <c r="E5" s="27">
        <f t="shared" si="0"/>
        <v>1494158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127420</v>
      </c>
      <c r="L5" s="27">
        <f t="shared" si="0"/>
        <v>0</v>
      </c>
      <c r="M5" s="27">
        <f t="shared" si="0"/>
        <v>0</v>
      </c>
      <c r="N5" s="28">
        <f>SUM(D5:M5)</f>
        <v>4537004</v>
      </c>
      <c r="O5" s="33">
        <f t="shared" ref="O5:O36" si="1">(N5/O$67)</f>
        <v>620.31774678698389</v>
      </c>
      <c r="P5" s="6"/>
    </row>
    <row r="6" spans="1:133">
      <c r="A6" s="12"/>
      <c r="B6" s="25">
        <v>311</v>
      </c>
      <c r="C6" s="20" t="s">
        <v>2</v>
      </c>
      <c r="D6" s="46">
        <v>2033182</v>
      </c>
      <c r="E6" s="46">
        <v>85573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2118755</v>
      </c>
      <c r="O6" s="47">
        <f t="shared" si="1"/>
        <v>289.68485097074102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277785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277785</v>
      </c>
      <c r="O7" s="47">
        <f t="shared" si="1"/>
        <v>37.979901558654632</v>
      </c>
      <c r="P7" s="9"/>
    </row>
    <row r="8" spans="1:133">
      <c r="A8" s="12"/>
      <c r="B8" s="25">
        <v>312.51</v>
      </c>
      <c r="C8" s="20" t="s">
        <v>84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37681</v>
      </c>
      <c r="L8" s="46">
        <v>0</v>
      </c>
      <c r="M8" s="46">
        <v>0</v>
      </c>
      <c r="N8" s="46">
        <f>SUM(D8:M8)</f>
        <v>37681</v>
      </c>
      <c r="O8" s="47">
        <f t="shared" si="1"/>
        <v>5.1519004648619084</v>
      </c>
      <c r="P8" s="9"/>
    </row>
    <row r="9" spans="1:133">
      <c r="A9" s="12"/>
      <c r="B9" s="25">
        <v>312.52</v>
      </c>
      <c r="C9" s="20" t="s">
        <v>110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89739</v>
      </c>
      <c r="L9" s="46">
        <v>0</v>
      </c>
      <c r="M9" s="46">
        <v>0</v>
      </c>
      <c r="N9" s="46">
        <f>SUM(D9:M9)</f>
        <v>89739</v>
      </c>
      <c r="O9" s="47">
        <f t="shared" si="1"/>
        <v>12.269483182936833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1130800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1130800</v>
      </c>
      <c r="O10" s="47">
        <f t="shared" si="1"/>
        <v>154.60760185944764</v>
      </c>
      <c r="P10" s="9"/>
    </row>
    <row r="11" spans="1:133">
      <c r="A11" s="12"/>
      <c r="B11" s="25">
        <v>314.10000000000002</v>
      </c>
      <c r="C11" s="20" t="s">
        <v>12</v>
      </c>
      <c r="D11" s="46">
        <v>570322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570322</v>
      </c>
      <c r="O11" s="47">
        <f t="shared" si="1"/>
        <v>77.976756904566585</v>
      </c>
      <c r="P11" s="9"/>
    </row>
    <row r="12" spans="1:133">
      <c r="A12" s="12"/>
      <c r="B12" s="25">
        <v>314.3</v>
      </c>
      <c r="C12" s="20" t="s">
        <v>13</v>
      </c>
      <c r="D12" s="46">
        <v>67511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67511</v>
      </c>
      <c r="O12" s="47">
        <f t="shared" si="1"/>
        <v>9.230380092972382</v>
      </c>
      <c r="P12" s="9"/>
    </row>
    <row r="13" spans="1:133">
      <c r="A13" s="12"/>
      <c r="B13" s="25">
        <v>314.39999999999998</v>
      </c>
      <c r="C13" s="20" t="s">
        <v>14</v>
      </c>
      <c r="D13" s="46">
        <v>6696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6696</v>
      </c>
      <c r="O13" s="47">
        <f t="shared" si="1"/>
        <v>0.91550451189499593</v>
      </c>
      <c r="P13" s="9"/>
    </row>
    <row r="14" spans="1:133">
      <c r="A14" s="12"/>
      <c r="B14" s="25">
        <v>314.8</v>
      </c>
      <c r="C14" s="20" t="s">
        <v>15</v>
      </c>
      <c r="D14" s="46">
        <v>9621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9621</v>
      </c>
      <c r="O14" s="47">
        <f t="shared" si="1"/>
        <v>1.315422477440525</v>
      </c>
      <c r="P14" s="9"/>
    </row>
    <row r="15" spans="1:133">
      <c r="A15" s="12"/>
      <c r="B15" s="25">
        <v>315</v>
      </c>
      <c r="C15" s="20" t="s">
        <v>111</v>
      </c>
      <c r="D15" s="46">
        <v>195482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195482</v>
      </c>
      <c r="O15" s="47">
        <f t="shared" si="1"/>
        <v>26.727098714793545</v>
      </c>
      <c r="P15" s="9"/>
    </row>
    <row r="16" spans="1:133">
      <c r="A16" s="12"/>
      <c r="B16" s="25">
        <v>316</v>
      </c>
      <c r="C16" s="20" t="s">
        <v>112</v>
      </c>
      <c r="D16" s="46">
        <v>32612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32612</v>
      </c>
      <c r="O16" s="47">
        <f t="shared" si="1"/>
        <v>4.4588460486737764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SUM(D18:D24)</f>
        <v>830714</v>
      </c>
      <c r="E17" s="32">
        <f t="shared" si="3"/>
        <v>336232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1166946</v>
      </c>
      <c r="O17" s="45">
        <f t="shared" si="1"/>
        <v>159.54963084495489</v>
      </c>
      <c r="P17" s="10"/>
    </row>
    <row r="18" spans="1:16">
      <c r="A18" s="12"/>
      <c r="B18" s="25">
        <v>322</v>
      </c>
      <c r="C18" s="20" t="s">
        <v>0</v>
      </c>
      <c r="D18" s="46">
        <v>199786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199786</v>
      </c>
      <c r="O18" s="47">
        <f t="shared" si="1"/>
        <v>27.315559201531311</v>
      </c>
      <c r="P18" s="9"/>
    </row>
    <row r="19" spans="1:16">
      <c r="A19" s="12"/>
      <c r="B19" s="25">
        <v>323.10000000000002</v>
      </c>
      <c r="C19" s="20" t="s">
        <v>19</v>
      </c>
      <c r="D19" s="46">
        <v>572684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4">SUM(D19:M19)</f>
        <v>572684</v>
      </c>
      <c r="O19" s="47">
        <f t="shared" si="1"/>
        <v>78.299699207000273</v>
      </c>
      <c r="P19" s="9"/>
    </row>
    <row r="20" spans="1:16">
      <c r="A20" s="12"/>
      <c r="B20" s="25">
        <v>323.39999999999998</v>
      </c>
      <c r="C20" s="20" t="s">
        <v>90</v>
      </c>
      <c r="D20" s="46">
        <v>16023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16023</v>
      </c>
      <c r="O20" s="47">
        <f t="shared" si="1"/>
        <v>2.1907301066447906</v>
      </c>
      <c r="P20" s="9"/>
    </row>
    <row r="21" spans="1:16">
      <c r="A21" s="12"/>
      <c r="B21" s="25">
        <v>324.11</v>
      </c>
      <c r="C21" s="20" t="s">
        <v>21</v>
      </c>
      <c r="D21" s="46">
        <v>0</v>
      </c>
      <c r="E21" s="46">
        <v>739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739</v>
      </c>
      <c r="O21" s="47">
        <f t="shared" si="1"/>
        <v>0.10103910308996446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316125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316125</v>
      </c>
      <c r="O22" s="47">
        <f t="shared" si="1"/>
        <v>43.221903199343721</v>
      </c>
      <c r="P22" s="9"/>
    </row>
    <row r="23" spans="1:16">
      <c r="A23" s="12"/>
      <c r="B23" s="25">
        <v>324.31</v>
      </c>
      <c r="C23" s="20" t="s">
        <v>25</v>
      </c>
      <c r="D23" s="46">
        <v>0</v>
      </c>
      <c r="E23" s="46">
        <v>19368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19368</v>
      </c>
      <c r="O23" s="47">
        <f t="shared" si="1"/>
        <v>2.6480721903199345</v>
      </c>
      <c r="P23" s="9"/>
    </row>
    <row r="24" spans="1:16">
      <c r="A24" s="12"/>
      <c r="B24" s="25">
        <v>325.2</v>
      </c>
      <c r="C24" s="20" t="s">
        <v>27</v>
      </c>
      <c r="D24" s="46">
        <v>42221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42221</v>
      </c>
      <c r="O24" s="47">
        <f t="shared" si="1"/>
        <v>5.772627837024884</v>
      </c>
      <c r="P24" s="9"/>
    </row>
    <row r="25" spans="1:16" ht="15.75">
      <c r="A25" s="29" t="s">
        <v>30</v>
      </c>
      <c r="B25" s="30"/>
      <c r="C25" s="31"/>
      <c r="D25" s="32">
        <f t="shared" ref="D25:M25" si="5">SUM(D26:D37)</f>
        <v>2414296</v>
      </c>
      <c r="E25" s="32">
        <f t="shared" si="5"/>
        <v>1091975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3506271</v>
      </c>
      <c r="O25" s="45">
        <f t="shared" si="1"/>
        <v>479.39171452009845</v>
      </c>
      <c r="P25" s="10"/>
    </row>
    <row r="26" spans="1:16">
      <c r="A26" s="12"/>
      <c r="B26" s="25">
        <v>331.2</v>
      </c>
      <c r="C26" s="20" t="s">
        <v>29</v>
      </c>
      <c r="D26" s="46">
        <v>2360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2360</v>
      </c>
      <c r="O26" s="47">
        <f t="shared" si="1"/>
        <v>0.32266885425211922</v>
      </c>
      <c r="P26" s="9"/>
    </row>
    <row r="27" spans="1:16">
      <c r="A27" s="12"/>
      <c r="B27" s="25">
        <v>331.39</v>
      </c>
      <c r="C27" s="20" t="s">
        <v>139</v>
      </c>
      <c r="D27" s="46">
        <v>0</v>
      </c>
      <c r="E27" s="46">
        <v>677000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677000</v>
      </c>
      <c r="O27" s="47">
        <f t="shared" si="1"/>
        <v>92.562209461307077</v>
      </c>
      <c r="P27" s="9"/>
    </row>
    <row r="28" spans="1:16">
      <c r="A28" s="12"/>
      <c r="B28" s="25">
        <v>331.5</v>
      </c>
      <c r="C28" s="20" t="s">
        <v>91</v>
      </c>
      <c r="D28" s="46">
        <v>150273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150273</v>
      </c>
      <c r="O28" s="47">
        <f t="shared" si="1"/>
        <v>20.545939294503693</v>
      </c>
      <c r="P28" s="9"/>
    </row>
    <row r="29" spans="1:16">
      <c r="A29" s="12"/>
      <c r="B29" s="25">
        <v>334.36</v>
      </c>
      <c r="C29" s="20" t="s">
        <v>98</v>
      </c>
      <c r="D29" s="46">
        <v>0</v>
      </c>
      <c r="E29" s="46">
        <v>414975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6">SUM(D29:M29)</f>
        <v>414975</v>
      </c>
      <c r="O29" s="47">
        <f t="shared" si="1"/>
        <v>56.737079573420836</v>
      </c>
      <c r="P29" s="9"/>
    </row>
    <row r="30" spans="1:16">
      <c r="A30" s="12"/>
      <c r="B30" s="25">
        <v>334.7</v>
      </c>
      <c r="C30" s="20" t="s">
        <v>140</v>
      </c>
      <c r="D30" s="46">
        <v>1275943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1275943</v>
      </c>
      <c r="O30" s="47">
        <f t="shared" si="1"/>
        <v>174.45214656822532</v>
      </c>
      <c r="P30" s="9"/>
    </row>
    <row r="31" spans="1:16">
      <c r="A31" s="12"/>
      <c r="B31" s="25">
        <v>335.12</v>
      </c>
      <c r="C31" s="20" t="s">
        <v>113</v>
      </c>
      <c r="D31" s="46">
        <v>311497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311497</v>
      </c>
      <c r="O31" s="47">
        <f t="shared" si="1"/>
        <v>42.589144107191686</v>
      </c>
      <c r="P31" s="9"/>
    </row>
    <row r="32" spans="1:16">
      <c r="A32" s="12"/>
      <c r="B32" s="25">
        <v>335.14</v>
      </c>
      <c r="C32" s="20" t="s">
        <v>114</v>
      </c>
      <c r="D32" s="46">
        <v>34257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34257</v>
      </c>
      <c r="O32" s="47">
        <f t="shared" si="1"/>
        <v>4.6837571780147664</v>
      </c>
      <c r="P32" s="9"/>
    </row>
    <row r="33" spans="1:16">
      <c r="A33" s="12"/>
      <c r="B33" s="25">
        <v>335.15</v>
      </c>
      <c r="C33" s="20" t="s">
        <v>115</v>
      </c>
      <c r="D33" s="46">
        <v>8302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8302</v>
      </c>
      <c r="O33" s="47">
        <f t="shared" si="1"/>
        <v>1.1350834016953788</v>
      </c>
      <c r="P33" s="9"/>
    </row>
    <row r="34" spans="1:16">
      <c r="A34" s="12"/>
      <c r="B34" s="25">
        <v>335.18</v>
      </c>
      <c r="C34" s="20" t="s">
        <v>116</v>
      </c>
      <c r="D34" s="46">
        <v>496001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496001</v>
      </c>
      <c r="O34" s="47">
        <f t="shared" si="1"/>
        <v>67.815285753349741</v>
      </c>
      <c r="P34" s="9"/>
    </row>
    <row r="35" spans="1:16">
      <c r="A35" s="12"/>
      <c r="B35" s="25">
        <v>335.49</v>
      </c>
      <c r="C35" s="20" t="s">
        <v>39</v>
      </c>
      <c r="D35" s="46">
        <v>4752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4752</v>
      </c>
      <c r="O35" s="47">
        <f t="shared" si="1"/>
        <v>0.64971287940935196</v>
      </c>
      <c r="P35" s="9"/>
    </row>
    <row r="36" spans="1:16">
      <c r="A36" s="12"/>
      <c r="B36" s="25">
        <v>337.2</v>
      </c>
      <c r="C36" s="20" t="s">
        <v>40</v>
      </c>
      <c r="D36" s="46">
        <v>123476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123476</v>
      </c>
      <c r="O36" s="47">
        <f t="shared" si="1"/>
        <v>16.882143833743505</v>
      </c>
      <c r="P36" s="9"/>
    </row>
    <row r="37" spans="1:16">
      <c r="A37" s="12"/>
      <c r="B37" s="25">
        <v>338</v>
      </c>
      <c r="C37" s="20" t="s">
        <v>41</v>
      </c>
      <c r="D37" s="46">
        <v>7435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7435</v>
      </c>
      <c r="O37" s="47">
        <f t="shared" ref="O37:O65" si="7">(N37/O$67)</f>
        <v>1.0165436149849603</v>
      </c>
      <c r="P37" s="9"/>
    </row>
    <row r="38" spans="1:16" ht="15.75">
      <c r="A38" s="29" t="s">
        <v>46</v>
      </c>
      <c r="B38" s="30"/>
      <c r="C38" s="31"/>
      <c r="D38" s="32">
        <f t="shared" ref="D38:M38" si="8">SUM(D39:D47)</f>
        <v>68397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3546504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3614901</v>
      </c>
      <c r="O38" s="45">
        <f t="shared" si="7"/>
        <v>494.24405250205086</v>
      </c>
      <c r="P38" s="10"/>
    </row>
    <row r="39" spans="1:16">
      <c r="A39" s="12"/>
      <c r="B39" s="25">
        <v>342.1</v>
      </c>
      <c r="C39" s="20" t="s">
        <v>49</v>
      </c>
      <c r="D39" s="46">
        <v>6874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7" si="9">SUM(D39:M39)</f>
        <v>6874</v>
      </c>
      <c r="O39" s="47">
        <f t="shared" si="7"/>
        <v>0.93984140005468964</v>
      </c>
      <c r="P39" s="9"/>
    </row>
    <row r="40" spans="1:16">
      <c r="A40" s="12"/>
      <c r="B40" s="25">
        <v>342.5</v>
      </c>
      <c r="C40" s="20" t="s">
        <v>51</v>
      </c>
      <c r="D40" s="46">
        <v>20611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20611</v>
      </c>
      <c r="O40" s="47">
        <f t="shared" si="7"/>
        <v>2.8180202351654362</v>
      </c>
      <c r="P40" s="9"/>
    </row>
    <row r="41" spans="1:16">
      <c r="A41" s="12"/>
      <c r="B41" s="25">
        <v>343.3</v>
      </c>
      <c r="C41" s="20" t="s">
        <v>52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1526319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1526319</v>
      </c>
      <c r="O41" s="47">
        <f t="shared" si="7"/>
        <v>208.68457752255947</v>
      </c>
      <c r="P41" s="9"/>
    </row>
    <row r="42" spans="1:16">
      <c r="A42" s="12"/>
      <c r="B42" s="25">
        <v>343.4</v>
      </c>
      <c r="C42" s="20" t="s">
        <v>53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280077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280077</v>
      </c>
      <c r="O42" s="47">
        <f t="shared" si="7"/>
        <v>38.293273174733386</v>
      </c>
      <c r="P42" s="9"/>
    </row>
    <row r="43" spans="1:16">
      <c r="A43" s="12"/>
      <c r="B43" s="25">
        <v>343.5</v>
      </c>
      <c r="C43" s="20" t="s">
        <v>54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1596918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1596918</v>
      </c>
      <c r="O43" s="47">
        <f t="shared" si="7"/>
        <v>218.33716160787532</v>
      </c>
      <c r="P43" s="9"/>
    </row>
    <row r="44" spans="1:16">
      <c r="A44" s="12"/>
      <c r="B44" s="25">
        <v>343.6</v>
      </c>
      <c r="C44" s="20" t="s">
        <v>55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143190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143190</v>
      </c>
      <c r="O44" s="47">
        <f t="shared" si="7"/>
        <v>19.577522559474978</v>
      </c>
      <c r="P44" s="9"/>
    </row>
    <row r="45" spans="1:16">
      <c r="A45" s="12"/>
      <c r="B45" s="25">
        <v>344.9</v>
      </c>
      <c r="C45" s="20" t="s">
        <v>117</v>
      </c>
      <c r="D45" s="46">
        <v>34878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34878</v>
      </c>
      <c r="O45" s="47">
        <f t="shared" si="7"/>
        <v>4.7686628383921246</v>
      </c>
      <c r="P45" s="9"/>
    </row>
    <row r="46" spans="1:16">
      <c r="A46" s="12"/>
      <c r="B46" s="25">
        <v>345.9</v>
      </c>
      <c r="C46" s="20" t="s">
        <v>58</v>
      </c>
      <c r="D46" s="46">
        <v>5434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5434</v>
      </c>
      <c r="O46" s="47">
        <f t="shared" si="7"/>
        <v>0.74295870932458297</v>
      </c>
      <c r="P46" s="9"/>
    </row>
    <row r="47" spans="1:16">
      <c r="A47" s="12"/>
      <c r="B47" s="25">
        <v>347.2</v>
      </c>
      <c r="C47" s="20" t="s">
        <v>59</v>
      </c>
      <c r="D47" s="46">
        <v>600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600</v>
      </c>
      <c r="O47" s="47">
        <f t="shared" si="7"/>
        <v>8.2034454470877774E-2</v>
      </c>
      <c r="P47" s="9"/>
    </row>
    <row r="48" spans="1:16" ht="15.75">
      <c r="A48" s="29" t="s">
        <v>47</v>
      </c>
      <c r="B48" s="30"/>
      <c r="C48" s="31"/>
      <c r="D48" s="32">
        <f t="shared" ref="D48:M48" si="10">SUM(D49:D51)</f>
        <v>22968</v>
      </c>
      <c r="E48" s="32">
        <f t="shared" si="10"/>
        <v>0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ref="N48:N53" si="11">SUM(D48:M48)</f>
        <v>22968</v>
      </c>
      <c r="O48" s="45">
        <f t="shared" si="7"/>
        <v>3.140278917145201</v>
      </c>
      <c r="P48" s="10"/>
    </row>
    <row r="49" spans="1:16">
      <c r="A49" s="13"/>
      <c r="B49" s="39">
        <v>351.5</v>
      </c>
      <c r="C49" s="21" t="s">
        <v>62</v>
      </c>
      <c r="D49" s="46">
        <v>15382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15382</v>
      </c>
      <c r="O49" s="47">
        <f t="shared" si="7"/>
        <v>2.1030899644517365</v>
      </c>
      <c r="P49" s="9"/>
    </row>
    <row r="50" spans="1:16">
      <c r="A50" s="13"/>
      <c r="B50" s="39">
        <v>354</v>
      </c>
      <c r="C50" s="21" t="s">
        <v>63</v>
      </c>
      <c r="D50" s="46">
        <v>2950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2950</v>
      </c>
      <c r="O50" s="47">
        <f t="shared" si="7"/>
        <v>0.40333606781514902</v>
      </c>
      <c r="P50" s="9"/>
    </row>
    <row r="51" spans="1:16">
      <c r="A51" s="13"/>
      <c r="B51" s="39">
        <v>359</v>
      </c>
      <c r="C51" s="21" t="s">
        <v>64</v>
      </c>
      <c r="D51" s="46">
        <v>4636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4636</v>
      </c>
      <c r="O51" s="47">
        <f t="shared" si="7"/>
        <v>0.63385288487831559</v>
      </c>
      <c r="P51" s="9"/>
    </row>
    <row r="52" spans="1:16" ht="15.75">
      <c r="A52" s="29" t="s">
        <v>3</v>
      </c>
      <c r="B52" s="30"/>
      <c r="C52" s="31"/>
      <c r="D52" s="32">
        <f t="shared" ref="D52:M52" si="12">SUM(D53:D61)</f>
        <v>349075</v>
      </c>
      <c r="E52" s="32">
        <f t="shared" si="12"/>
        <v>12042</v>
      </c>
      <c r="F52" s="32">
        <f t="shared" si="12"/>
        <v>0</v>
      </c>
      <c r="G52" s="32">
        <f t="shared" si="12"/>
        <v>0</v>
      </c>
      <c r="H52" s="32">
        <f t="shared" si="12"/>
        <v>0</v>
      </c>
      <c r="I52" s="32">
        <f t="shared" si="12"/>
        <v>560903</v>
      </c>
      <c r="J52" s="32">
        <f t="shared" si="12"/>
        <v>0</v>
      </c>
      <c r="K52" s="32">
        <f t="shared" si="12"/>
        <v>1126870</v>
      </c>
      <c r="L52" s="32">
        <f t="shared" si="12"/>
        <v>0</v>
      </c>
      <c r="M52" s="32">
        <f t="shared" si="12"/>
        <v>0</v>
      </c>
      <c r="N52" s="32">
        <f t="shared" si="11"/>
        <v>2048890</v>
      </c>
      <c r="O52" s="45">
        <f t="shared" si="7"/>
        <v>280.13262236806128</v>
      </c>
      <c r="P52" s="10"/>
    </row>
    <row r="53" spans="1:16">
      <c r="A53" s="12"/>
      <c r="B53" s="25">
        <v>361.1</v>
      </c>
      <c r="C53" s="20" t="s">
        <v>65</v>
      </c>
      <c r="D53" s="46">
        <v>80309</v>
      </c>
      <c r="E53" s="46">
        <v>12042</v>
      </c>
      <c r="F53" s="46">
        <v>0</v>
      </c>
      <c r="G53" s="46">
        <v>0</v>
      </c>
      <c r="H53" s="46">
        <v>0</v>
      </c>
      <c r="I53" s="46">
        <v>137561</v>
      </c>
      <c r="J53" s="46">
        <v>0</v>
      </c>
      <c r="K53" s="46">
        <v>58156</v>
      </c>
      <c r="L53" s="46">
        <v>0</v>
      </c>
      <c r="M53" s="46">
        <v>0</v>
      </c>
      <c r="N53" s="46">
        <f t="shared" si="11"/>
        <v>288068</v>
      </c>
      <c r="O53" s="47">
        <f t="shared" si="7"/>
        <v>39.385835384194692</v>
      </c>
      <c r="P53" s="9"/>
    </row>
    <row r="54" spans="1:16">
      <c r="A54" s="12"/>
      <c r="B54" s="25">
        <v>361.2</v>
      </c>
      <c r="C54" s="20" t="s">
        <v>66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326028</v>
      </c>
      <c r="L54" s="46">
        <v>0</v>
      </c>
      <c r="M54" s="46">
        <v>0</v>
      </c>
      <c r="N54" s="46">
        <f t="shared" ref="N54:N61" si="13">SUM(D54:M54)</f>
        <v>326028</v>
      </c>
      <c r="O54" s="47">
        <f t="shared" si="7"/>
        <v>44.575881870385565</v>
      </c>
      <c r="P54" s="9"/>
    </row>
    <row r="55" spans="1:16">
      <c r="A55" s="12"/>
      <c r="B55" s="25">
        <v>361.3</v>
      </c>
      <c r="C55" s="20" t="s">
        <v>67</v>
      </c>
      <c r="D55" s="46">
        <v>154237</v>
      </c>
      <c r="E55" s="46">
        <v>0</v>
      </c>
      <c r="F55" s="46">
        <v>0</v>
      </c>
      <c r="G55" s="46">
        <v>0</v>
      </c>
      <c r="H55" s="46">
        <v>0</v>
      </c>
      <c r="I55" s="46">
        <v>418726</v>
      </c>
      <c r="J55" s="46">
        <v>0</v>
      </c>
      <c r="K55" s="46">
        <v>-106250</v>
      </c>
      <c r="L55" s="46">
        <v>0</v>
      </c>
      <c r="M55" s="46">
        <v>0</v>
      </c>
      <c r="N55" s="46">
        <f t="shared" si="13"/>
        <v>466713</v>
      </c>
      <c r="O55" s="47">
        <f t="shared" si="7"/>
        <v>63.810910582444627</v>
      </c>
      <c r="P55" s="9"/>
    </row>
    <row r="56" spans="1:16">
      <c r="A56" s="12"/>
      <c r="B56" s="25">
        <v>361.4</v>
      </c>
      <c r="C56" s="20" t="s">
        <v>118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271810</v>
      </c>
      <c r="L56" s="46">
        <v>0</v>
      </c>
      <c r="M56" s="46">
        <v>0</v>
      </c>
      <c r="N56" s="46">
        <f t="shared" si="13"/>
        <v>271810</v>
      </c>
      <c r="O56" s="47">
        <f t="shared" si="7"/>
        <v>37.162975116215478</v>
      </c>
      <c r="P56" s="9"/>
    </row>
    <row r="57" spans="1:16">
      <c r="A57" s="12"/>
      <c r="B57" s="25">
        <v>362</v>
      </c>
      <c r="C57" s="20" t="s">
        <v>69</v>
      </c>
      <c r="D57" s="46">
        <v>6970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6970</v>
      </c>
      <c r="O57" s="47">
        <f t="shared" si="7"/>
        <v>0.95296691277003009</v>
      </c>
      <c r="P57" s="9"/>
    </row>
    <row r="58" spans="1:16">
      <c r="A58" s="12"/>
      <c r="B58" s="25">
        <v>364</v>
      </c>
      <c r="C58" s="20" t="s">
        <v>119</v>
      </c>
      <c r="D58" s="46">
        <v>23550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23550</v>
      </c>
      <c r="O58" s="47">
        <f t="shared" si="7"/>
        <v>3.2198523379819526</v>
      </c>
      <c r="P58" s="9"/>
    </row>
    <row r="59" spans="1:16">
      <c r="A59" s="12"/>
      <c r="B59" s="25">
        <v>365</v>
      </c>
      <c r="C59" s="20" t="s">
        <v>120</v>
      </c>
      <c r="D59" s="46">
        <v>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5</v>
      </c>
      <c r="O59" s="47">
        <f t="shared" si="7"/>
        <v>6.8362045392398143E-4</v>
      </c>
      <c r="P59" s="9"/>
    </row>
    <row r="60" spans="1:16">
      <c r="A60" s="12"/>
      <c r="B60" s="25">
        <v>368</v>
      </c>
      <c r="C60" s="20" t="s">
        <v>73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571996</v>
      </c>
      <c r="L60" s="46">
        <v>0</v>
      </c>
      <c r="M60" s="46">
        <v>0</v>
      </c>
      <c r="N60" s="46">
        <f t="shared" si="13"/>
        <v>571996</v>
      </c>
      <c r="O60" s="47">
        <f t="shared" si="7"/>
        <v>78.205633032540334</v>
      </c>
      <c r="P60" s="9"/>
    </row>
    <row r="61" spans="1:16">
      <c r="A61" s="12"/>
      <c r="B61" s="25">
        <v>369.9</v>
      </c>
      <c r="C61" s="20" t="s">
        <v>74</v>
      </c>
      <c r="D61" s="46">
        <v>84004</v>
      </c>
      <c r="E61" s="46">
        <v>0</v>
      </c>
      <c r="F61" s="46">
        <v>0</v>
      </c>
      <c r="G61" s="46">
        <v>0</v>
      </c>
      <c r="H61" s="46">
        <v>0</v>
      </c>
      <c r="I61" s="46">
        <v>4616</v>
      </c>
      <c r="J61" s="46">
        <v>0</v>
      </c>
      <c r="K61" s="46">
        <v>5130</v>
      </c>
      <c r="L61" s="46">
        <v>0</v>
      </c>
      <c r="M61" s="46">
        <v>0</v>
      </c>
      <c r="N61" s="46">
        <f t="shared" si="13"/>
        <v>93750</v>
      </c>
      <c r="O61" s="47">
        <f t="shared" si="7"/>
        <v>12.817883511074651</v>
      </c>
      <c r="P61" s="9"/>
    </row>
    <row r="62" spans="1:16" ht="15.75">
      <c r="A62" s="29" t="s">
        <v>48</v>
      </c>
      <c r="B62" s="30"/>
      <c r="C62" s="31"/>
      <c r="D62" s="32">
        <f t="shared" ref="D62:M62" si="14">SUM(D63:D64)</f>
        <v>897406</v>
      </c>
      <c r="E62" s="32">
        <f t="shared" si="14"/>
        <v>362253</v>
      </c>
      <c r="F62" s="32">
        <f t="shared" si="14"/>
        <v>0</v>
      </c>
      <c r="G62" s="32">
        <f t="shared" si="14"/>
        <v>0</v>
      </c>
      <c r="H62" s="32">
        <f t="shared" si="14"/>
        <v>0</v>
      </c>
      <c r="I62" s="32">
        <f t="shared" si="14"/>
        <v>18000</v>
      </c>
      <c r="J62" s="32">
        <f t="shared" si="14"/>
        <v>0</v>
      </c>
      <c r="K62" s="32">
        <f t="shared" si="14"/>
        <v>0</v>
      </c>
      <c r="L62" s="32">
        <f t="shared" si="14"/>
        <v>0</v>
      </c>
      <c r="M62" s="32">
        <f t="shared" si="14"/>
        <v>0</v>
      </c>
      <c r="N62" s="32">
        <f>SUM(D62:M62)</f>
        <v>1277659</v>
      </c>
      <c r="O62" s="45">
        <f t="shared" si="7"/>
        <v>174.68676510801203</v>
      </c>
      <c r="P62" s="9"/>
    </row>
    <row r="63" spans="1:16">
      <c r="A63" s="12"/>
      <c r="B63" s="25">
        <v>381</v>
      </c>
      <c r="C63" s="20" t="s">
        <v>75</v>
      </c>
      <c r="D63" s="46">
        <v>493956</v>
      </c>
      <c r="E63" s="46">
        <v>362253</v>
      </c>
      <c r="F63" s="46">
        <v>0</v>
      </c>
      <c r="G63" s="46">
        <v>0</v>
      </c>
      <c r="H63" s="46">
        <v>0</v>
      </c>
      <c r="I63" s="46">
        <v>18000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874209</v>
      </c>
      <c r="O63" s="47">
        <f t="shared" si="7"/>
        <v>119.52543068088598</v>
      </c>
      <c r="P63" s="9"/>
    </row>
    <row r="64" spans="1:16" ht="15.75" thickBot="1">
      <c r="A64" s="12"/>
      <c r="B64" s="25">
        <v>382</v>
      </c>
      <c r="C64" s="20" t="s">
        <v>86</v>
      </c>
      <c r="D64" s="46">
        <v>403450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403450</v>
      </c>
      <c r="O64" s="47">
        <f t="shared" si="7"/>
        <v>55.161334427126057</v>
      </c>
      <c r="P64" s="9"/>
    </row>
    <row r="65" spans="1:119" ht="16.5" thickBot="1">
      <c r="A65" s="14" t="s">
        <v>60</v>
      </c>
      <c r="B65" s="23"/>
      <c r="C65" s="22"/>
      <c r="D65" s="15">
        <f t="shared" ref="D65:M65" si="15">SUM(D5,D17,D25,D38,D48,D52,D62)</f>
        <v>7498282</v>
      </c>
      <c r="E65" s="15">
        <f t="shared" si="15"/>
        <v>3296660</v>
      </c>
      <c r="F65" s="15">
        <f t="shared" si="15"/>
        <v>0</v>
      </c>
      <c r="G65" s="15">
        <f t="shared" si="15"/>
        <v>0</v>
      </c>
      <c r="H65" s="15">
        <f t="shared" si="15"/>
        <v>0</v>
      </c>
      <c r="I65" s="15">
        <f t="shared" si="15"/>
        <v>4125407</v>
      </c>
      <c r="J65" s="15">
        <f t="shared" si="15"/>
        <v>0</v>
      </c>
      <c r="K65" s="15">
        <f t="shared" si="15"/>
        <v>1254290</v>
      </c>
      <c r="L65" s="15">
        <f t="shared" si="15"/>
        <v>0</v>
      </c>
      <c r="M65" s="15">
        <f t="shared" si="15"/>
        <v>0</v>
      </c>
      <c r="N65" s="15">
        <f>SUM(D65:M65)</f>
        <v>16174639</v>
      </c>
      <c r="O65" s="38">
        <f t="shared" si="7"/>
        <v>2211.4628110473063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118" t="s">
        <v>141</v>
      </c>
      <c r="M67" s="118"/>
      <c r="N67" s="118"/>
      <c r="O67" s="43">
        <v>7314</v>
      </c>
    </row>
    <row r="68" spans="1:119">
      <c r="A68" s="11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7"/>
    </row>
    <row r="69" spans="1:119" ht="15.75" customHeight="1" thickBot="1">
      <c r="A69" s="120" t="s">
        <v>93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77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78</v>
      </c>
      <c r="F4" s="34" t="s">
        <v>79</v>
      </c>
      <c r="G4" s="34" t="s">
        <v>80</v>
      </c>
      <c r="H4" s="34" t="s">
        <v>5</v>
      </c>
      <c r="I4" s="34" t="s">
        <v>6</v>
      </c>
      <c r="J4" s="35" t="s">
        <v>81</v>
      </c>
      <c r="K4" s="35" t="s">
        <v>7</v>
      </c>
      <c r="L4" s="35" t="s">
        <v>8</v>
      </c>
      <c r="M4" s="35" t="s">
        <v>9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2846752</v>
      </c>
      <c r="E5" s="27">
        <f t="shared" si="0"/>
        <v>1383434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123642</v>
      </c>
      <c r="L5" s="27">
        <f t="shared" si="0"/>
        <v>0</v>
      </c>
      <c r="M5" s="27">
        <f t="shared" si="0"/>
        <v>0</v>
      </c>
      <c r="N5" s="28">
        <f>SUM(D5:M5)</f>
        <v>4353828</v>
      </c>
      <c r="O5" s="33">
        <f t="shared" ref="O5:O36" si="1">(N5/O$71)</f>
        <v>607.90672996369733</v>
      </c>
      <c r="P5" s="6"/>
    </row>
    <row r="6" spans="1:133">
      <c r="A6" s="12"/>
      <c r="B6" s="25">
        <v>311</v>
      </c>
      <c r="C6" s="20" t="s">
        <v>2</v>
      </c>
      <c r="D6" s="46">
        <v>1946106</v>
      </c>
      <c r="E6" s="46">
        <v>81593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2027699</v>
      </c>
      <c r="O6" s="47">
        <f t="shared" si="1"/>
        <v>283.11910080982966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268517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268517</v>
      </c>
      <c r="O7" s="47">
        <f t="shared" si="1"/>
        <v>37.491901703434792</v>
      </c>
      <c r="P7" s="9"/>
    </row>
    <row r="8" spans="1:133">
      <c r="A8" s="12"/>
      <c r="B8" s="25">
        <v>312.51</v>
      </c>
      <c r="C8" s="20" t="s">
        <v>84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37119</v>
      </c>
      <c r="L8" s="46">
        <v>0</v>
      </c>
      <c r="M8" s="46">
        <v>0</v>
      </c>
      <c r="N8" s="46">
        <f>SUM(D8:M8)</f>
        <v>37119</v>
      </c>
      <c r="O8" s="47">
        <f t="shared" si="1"/>
        <v>5.1827701759285114</v>
      </c>
      <c r="P8" s="9"/>
    </row>
    <row r="9" spans="1:133">
      <c r="A9" s="12"/>
      <c r="B9" s="25">
        <v>312.52</v>
      </c>
      <c r="C9" s="20" t="s">
        <v>110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86523</v>
      </c>
      <c r="L9" s="46">
        <v>0</v>
      </c>
      <c r="M9" s="46">
        <v>0</v>
      </c>
      <c r="N9" s="46">
        <f>SUM(D9:M9)</f>
        <v>86523</v>
      </c>
      <c r="O9" s="47">
        <f t="shared" si="1"/>
        <v>12.080843339849205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1033324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1033324</v>
      </c>
      <c r="O10" s="47">
        <f t="shared" si="1"/>
        <v>144.27869310248533</v>
      </c>
      <c r="P10" s="9"/>
    </row>
    <row r="11" spans="1:133">
      <c r="A11" s="12"/>
      <c r="B11" s="25">
        <v>314.10000000000002</v>
      </c>
      <c r="C11" s="20" t="s">
        <v>12</v>
      </c>
      <c r="D11" s="46">
        <v>571580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571580</v>
      </c>
      <c r="O11" s="47">
        <f t="shared" si="1"/>
        <v>79.807316392069254</v>
      </c>
      <c r="P11" s="9"/>
    </row>
    <row r="12" spans="1:133">
      <c r="A12" s="12"/>
      <c r="B12" s="25">
        <v>314.3</v>
      </c>
      <c r="C12" s="20" t="s">
        <v>13</v>
      </c>
      <c r="D12" s="46">
        <v>67163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67163</v>
      </c>
      <c r="O12" s="47">
        <f t="shared" si="1"/>
        <v>9.3776877967048318</v>
      </c>
      <c r="P12" s="9"/>
    </row>
    <row r="13" spans="1:133">
      <c r="A13" s="12"/>
      <c r="B13" s="25">
        <v>314.39999999999998</v>
      </c>
      <c r="C13" s="20" t="s">
        <v>14</v>
      </c>
      <c r="D13" s="46">
        <v>6109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6109</v>
      </c>
      <c r="O13" s="47">
        <f t="shared" si="1"/>
        <v>0.85297402960067026</v>
      </c>
      <c r="P13" s="9"/>
    </row>
    <row r="14" spans="1:133">
      <c r="A14" s="12"/>
      <c r="B14" s="25">
        <v>314.8</v>
      </c>
      <c r="C14" s="20" t="s">
        <v>15</v>
      </c>
      <c r="D14" s="46">
        <v>9900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9900</v>
      </c>
      <c r="O14" s="47">
        <f t="shared" si="1"/>
        <v>1.3822954481988272</v>
      </c>
      <c r="P14" s="9"/>
    </row>
    <row r="15" spans="1:133">
      <c r="A15" s="12"/>
      <c r="B15" s="25">
        <v>315</v>
      </c>
      <c r="C15" s="20" t="s">
        <v>111</v>
      </c>
      <c r="D15" s="46">
        <v>208927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208927</v>
      </c>
      <c r="O15" s="47">
        <f t="shared" si="1"/>
        <v>29.171600111700641</v>
      </c>
      <c r="P15" s="9"/>
    </row>
    <row r="16" spans="1:133">
      <c r="A16" s="12"/>
      <c r="B16" s="25">
        <v>316</v>
      </c>
      <c r="C16" s="20" t="s">
        <v>112</v>
      </c>
      <c r="D16" s="46">
        <v>36967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36967</v>
      </c>
      <c r="O16" s="47">
        <f t="shared" si="1"/>
        <v>5.1615470538955597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SUM(D18:D26)</f>
        <v>725307</v>
      </c>
      <c r="E17" s="32">
        <f t="shared" si="3"/>
        <v>98988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14468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838763</v>
      </c>
      <c r="O17" s="45">
        <f t="shared" si="1"/>
        <v>117.11295727450432</v>
      </c>
      <c r="P17" s="10"/>
    </row>
    <row r="18" spans="1:16">
      <c r="A18" s="12"/>
      <c r="B18" s="25">
        <v>322</v>
      </c>
      <c r="C18" s="20" t="s">
        <v>0</v>
      </c>
      <c r="D18" s="46">
        <v>79842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79842</v>
      </c>
      <c r="O18" s="47">
        <f t="shared" si="1"/>
        <v>11.148003351019268</v>
      </c>
      <c r="P18" s="9"/>
    </row>
    <row r="19" spans="1:16">
      <c r="A19" s="12"/>
      <c r="B19" s="25">
        <v>323.10000000000002</v>
      </c>
      <c r="C19" s="20" t="s">
        <v>19</v>
      </c>
      <c r="D19" s="46">
        <v>577112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577112</v>
      </c>
      <c r="O19" s="47">
        <f t="shared" si="1"/>
        <v>80.579726333426422</v>
      </c>
      <c r="P19" s="9"/>
    </row>
    <row r="20" spans="1:16">
      <c r="A20" s="12"/>
      <c r="B20" s="25">
        <v>323.39999999999998</v>
      </c>
      <c r="C20" s="20" t="s">
        <v>90</v>
      </c>
      <c r="D20" s="46">
        <v>14584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14584</v>
      </c>
      <c r="O20" s="47">
        <f t="shared" si="1"/>
        <v>2.0363027087405752</v>
      </c>
      <c r="P20" s="9"/>
    </row>
    <row r="21" spans="1:16">
      <c r="A21" s="12"/>
      <c r="B21" s="25">
        <v>323.7</v>
      </c>
      <c r="C21" s="20" t="s">
        <v>20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14468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14468</v>
      </c>
      <c r="O21" s="47">
        <f t="shared" si="1"/>
        <v>2.0201061156101647</v>
      </c>
      <c r="P21" s="9"/>
    </row>
    <row r="22" spans="1:16">
      <c r="A22" s="12"/>
      <c r="B22" s="25">
        <v>324.11</v>
      </c>
      <c r="C22" s="20" t="s">
        <v>21</v>
      </c>
      <c r="D22" s="46">
        <v>0</v>
      </c>
      <c r="E22" s="46">
        <v>519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519</v>
      </c>
      <c r="O22" s="47">
        <f t="shared" si="1"/>
        <v>7.2465791678302152E-2</v>
      </c>
      <c r="P22" s="9"/>
    </row>
    <row r="23" spans="1:16">
      <c r="A23" s="12"/>
      <c r="B23" s="25">
        <v>324.20999999999998</v>
      </c>
      <c r="C23" s="20" t="s">
        <v>23</v>
      </c>
      <c r="D23" s="46">
        <v>0</v>
      </c>
      <c r="E23" s="46">
        <v>71631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71631</v>
      </c>
      <c r="O23" s="47">
        <f t="shared" si="1"/>
        <v>10.001535883831332</v>
      </c>
      <c r="P23" s="9"/>
    </row>
    <row r="24" spans="1:16">
      <c r="A24" s="12"/>
      <c r="B24" s="25">
        <v>324.31</v>
      </c>
      <c r="C24" s="20" t="s">
        <v>25</v>
      </c>
      <c r="D24" s="46">
        <v>0</v>
      </c>
      <c r="E24" s="46">
        <v>26838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26838</v>
      </c>
      <c r="O24" s="47">
        <f t="shared" si="1"/>
        <v>3.747277296844457</v>
      </c>
      <c r="P24" s="9"/>
    </row>
    <row r="25" spans="1:16">
      <c r="A25" s="12"/>
      <c r="B25" s="25">
        <v>325.2</v>
      </c>
      <c r="C25" s="20" t="s">
        <v>27</v>
      </c>
      <c r="D25" s="46">
        <v>45089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45089</v>
      </c>
      <c r="O25" s="47">
        <f t="shared" si="1"/>
        <v>6.2955878246299912</v>
      </c>
      <c r="P25" s="9"/>
    </row>
    <row r="26" spans="1:16">
      <c r="A26" s="12"/>
      <c r="B26" s="25">
        <v>329</v>
      </c>
      <c r="C26" s="20" t="s">
        <v>28</v>
      </c>
      <c r="D26" s="46">
        <v>8680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8680</v>
      </c>
      <c r="O26" s="47">
        <f t="shared" si="1"/>
        <v>1.2119519687238203</v>
      </c>
      <c r="P26" s="9"/>
    </row>
    <row r="27" spans="1:16" ht="15.75">
      <c r="A27" s="29" t="s">
        <v>30</v>
      </c>
      <c r="B27" s="30"/>
      <c r="C27" s="31"/>
      <c r="D27" s="32">
        <f t="shared" ref="D27:M27" si="5">SUM(D28:D38)</f>
        <v>980995</v>
      </c>
      <c r="E27" s="32">
        <f t="shared" si="5"/>
        <v>22034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1061</v>
      </c>
      <c r="L27" s="32">
        <f t="shared" si="5"/>
        <v>0</v>
      </c>
      <c r="M27" s="32">
        <f t="shared" si="5"/>
        <v>0</v>
      </c>
      <c r="N27" s="44">
        <f>SUM(D27:M27)</f>
        <v>1004090</v>
      </c>
      <c r="O27" s="45">
        <f t="shared" si="1"/>
        <v>140.19687238201621</v>
      </c>
      <c r="P27" s="10"/>
    </row>
    <row r="28" spans="1:16">
      <c r="A28" s="12"/>
      <c r="B28" s="25">
        <v>331.7</v>
      </c>
      <c r="C28" s="20" t="s">
        <v>134</v>
      </c>
      <c r="D28" s="46">
        <v>27955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27955</v>
      </c>
      <c r="O28" s="47">
        <f t="shared" si="1"/>
        <v>3.9032393186260821</v>
      </c>
      <c r="P28" s="9"/>
    </row>
    <row r="29" spans="1:16">
      <c r="A29" s="12"/>
      <c r="B29" s="25">
        <v>334.2</v>
      </c>
      <c r="C29" s="20" t="s">
        <v>31</v>
      </c>
      <c r="D29" s="46">
        <v>13855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13855</v>
      </c>
      <c r="O29" s="47">
        <f t="shared" si="1"/>
        <v>1.9345154984641162</v>
      </c>
      <c r="P29" s="9"/>
    </row>
    <row r="30" spans="1:16">
      <c r="A30" s="12"/>
      <c r="B30" s="25">
        <v>334.49</v>
      </c>
      <c r="C30" s="20" t="s">
        <v>33</v>
      </c>
      <c r="D30" s="46">
        <v>7520</v>
      </c>
      <c r="E30" s="46">
        <v>22034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6">SUM(D30:M30)</f>
        <v>29554</v>
      </c>
      <c r="O30" s="47">
        <f t="shared" si="1"/>
        <v>4.12650097738062</v>
      </c>
      <c r="P30" s="9"/>
    </row>
    <row r="31" spans="1:16">
      <c r="A31" s="12"/>
      <c r="B31" s="25">
        <v>335.12</v>
      </c>
      <c r="C31" s="20" t="s">
        <v>113</v>
      </c>
      <c r="D31" s="46">
        <v>308534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308534</v>
      </c>
      <c r="O31" s="47">
        <f t="shared" si="1"/>
        <v>43.079307456017872</v>
      </c>
      <c r="P31" s="9"/>
    </row>
    <row r="32" spans="1:16">
      <c r="A32" s="12"/>
      <c r="B32" s="25">
        <v>335.14</v>
      </c>
      <c r="C32" s="20" t="s">
        <v>114</v>
      </c>
      <c r="D32" s="46">
        <v>32790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32790</v>
      </c>
      <c r="O32" s="47">
        <f t="shared" si="1"/>
        <v>4.5783300753979335</v>
      </c>
      <c r="P32" s="9"/>
    </row>
    <row r="33" spans="1:16">
      <c r="A33" s="12"/>
      <c r="B33" s="25">
        <v>335.15</v>
      </c>
      <c r="C33" s="20" t="s">
        <v>115</v>
      </c>
      <c r="D33" s="46">
        <v>8478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8478</v>
      </c>
      <c r="O33" s="47">
        <f t="shared" si="1"/>
        <v>1.1837475565484501</v>
      </c>
      <c r="P33" s="9"/>
    </row>
    <row r="34" spans="1:16">
      <c r="A34" s="12"/>
      <c r="B34" s="25">
        <v>335.18</v>
      </c>
      <c r="C34" s="20" t="s">
        <v>116</v>
      </c>
      <c r="D34" s="46">
        <v>465687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465687</v>
      </c>
      <c r="O34" s="47">
        <f t="shared" si="1"/>
        <v>65.021921251047189</v>
      </c>
      <c r="P34" s="9"/>
    </row>
    <row r="35" spans="1:16">
      <c r="A35" s="12"/>
      <c r="B35" s="25">
        <v>335.21</v>
      </c>
      <c r="C35" s="20" t="s">
        <v>38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1061</v>
      </c>
      <c r="L35" s="46">
        <v>0</v>
      </c>
      <c r="M35" s="46">
        <v>0</v>
      </c>
      <c r="N35" s="46">
        <f t="shared" si="6"/>
        <v>1061</v>
      </c>
      <c r="O35" s="47">
        <f t="shared" si="1"/>
        <v>0.14814297682211672</v>
      </c>
      <c r="P35" s="9"/>
    </row>
    <row r="36" spans="1:16">
      <c r="A36" s="12"/>
      <c r="B36" s="25">
        <v>335.49</v>
      </c>
      <c r="C36" s="20" t="s">
        <v>39</v>
      </c>
      <c r="D36" s="46">
        <v>3762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3762</v>
      </c>
      <c r="O36" s="47">
        <f t="shared" si="1"/>
        <v>0.52527227031555435</v>
      </c>
      <c r="P36" s="9"/>
    </row>
    <row r="37" spans="1:16">
      <c r="A37" s="12"/>
      <c r="B37" s="25">
        <v>337.2</v>
      </c>
      <c r="C37" s="20" t="s">
        <v>40</v>
      </c>
      <c r="D37" s="46">
        <v>107785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107785</v>
      </c>
      <c r="O37" s="47">
        <f t="shared" ref="O37:O68" si="7">(N37/O$71)</f>
        <v>15.04956716001117</v>
      </c>
      <c r="P37" s="9"/>
    </row>
    <row r="38" spans="1:16">
      <c r="A38" s="12"/>
      <c r="B38" s="25">
        <v>338</v>
      </c>
      <c r="C38" s="20" t="s">
        <v>41</v>
      </c>
      <c r="D38" s="46">
        <v>4629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4629</v>
      </c>
      <c r="O38" s="47">
        <f t="shared" si="7"/>
        <v>0.64632784138508792</v>
      </c>
      <c r="P38" s="9"/>
    </row>
    <row r="39" spans="1:16" ht="15.75">
      <c r="A39" s="29" t="s">
        <v>46</v>
      </c>
      <c r="B39" s="30"/>
      <c r="C39" s="31"/>
      <c r="D39" s="32">
        <f t="shared" ref="D39:M39" si="8">SUM(D40:D50)</f>
        <v>92934</v>
      </c>
      <c r="E39" s="32">
        <f t="shared" si="8"/>
        <v>199742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3496139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3788815</v>
      </c>
      <c r="O39" s="45">
        <f t="shared" si="7"/>
        <v>529.01633621893325</v>
      </c>
      <c r="P39" s="10"/>
    </row>
    <row r="40" spans="1:16">
      <c r="A40" s="12"/>
      <c r="B40" s="25">
        <v>342.1</v>
      </c>
      <c r="C40" s="20" t="s">
        <v>49</v>
      </c>
      <c r="D40" s="46">
        <v>4256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50" si="9">SUM(D40:M40)</f>
        <v>4256</v>
      </c>
      <c r="O40" s="47">
        <f t="shared" si="7"/>
        <v>0.59424741692264726</v>
      </c>
      <c r="P40" s="9"/>
    </row>
    <row r="41" spans="1:16">
      <c r="A41" s="12"/>
      <c r="B41" s="25">
        <v>342.5</v>
      </c>
      <c r="C41" s="20" t="s">
        <v>51</v>
      </c>
      <c r="D41" s="46">
        <v>38381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38381</v>
      </c>
      <c r="O41" s="47">
        <f t="shared" si="7"/>
        <v>5.3589779391231502</v>
      </c>
      <c r="P41" s="9"/>
    </row>
    <row r="42" spans="1:16">
      <c r="A42" s="12"/>
      <c r="B42" s="25">
        <v>343.3</v>
      </c>
      <c r="C42" s="20" t="s">
        <v>52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1535894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1535894</v>
      </c>
      <c r="O42" s="47">
        <f t="shared" si="7"/>
        <v>214.45043283998882</v>
      </c>
      <c r="P42" s="9"/>
    </row>
    <row r="43" spans="1:16">
      <c r="A43" s="12"/>
      <c r="B43" s="25">
        <v>343.4</v>
      </c>
      <c r="C43" s="20" t="s">
        <v>53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257750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257750</v>
      </c>
      <c r="O43" s="47">
        <f t="shared" si="7"/>
        <v>35.988550684166434</v>
      </c>
      <c r="P43" s="9"/>
    </row>
    <row r="44" spans="1:16">
      <c r="A44" s="12"/>
      <c r="B44" s="25">
        <v>343.5</v>
      </c>
      <c r="C44" s="20" t="s">
        <v>54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1541835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1541835</v>
      </c>
      <c r="O44" s="47">
        <f t="shared" si="7"/>
        <v>215.27994973471098</v>
      </c>
      <c r="P44" s="9"/>
    </row>
    <row r="45" spans="1:16">
      <c r="A45" s="12"/>
      <c r="B45" s="25">
        <v>343.6</v>
      </c>
      <c r="C45" s="20" t="s">
        <v>55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160660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160660</v>
      </c>
      <c r="O45" s="47">
        <f t="shared" si="7"/>
        <v>22.432281485618542</v>
      </c>
      <c r="P45" s="9"/>
    </row>
    <row r="46" spans="1:16">
      <c r="A46" s="12"/>
      <c r="B46" s="25">
        <v>343.8</v>
      </c>
      <c r="C46" s="20" t="s">
        <v>124</v>
      </c>
      <c r="D46" s="46">
        <v>21620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21620</v>
      </c>
      <c r="O46" s="47">
        <f t="shared" si="7"/>
        <v>3.0187098575816811</v>
      </c>
      <c r="P46" s="9"/>
    </row>
    <row r="47" spans="1:16">
      <c r="A47" s="12"/>
      <c r="B47" s="25">
        <v>343.9</v>
      </c>
      <c r="C47" s="20" t="s">
        <v>56</v>
      </c>
      <c r="D47" s="46">
        <v>0</v>
      </c>
      <c r="E47" s="46">
        <v>199742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199742</v>
      </c>
      <c r="O47" s="47">
        <f t="shared" si="7"/>
        <v>27.889137112538396</v>
      </c>
      <c r="P47" s="9"/>
    </row>
    <row r="48" spans="1:16">
      <c r="A48" s="12"/>
      <c r="B48" s="25">
        <v>344.9</v>
      </c>
      <c r="C48" s="20" t="s">
        <v>117</v>
      </c>
      <c r="D48" s="46">
        <v>25953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25953</v>
      </c>
      <c r="O48" s="47">
        <f t="shared" si="7"/>
        <v>3.6237084613236528</v>
      </c>
      <c r="P48" s="9"/>
    </row>
    <row r="49" spans="1:16">
      <c r="A49" s="12"/>
      <c r="B49" s="25">
        <v>345.9</v>
      </c>
      <c r="C49" s="20" t="s">
        <v>58</v>
      </c>
      <c r="D49" s="46">
        <v>2424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2424</v>
      </c>
      <c r="O49" s="47">
        <f t="shared" si="7"/>
        <v>0.3384529461044401</v>
      </c>
      <c r="P49" s="9"/>
    </row>
    <row r="50" spans="1:16">
      <c r="A50" s="12"/>
      <c r="B50" s="25">
        <v>347.2</v>
      </c>
      <c r="C50" s="20" t="s">
        <v>59</v>
      </c>
      <c r="D50" s="46">
        <v>300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300</v>
      </c>
      <c r="O50" s="47">
        <f t="shared" si="7"/>
        <v>4.1887740854509914E-2</v>
      </c>
      <c r="P50" s="9"/>
    </row>
    <row r="51" spans="1:16" ht="15.75">
      <c r="A51" s="29" t="s">
        <v>47</v>
      </c>
      <c r="B51" s="30"/>
      <c r="C51" s="31"/>
      <c r="D51" s="32">
        <f t="shared" ref="D51:M51" si="10">SUM(D52:D54)</f>
        <v>55577</v>
      </c>
      <c r="E51" s="32">
        <f t="shared" si="10"/>
        <v>0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ref="N51:N56" si="11">SUM(D51:M51)</f>
        <v>55577</v>
      </c>
      <c r="O51" s="45">
        <f t="shared" si="7"/>
        <v>7.7599832449036583</v>
      </c>
      <c r="P51" s="10"/>
    </row>
    <row r="52" spans="1:16">
      <c r="A52" s="13"/>
      <c r="B52" s="39">
        <v>351.5</v>
      </c>
      <c r="C52" s="21" t="s">
        <v>62</v>
      </c>
      <c r="D52" s="46">
        <v>31325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31325</v>
      </c>
      <c r="O52" s="47">
        <f t="shared" si="7"/>
        <v>4.373778274225077</v>
      </c>
      <c r="P52" s="9"/>
    </row>
    <row r="53" spans="1:16">
      <c r="A53" s="13"/>
      <c r="B53" s="39">
        <v>354</v>
      </c>
      <c r="C53" s="21" t="s">
        <v>63</v>
      </c>
      <c r="D53" s="46">
        <v>17053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17053</v>
      </c>
      <c r="O53" s="47">
        <f t="shared" si="7"/>
        <v>2.3810388159731919</v>
      </c>
      <c r="P53" s="9"/>
    </row>
    <row r="54" spans="1:16">
      <c r="A54" s="13"/>
      <c r="B54" s="39">
        <v>359</v>
      </c>
      <c r="C54" s="21" t="s">
        <v>64</v>
      </c>
      <c r="D54" s="46">
        <v>7199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7199</v>
      </c>
      <c r="O54" s="47">
        <f t="shared" si="7"/>
        <v>1.0051661547053896</v>
      </c>
      <c r="P54" s="9"/>
    </row>
    <row r="55" spans="1:16" ht="15.75">
      <c r="A55" s="29" t="s">
        <v>3</v>
      </c>
      <c r="B55" s="30"/>
      <c r="C55" s="31"/>
      <c r="D55" s="32">
        <f t="shared" ref="D55:M55" si="12">SUM(D56:D64)</f>
        <v>101338</v>
      </c>
      <c r="E55" s="32">
        <f t="shared" si="12"/>
        <v>2883</v>
      </c>
      <c r="F55" s="32">
        <f t="shared" si="12"/>
        <v>0</v>
      </c>
      <c r="G55" s="32">
        <f t="shared" si="12"/>
        <v>0</v>
      </c>
      <c r="H55" s="32">
        <f t="shared" si="12"/>
        <v>0</v>
      </c>
      <c r="I55" s="32">
        <f t="shared" si="12"/>
        <v>-68632</v>
      </c>
      <c r="J55" s="32">
        <f t="shared" si="12"/>
        <v>0</v>
      </c>
      <c r="K55" s="32">
        <f t="shared" si="12"/>
        <v>1750142</v>
      </c>
      <c r="L55" s="32">
        <f t="shared" si="12"/>
        <v>0</v>
      </c>
      <c r="M55" s="32">
        <f t="shared" si="12"/>
        <v>0</v>
      </c>
      <c r="N55" s="32">
        <f t="shared" si="11"/>
        <v>1785731</v>
      </c>
      <c r="O55" s="45">
        <f t="shared" si="7"/>
        <v>249.33412454621615</v>
      </c>
      <c r="P55" s="10"/>
    </row>
    <row r="56" spans="1:16">
      <c r="A56" s="12"/>
      <c r="B56" s="25">
        <v>361.1</v>
      </c>
      <c r="C56" s="20" t="s">
        <v>65</v>
      </c>
      <c r="D56" s="46">
        <v>80340</v>
      </c>
      <c r="E56" s="46">
        <v>2883</v>
      </c>
      <c r="F56" s="46">
        <v>0</v>
      </c>
      <c r="G56" s="46">
        <v>0</v>
      </c>
      <c r="H56" s="46">
        <v>0</v>
      </c>
      <c r="I56" s="46">
        <v>117014</v>
      </c>
      <c r="J56" s="46">
        <v>0</v>
      </c>
      <c r="K56" s="46">
        <v>160504</v>
      </c>
      <c r="L56" s="46">
        <v>0</v>
      </c>
      <c r="M56" s="46">
        <v>0</v>
      </c>
      <c r="N56" s="46">
        <f t="shared" si="11"/>
        <v>360741</v>
      </c>
      <c r="O56" s="47">
        <f t="shared" si="7"/>
        <v>50.368751745322534</v>
      </c>
      <c r="P56" s="9"/>
    </row>
    <row r="57" spans="1:16">
      <c r="A57" s="12"/>
      <c r="B57" s="25">
        <v>361.2</v>
      </c>
      <c r="C57" s="20" t="s">
        <v>66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261426</v>
      </c>
      <c r="L57" s="46">
        <v>0</v>
      </c>
      <c r="M57" s="46">
        <v>0</v>
      </c>
      <c r="N57" s="46">
        <f t="shared" ref="N57:N64" si="13">SUM(D57:M57)</f>
        <v>261426</v>
      </c>
      <c r="O57" s="47">
        <f t="shared" si="7"/>
        <v>36.501815135437027</v>
      </c>
      <c r="P57" s="9"/>
    </row>
    <row r="58" spans="1:16">
      <c r="A58" s="12"/>
      <c r="B58" s="25">
        <v>361.3</v>
      </c>
      <c r="C58" s="20" t="s">
        <v>67</v>
      </c>
      <c r="D58" s="46">
        <v>-88715</v>
      </c>
      <c r="E58" s="46">
        <v>0</v>
      </c>
      <c r="F58" s="46">
        <v>0</v>
      </c>
      <c r="G58" s="46">
        <v>0</v>
      </c>
      <c r="H58" s="46">
        <v>0</v>
      </c>
      <c r="I58" s="46">
        <v>-149069</v>
      </c>
      <c r="J58" s="46">
        <v>0</v>
      </c>
      <c r="K58" s="46">
        <v>527940</v>
      </c>
      <c r="L58" s="46">
        <v>0</v>
      </c>
      <c r="M58" s="46">
        <v>0</v>
      </c>
      <c r="N58" s="46">
        <f t="shared" si="13"/>
        <v>290156</v>
      </c>
      <c r="O58" s="47">
        <f t="shared" si="7"/>
        <v>40.513264451270594</v>
      </c>
      <c r="P58" s="9"/>
    </row>
    <row r="59" spans="1:16">
      <c r="A59" s="12"/>
      <c r="B59" s="25">
        <v>361.4</v>
      </c>
      <c r="C59" s="20" t="s">
        <v>118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324089</v>
      </c>
      <c r="L59" s="46">
        <v>0</v>
      </c>
      <c r="M59" s="46">
        <v>0</v>
      </c>
      <c r="N59" s="46">
        <f t="shared" si="13"/>
        <v>324089</v>
      </c>
      <c r="O59" s="47">
        <f t="shared" si="7"/>
        <v>45.251186819324211</v>
      </c>
      <c r="P59" s="9"/>
    </row>
    <row r="60" spans="1:16">
      <c r="A60" s="12"/>
      <c r="B60" s="25">
        <v>362</v>
      </c>
      <c r="C60" s="20" t="s">
        <v>69</v>
      </c>
      <c r="D60" s="46">
        <v>5592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5592</v>
      </c>
      <c r="O60" s="47">
        <f t="shared" si="7"/>
        <v>0.78078748952806476</v>
      </c>
      <c r="P60" s="9"/>
    </row>
    <row r="61" spans="1:16">
      <c r="A61" s="12"/>
      <c r="B61" s="25">
        <v>364</v>
      </c>
      <c r="C61" s="20" t="s">
        <v>119</v>
      </c>
      <c r="D61" s="46">
        <v>500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500</v>
      </c>
      <c r="O61" s="47">
        <f t="shared" si="7"/>
        <v>6.9812901424183185E-2</v>
      </c>
      <c r="P61" s="9"/>
    </row>
    <row r="62" spans="1:16">
      <c r="A62" s="12"/>
      <c r="B62" s="25">
        <v>365</v>
      </c>
      <c r="C62" s="20" t="s">
        <v>120</v>
      </c>
      <c r="D62" s="46">
        <v>10</v>
      </c>
      <c r="E62" s="46">
        <v>0</v>
      </c>
      <c r="F62" s="46">
        <v>0</v>
      </c>
      <c r="G62" s="46">
        <v>0</v>
      </c>
      <c r="H62" s="46">
        <v>0</v>
      </c>
      <c r="I62" s="46">
        <v>-41703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-41693</v>
      </c>
      <c r="O62" s="47">
        <f t="shared" si="7"/>
        <v>-5.8214185981569395</v>
      </c>
      <c r="P62" s="9"/>
    </row>
    <row r="63" spans="1:16">
      <c r="A63" s="12"/>
      <c r="B63" s="25">
        <v>368</v>
      </c>
      <c r="C63" s="20" t="s">
        <v>73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471490</v>
      </c>
      <c r="L63" s="46">
        <v>0</v>
      </c>
      <c r="M63" s="46">
        <v>0</v>
      </c>
      <c r="N63" s="46">
        <f t="shared" si="13"/>
        <v>471490</v>
      </c>
      <c r="O63" s="47">
        <f t="shared" si="7"/>
        <v>65.832169784976259</v>
      </c>
      <c r="P63" s="9"/>
    </row>
    <row r="64" spans="1:16">
      <c r="A64" s="12"/>
      <c r="B64" s="25">
        <v>369.9</v>
      </c>
      <c r="C64" s="20" t="s">
        <v>74</v>
      </c>
      <c r="D64" s="46">
        <v>103611</v>
      </c>
      <c r="E64" s="46">
        <v>0</v>
      </c>
      <c r="F64" s="46">
        <v>0</v>
      </c>
      <c r="G64" s="46">
        <v>0</v>
      </c>
      <c r="H64" s="46">
        <v>0</v>
      </c>
      <c r="I64" s="46">
        <v>5126</v>
      </c>
      <c r="J64" s="46">
        <v>0</v>
      </c>
      <c r="K64" s="46">
        <v>4693</v>
      </c>
      <c r="L64" s="46">
        <v>0</v>
      </c>
      <c r="M64" s="46">
        <v>0</v>
      </c>
      <c r="N64" s="46">
        <f t="shared" si="13"/>
        <v>113430</v>
      </c>
      <c r="O64" s="47">
        <f t="shared" si="7"/>
        <v>15.837754817090199</v>
      </c>
      <c r="P64" s="9"/>
    </row>
    <row r="65" spans="1:119" ht="15.75">
      <c r="A65" s="29" t="s">
        <v>48</v>
      </c>
      <c r="B65" s="30"/>
      <c r="C65" s="31"/>
      <c r="D65" s="32">
        <f t="shared" ref="D65:M65" si="14">SUM(D66:D68)</f>
        <v>893321</v>
      </c>
      <c r="E65" s="32">
        <f t="shared" si="14"/>
        <v>78694</v>
      </c>
      <c r="F65" s="32">
        <f t="shared" si="14"/>
        <v>0</v>
      </c>
      <c r="G65" s="32">
        <f t="shared" si="14"/>
        <v>0</v>
      </c>
      <c r="H65" s="32">
        <f t="shared" si="14"/>
        <v>0</v>
      </c>
      <c r="I65" s="32">
        <f t="shared" si="14"/>
        <v>105000</v>
      </c>
      <c r="J65" s="32">
        <f t="shared" si="14"/>
        <v>0</v>
      </c>
      <c r="K65" s="32">
        <f t="shared" si="14"/>
        <v>0</v>
      </c>
      <c r="L65" s="32">
        <f t="shared" si="14"/>
        <v>0</v>
      </c>
      <c r="M65" s="32">
        <f t="shared" si="14"/>
        <v>0</v>
      </c>
      <c r="N65" s="32">
        <f>SUM(D65:M65)</f>
        <v>1077015</v>
      </c>
      <c r="O65" s="45">
        <f t="shared" si="7"/>
        <v>150.37908405473331</v>
      </c>
      <c r="P65" s="9"/>
    </row>
    <row r="66" spans="1:119">
      <c r="A66" s="12"/>
      <c r="B66" s="25">
        <v>381</v>
      </c>
      <c r="C66" s="20" t="s">
        <v>75</v>
      </c>
      <c r="D66" s="46">
        <v>485253</v>
      </c>
      <c r="E66" s="46">
        <v>78694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563947</v>
      </c>
      <c r="O66" s="47">
        <f t="shared" si="7"/>
        <v>78.741552638927672</v>
      </c>
      <c r="P66" s="9"/>
    </row>
    <row r="67" spans="1:119">
      <c r="A67" s="12"/>
      <c r="B67" s="25">
        <v>382</v>
      </c>
      <c r="C67" s="20" t="s">
        <v>86</v>
      </c>
      <c r="D67" s="46">
        <v>408068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408068</v>
      </c>
      <c r="O67" s="47">
        <f t="shared" si="7"/>
        <v>56.97682211672717</v>
      </c>
      <c r="P67" s="9"/>
    </row>
    <row r="68" spans="1:119" ht="15.75" thickBot="1">
      <c r="A68" s="12"/>
      <c r="B68" s="25">
        <v>389.3</v>
      </c>
      <c r="C68" s="20" t="s">
        <v>121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105000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105000</v>
      </c>
      <c r="O68" s="47">
        <f t="shared" si="7"/>
        <v>14.660709299078469</v>
      </c>
      <c r="P68" s="9"/>
    </row>
    <row r="69" spans="1:119" ht="16.5" thickBot="1">
      <c r="A69" s="14" t="s">
        <v>60</v>
      </c>
      <c r="B69" s="23"/>
      <c r="C69" s="22"/>
      <c r="D69" s="15">
        <f t="shared" ref="D69:M69" si="15">SUM(D5,D17,D27,D39,D51,D55,D65)</f>
        <v>5696224</v>
      </c>
      <c r="E69" s="15">
        <f t="shared" si="15"/>
        <v>1785775</v>
      </c>
      <c r="F69" s="15">
        <f t="shared" si="15"/>
        <v>0</v>
      </c>
      <c r="G69" s="15">
        <f t="shared" si="15"/>
        <v>0</v>
      </c>
      <c r="H69" s="15">
        <f t="shared" si="15"/>
        <v>0</v>
      </c>
      <c r="I69" s="15">
        <f t="shared" si="15"/>
        <v>3546975</v>
      </c>
      <c r="J69" s="15">
        <f t="shared" si="15"/>
        <v>0</v>
      </c>
      <c r="K69" s="15">
        <f t="shared" si="15"/>
        <v>1874845</v>
      </c>
      <c r="L69" s="15">
        <f t="shared" si="15"/>
        <v>0</v>
      </c>
      <c r="M69" s="15">
        <f t="shared" si="15"/>
        <v>0</v>
      </c>
      <c r="N69" s="15">
        <f>SUM(D69:M69)</f>
        <v>12903819</v>
      </c>
      <c r="O69" s="38">
        <f>(N69/O$71)</f>
        <v>1801.7060876850041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118" t="s">
        <v>137</v>
      </c>
      <c r="M71" s="118"/>
      <c r="N71" s="118"/>
      <c r="O71" s="43">
        <v>7162</v>
      </c>
    </row>
    <row r="72" spans="1:119">
      <c r="A72" s="119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7"/>
    </row>
    <row r="73" spans="1:119" ht="15.75" customHeight="1" thickBot="1">
      <c r="A73" s="120" t="s">
        <v>93</v>
      </c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100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77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78</v>
      </c>
      <c r="F4" s="34" t="s">
        <v>79</v>
      </c>
      <c r="G4" s="34" t="s">
        <v>80</v>
      </c>
      <c r="H4" s="34" t="s">
        <v>5</v>
      </c>
      <c r="I4" s="34" t="s">
        <v>6</v>
      </c>
      <c r="J4" s="35" t="s">
        <v>81</v>
      </c>
      <c r="K4" s="35" t="s">
        <v>7</v>
      </c>
      <c r="L4" s="35" t="s">
        <v>8</v>
      </c>
      <c r="M4" s="35" t="s">
        <v>9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2784994</v>
      </c>
      <c r="E5" s="27">
        <f t="shared" si="0"/>
        <v>1311109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118657</v>
      </c>
      <c r="L5" s="27">
        <f t="shared" si="0"/>
        <v>0</v>
      </c>
      <c r="M5" s="27">
        <f t="shared" si="0"/>
        <v>0</v>
      </c>
      <c r="N5" s="28">
        <f>SUM(D5:M5)</f>
        <v>4214760</v>
      </c>
      <c r="O5" s="33">
        <f t="shared" ref="O5:O36" si="1">(N5/O$70)</f>
        <v>582.7125673994193</v>
      </c>
      <c r="P5" s="6"/>
    </row>
    <row r="6" spans="1:133">
      <c r="A6" s="12"/>
      <c r="B6" s="25">
        <v>311</v>
      </c>
      <c r="C6" s="20" t="s">
        <v>2</v>
      </c>
      <c r="D6" s="46">
        <v>1936082</v>
      </c>
      <c r="E6" s="46">
        <v>82337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2018419</v>
      </c>
      <c r="O6" s="47">
        <f t="shared" si="1"/>
        <v>279.05696115028343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256547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256547</v>
      </c>
      <c r="O7" s="47">
        <f t="shared" si="1"/>
        <v>35.468961703304302</v>
      </c>
      <c r="P7" s="9"/>
    </row>
    <row r="8" spans="1:133">
      <c r="A8" s="12"/>
      <c r="B8" s="25">
        <v>312.51</v>
      </c>
      <c r="C8" s="20" t="s">
        <v>84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37324</v>
      </c>
      <c r="L8" s="46">
        <v>0</v>
      </c>
      <c r="M8" s="46">
        <v>0</v>
      </c>
      <c r="N8" s="46">
        <f>SUM(D8:M8)</f>
        <v>37324</v>
      </c>
      <c r="O8" s="47">
        <f t="shared" si="1"/>
        <v>5.1602377989769117</v>
      </c>
      <c r="P8" s="9"/>
    </row>
    <row r="9" spans="1:133">
      <c r="A9" s="12"/>
      <c r="B9" s="25">
        <v>312.52</v>
      </c>
      <c r="C9" s="20" t="s">
        <v>110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81333</v>
      </c>
      <c r="L9" s="46">
        <v>0</v>
      </c>
      <c r="M9" s="46">
        <v>0</v>
      </c>
      <c r="N9" s="46">
        <f>SUM(D9:M9)</f>
        <v>81333</v>
      </c>
      <c r="O9" s="47">
        <f t="shared" si="1"/>
        <v>11.244711737868105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972225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972225</v>
      </c>
      <c r="O10" s="47">
        <f t="shared" si="1"/>
        <v>134.41518042306097</v>
      </c>
      <c r="P10" s="9"/>
    </row>
    <row r="11" spans="1:133">
      <c r="A11" s="12"/>
      <c r="B11" s="25">
        <v>314.10000000000002</v>
      </c>
      <c r="C11" s="20" t="s">
        <v>12</v>
      </c>
      <c r="D11" s="46">
        <v>553206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553206</v>
      </c>
      <c r="O11" s="47">
        <f t="shared" si="1"/>
        <v>76.483616756532555</v>
      </c>
      <c r="P11" s="9"/>
    </row>
    <row r="12" spans="1:133">
      <c r="A12" s="12"/>
      <c r="B12" s="25">
        <v>314.3</v>
      </c>
      <c r="C12" s="20" t="s">
        <v>13</v>
      </c>
      <c r="D12" s="46">
        <v>68168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68168</v>
      </c>
      <c r="O12" s="47">
        <f t="shared" si="1"/>
        <v>9.4245817779621177</v>
      </c>
      <c r="P12" s="9"/>
    </row>
    <row r="13" spans="1:133">
      <c r="A13" s="12"/>
      <c r="B13" s="25">
        <v>314.39999999999998</v>
      </c>
      <c r="C13" s="20" t="s">
        <v>14</v>
      </c>
      <c r="D13" s="46">
        <v>9430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9430</v>
      </c>
      <c r="O13" s="47">
        <f t="shared" si="1"/>
        <v>1.3037467164385454</v>
      </c>
      <c r="P13" s="9"/>
    </row>
    <row r="14" spans="1:133">
      <c r="A14" s="12"/>
      <c r="B14" s="25">
        <v>314.8</v>
      </c>
      <c r="C14" s="20" t="s">
        <v>15</v>
      </c>
      <c r="D14" s="46">
        <v>8438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8438</v>
      </c>
      <c r="O14" s="47">
        <f t="shared" si="1"/>
        <v>1.1665975390570995</v>
      </c>
      <c r="P14" s="9"/>
    </row>
    <row r="15" spans="1:133">
      <c r="A15" s="12"/>
      <c r="B15" s="25">
        <v>315</v>
      </c>
      <c r="C15" s="20" t="s">
        <v>111</v>
      </c>
      <c r="D15" s="46">
        <v>181777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181777</v>
      </c>
      <c r="O15" s="47">
        <f t="shared" si="1"/>
        <v>25.131618968616067</v>
      </c>
      <c r="P15" s="9"/>
    </row>
    <row r="16" spans="1:133">
      <c r="A16" s="12"/>
      <c r="B16" s="25">
        <v>316</v>
      </c>
      <c r="C16" s="20" t="s">
        <v>112</v>
      </c>
      <c r="D16" s="46">
        <v>27893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27893</v>
      </c>
      <c r="O16" s="47">
        <f t="shared" si="1"/>
        <v>3.8563528273192311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SUM(D18:D26)</f>
        <v>670155</v>
      </c>
      <c r="E17" s="32">
        <f t="shared" si="3"/>
        <v>51669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20006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741830</v>
      </c>
      <c r="O17" s="45">
        <f t="shared" si="1"/>
        <v>102.5618692105627</v>
      </c>
      <c r="P17" s="10"/>
    </row>
    <row r="18" spans="1:16">
      <c r="A18" s="12"/>
      <c r="B18" s="25">
        <v>322</v>
      </c>
      <c r="C18" s="20" t="s">
        <v>0</v>
      </c>
      <c r="D18" s="46">
        <v>55725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55725</v>
      </c>
      <c r="O18" s="47">
        <f t="shared" si="1"/>
        <v>7.7042720862712564</v>
      </c>
      <c r="P18" s="9"/>
    </row>
    <row r="19" spans="1:16">
      <c r="A19" s="12"/>
      <c r="B19" s="25">
        <v>323.10000000000002</v>
      </c>
      <c r="C19" s="20" t="s">
        <v>19</v>
      </c>
      <c r="D19" s="46">
        <v>565791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565791</v>
      </c>
      <c r="O19" s="47">
        <f t="shared" si="1"/>
        <v>78.223558689340521</v>
      </c>
      <c r="P19" s="9"/>
    </row>
    <row r="20" spans="1:16">
      <c r="A20" s="12"/>
      <c r="B20" s="25">
        <v>323.39999999999998</v>
      </c>
      <c r="C20" s="20" t="s">
        <v>90</v>
      </c>
      <c r="D20" s="46">
        <v>13769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13769</v>
      </c>
      <c r="O20" s="47">
        <f t="shared" si="1"/>
        <v>1.9036361122632379</v>
      </c>
      <c r="P20" s="9"/>
    </row>
    <row r="21" spans="1:16">
      <c r="A21" s="12"/>
      <c r="B21" s="25">
        <v>323.7</v>
      </c>
      <c r="C21" s="20" t="s">
        <v>20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20006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20006</v>
      </c>
      <c r="O21" s="47">
        <f t="shared" si="1"/>
        <v>2.7659339140052537</v>
      </c>
      <c r="P21" s="9"/>
    </row>
    <row r="22" spans="1:16">
      <c r="A22" s="12"/>
      <c r="B22" s="25">
        <v>324.11</v>
      </c>
      <c r="C22" s="20" t="s">
        <v>21</v>
      </c>
      <c r="D22" s="46">
        <v>0</v>
      </c>
      <c r="E22" s="46">
        <v>639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639</v>
      </c>
      <c r="O22" s="47">
        <f t="shared" si="1"/>
        <v>8.8345085026959772E-2</v>
      </c>
      <c r="P22" s="9"/>
    </row>
    <row r="23" spans="1:16">
      <c r="A23" s="12"/>
      <c r="B23" s="25">
        <v>324.20999999999998</v>
      </c>
      <c r="C23" s="20" t="s">
        <v>23</v>
      </c>
      <c r="D23" s="46">
        <v>0</v>
      </c>
      <c r="E23" s="46">
        <v>42882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42882</v>
      </c>
      <c r="O23" s="47">
        <f t="shared" si="1"/>
        <v>5.9286603069265862</v>
      </c>
      <c r="P23" s="9"/>
    </row>
    <row r="24" spans="1:16">
      <c r="A24" s="12"/>
      <c r="B24" s="25">
        <v>324.31</v>
      </c>
      <c r="C24" s="20" t="s">
        <v>25</v>
      </c>
      <c r="D24" s="46">
        <v>0</v>
      </c>
      <c r="E24" s="46">
        <v>8148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8148</v>
      </c>
      <c r="O24" s="47">
        <f t="shared" si="1"/>
        <v>1.126503525508088</v>
      </c>
      <c r="P24" s="9"/>
    </row>
    <row r="25" spans="1:16">
      <c r="A25" s="12"/>
      <c r="B25" s="25">
        <v>325.2</v>
      </c>
      <c r="C25" s="20" t="s">
        <v>27</v>
      </c>
      <c r="D25" s="46">
        <v>26955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26955</v>
      </c>
      <c r="O25" s="47">
        <f t="shared" si="1"/>
        <v>3.7266694317710494</v>
      </c>
      <c r="P25" s="9"/>
    </row>
    <row r="26" spans="1:16">
      <c r="A26" s="12"/>
      <c r="B26" s="25">
        <v>329</v>
      </c>
      <c r="C26" s="20" t="s">
        <v>28</v>
      </c>
      <c r="D26" s="46">
        <v>7915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7915</v>
      </c>
      <c r="O26" s="47">
        <f t="shared" si="1"/>
        <v>1.0942900594497442</v>
      </c>
      <c r="P26" s="9"/>
    </row>
    <row r="27" spans="1:16" ht="15.75">
      <c r="A27" s="29" t="s">
        <v>30</v>
      </c>
      <c r="B27" s="30"/>
      <c r="C27" s="31"/>
      <c r="D27" s="32">
        <f t="shared" ref="D27:M27" si="5">SUM(D28:D37)</f>
        <v>1032725</v>
      </c>
      <c r="E27" s="32">
        <f t="shared" si="5"/>
        <v>0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2031</v>
      </c>
      <c r="L27" s="32">
        <f t="shared" si="5"/>
        <v>0</v>
      </c>
      <c r="M27" s="32">
        <f t="shared" si="5"/>
        <v>0</v>
      </c>
      <c r="N27" s="44">
        <f>SUM(D27:M27)</f>
        <v>1034756</v>
      </c>
      <c r="O27" s="45">
        <f t="shared" si="1"/>
        <v>143.06041753076178</v>
      </c>
      <c r="P27" s="10"/>
    </row>
    <row r="28" spans="1:16">
      <c r="A28" s="12"/>
      <c r="B28" s="25">
        <v>331.2</v>
      </c>
      <c r="C28" s="20" t="s">
        <v>29</v>
      </c>
      <c r="D28" s="46">
        <v>1875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1875</v>
      </c>
      <c r="O28" s="47">
        <f t="shared" si="1"/>
        <v>0.25922853587722938</v>
      </c>
      <c r="P28" s="9"/>
    </row>
    <row r="29" spans="1:16">
      <c r="A29" s="12"/>
      <c r="B29" s="25">
        <v>331.7</v>
      </c>
      <c r="C29" s="20" t="s">
        <v>134</v>
      </c>
      <c r="D29" s="46">
        <v>136267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136267</v>
      </c>
      <c r="O29" s="47">
        <f t="shared" si="1"/>
        <v>18.839623945803954</v>
      </c>
      <c r="P29" s="9"/>
    </row>
    <row r="30" spans="1:16">
      <c r="A30" s="12"/>
      <c r="B30" s="25">
        <v>335.12</v>
      </c>
      <c r="C30" s="20" t="s">
        <v>113</v>
      </c>
      <c r="D30" s="46">
        <v>305686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6">SUM(D30:M30)</f>
        <v>305686</v>
      </c>
      <c r="O30" s="47">
        <f t="shared" si="1"/>
        <v>42.262684916355589</v>
      </c>
      <c r="P30" s="9"/>
    </row>
    <row r="31" spans="1:16">
      <c r="A31" s="12"/>
      <c r="B31" s="25">
        <v>335.14</v>
      </c>
      <c r="C31" s="20" t="s">
        <v>114</v>
      </c>
      <c r="D31" s="46">
        <v>32205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32205</v>
      </c>
      <c r="O31" s="47">
        <f t="shared" si="1"/>
        <v>4.4525093322272919</v>
      </c>
      <c r="P31" s="9"/>
    </row>
    <row r="32" spans="1:16">
      <c r="A32" s="12"/>
      <c r="B32" s="25">
        <v>335.15</v>
      </c>
      <c r="C32" s="20" t="s">
        <v>115</v>
      </c>
      <c r="D32" s="46">
        <v>8830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8830</v>
      </c>
      <c r="O32" s="47">
        <f t="shared" si="1"/>
        <v>1.2207935849578322</v>
      </c>
      <c r="P32" s="9"/>
    </row>
    <row r="33" spans="1:16">
      <c r="A33" s="12"/>
      <c r="B33" s="25">
        <v>335.18</v>
      </c>
      <c r="C33" s="20" t="s">
        <v>116</v>
      </c>
      <c r="D33" s="46">
        <v>436749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436749</v>
      </c>
      <c r="O33" s="47">
        <f t="shared" si="1"/>
        <v>60.382828701783495</v>
      </c>
      <c r="P33" s="9"/>
    </row>
    <row r="34" spans="1:16">
      <c r="A34" s="12"/>
      <c r="B34" s="25">
        <v>335.21</v>
      </c>
      <c r="C34" s="20" t="s">
        <v>38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2031</v>
      </c>
      <c r="L34" s="46">
        <v>0</v>
      </c>
      <c r="M34" s="46">
        <v>0</v>
      </c>
      <c r="N34" s="46">
        <f t="shared" si="6"/>
        <v>2031</v>
      </c>
      <c r="O34" s="47">
        <f t="shared" si="1"/>
        <v>0.28079635006221487</v>
      </c>
      <c r="P34" s="9"/>
    </row>
    <row r="35" spans="1:16">
      <c r="A35" s="12"/>
      <c r="B35" s="25">
        <v>335.49</v>
      </c>
      <c r="C35" s="20" t="s">
        <v>39</v>
      </c>
      <c r="D35" s="46">
        <v>4061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4061</v>
      </c>
      <c r="O35" s="47">
        <f t="shared" si="1"/>
        <v>0.56145444490529517</v>
      </c>
      <c r="P35" s="9"/>
    </row>
    <row r="36" spans="1:16">
      <c r="A36" s="12"/>
      <c r="B36" s="25">
        <v>337.2</v>
      </c>
      <c r="C36" s="20" t="s">
        <v>40</v>
      </c>
      <c r="D36" s="46">
        <v>101293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101293</v>
      </c>
      <c r="O36" s="47">
        <f t="shared" si="1"/>
        <v>14.00428591179317</v>
      </c>
      <c r="P36" s="9"/>
    </row>
    <row r="37" spans="1:16">
      <c r="A37" s="12"/>
      <c r="B37" s="25">
        <v>338</v>
      </c>
      <c r="C37" s="20" t="s">
        <v>41</v>
      </c>
      <c r="D37" s="46">
        <v>5759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5759</v>
      </c>
      <c r="O37" s="47">
        <f t="shared" ref="O37:O68" si="7">(N37/O$70)</f>
        <v>0.79621180699571403</v>
      </c>
      <c r="P37" s="9"/>
    </row>
    <row r="38" spans="1:16" ht="15.75">
      <c r="A38" s="29" t="s">
        <v>46</v>
      </c>
      <c r="B38" s="30"/>
      <c r="C38" s="31"/>
      <c r="D38" s="32">
        <f t="shared" ref="D38:M38" si="8">SUM(D39:D49)</f>
        <v>109534</v>
      </c>
      <c r="E38" s="32">
        <f t="shared" si="8"/>
        <v>253036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3514520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3877090</v>
      </c>
      <c r="O38" s="45">
        <f t="shared" si="7"/>
        <v>536.02792755426515</v>
      </c>
      <c r="P38" s="10"/>
    </row>
    <row r="39" spans="1:16">
      <c r="A39" s="12"/>
      <c r="B39" s="25">
        <v>342.1</v>
      </c>
      <c r="C39" s="20" t="s">
        <v>49</v>
      </c>
      <c r="D39" s="46">
        <v>4900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9" si="9">SUM(D39:M39)</f>
        <v>4900</v>
      </c>
      <c r="O39" s="47">
        <f t="shared" si="7"/>
        <v>0.6774505737591594</v>
      </c>
      <c r="P39" s="9"/>
    </row>
    <row r="40" spans="1:16">
      <c r="A40" s="12"/>
      <c r="B40" s="25">
        <v>342.5</v>
      </c>
      <c r="C40" s="20" t="s">
        <v>51</v>
      </c>
      <c r="D40" s="46">
        <v>48093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48093</v>
      </c>
      <c r="O40" s="47">
        <f t="shared" si="7"/>
        <v>6.649108253836582</v>
      </c>
      <c r="P40" s="9"/>
    </row>
    <row r="41" spans="1:16">
      <c r="A41" s="12"/>
      <c r="B41" s="25">
        <v>343.3</v>
      </c>
      <c r="C41" s="20" t="s">
        <v>52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1617854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1617854</v>
      </c>
      <c r="O41" s="47">
        <f t="shared" si="7"/>
        <v>223.67675929766349</v>
      </c>
      <c r="P41" s="9"/>
    </row>
    <row r="42" spans="1:16">
      <c r="A42" s="12"/>
      <c r="B42" s="25">
        <v>343.4</v>
      </c>
      <c r="C42" s="20" t="s">
        <v>53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257237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257237</v>
      </c>
      <c r="O42" s="47">
        <f t="shared" si="7"/>
        <v>35.564357804507118</v>
      </c>
      <c r="P42" s="9"/>
    </row>
    <row r="43" spans="1:16">
      <c r="A43" s="12"/>
      <c r="B43" s="25">
        <v>343.5</v>
      </c>
      <c r="C43" s="20" t="s">
        <v>54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1492999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1492999</v>
      </c>
      <c r="O43" s="47">
        <f t="shared" si="7"/>
        <v>206.41490391262269</v>
      </c>
      <c r="P43" s="9"/>
    </row>
    <row r="44" spans="1:16">
      <c r="A44" s="12"/>
      <c r="B44" s="25">
        <v>343.6</v>
      </c>
      <c r="C44" s="20" t="s">
        <v>55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146430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146430</v>
      </c>
      <c r="O44" s="47">
        <f t="shared" si="7"/>
        <v>20.244711737868105</v>
      </c>
      <c r="P44" s="9"/>
    </row>
    <row r="45" spans="1:16">
      <c r="A45" s="12"/>
      <c r="B45" s="25">
        <v>343.8</v>
      </c>
      <c r="C45" s="20" t="s">
        <v>124</v>
      </c>
      <c r="D45" s="46">
        <v>22173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22173</v>
      </c>
      <c r="O45" s="47">
        <f t="shared" si="7"/>
        <v>3.0655329738697636</v>
      </c>
      <c r="P45" s="9"/>
    </row>
    <row r="46" spans="1:16">
      <c r="A46" s="12"/>
      <c r="B46" s="25">
        <v>343.9</v>
      </c>
      <c r="C46" s="20" t="s">
        <v>56</v>
      </c>
      <c r="D46" s="46">
        <v>0</v>
      </c>
      <c r="E46" s="46">
        <v>253036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253036</v>
      </c>
      <c r="O46" s="47">
        <f t="shared" si="7"/>
        <v>34.983547628922992</v>
      </c>
      <c r="P46" s="9"/>
    </row>
    <row r="47" spans="1:16">
      <c r="A47" s="12"/>
      <c r="B47" s="25">
        <v>344.9</v>
      </c>
      <c r="C47" s="20" t="s">
        <v>117</v>
      </c>
      <c r="D47" s="46">
        <v>32718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32718</v>
      </c>
      <c r="O47" s="47">
        <f t="shared" si="7"/>
        <v>4.5234342596433015</v>
      </c>
      <c r="P47" s="9"/>
    </row>
    <row r="48" spans="1:16">
      <c r="A48" s="12"/>
      <c r="B48" s="25">
        <v>345.9</v>
      </c>
      <c r="C48" s="20" t="s">
        <v>58</v>
      </c>
      <c r="D48" s="46">
        <v>1150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1150</v>
      </c>
      <c r="O48" s="47">
        <f t="shared" si="7"/>
        <v>0.15899350200470067</v>
      </c>
      <c r="P48" s="9"/>
    </row>
    <row r="49" spans="1:16">
      <c r="A49" s="12"/>
      <c r="B49" s="25">
        <v>347.2</v>
      </c>
      <c r="C49" s="20" t="s">
        <v>59</v>
      </c>
      <c r="D49" s="46">
        <v>500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500</v>
      </c>
      <c r="O49" s="47">
        <f t="shared" si="7"/>
        <v>6.9127609567261161E-2</v>
      </c>
      <c r="P49" s="9"/>
    </row>
    <row r="50" spans="1:16" ht="15.75">
      <c r="A50" s="29" t="s">
        <v>47</v>
      </c>
      <c r="B50" s="30"/>
      <c r="C50" s="31"/>
      <c r="D50" s="32">
        <f t="shared" ref="D50:M50" si="10">SUM(D51:D53)</f>
        <v>37431</v>
      </c>
      <c r="E50" s="32">
        <f t="shared" si="10"/>
        <v>0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 t="shared" ref="N50:N55" si="11">SUM(D50:M50)</f>
        <v>37431</v>
      </c>
      <c r="O50" s="45">
        <f t="shared" si="7"/>
        <v>5.1750311074243056</v>
      </c>
      <c r="P50" s="10"/>
    </row>
    <row r="51" spans="1:16">
      <c r="A51" s="13"/>
      <c r="B51" s="39">
        <v>351.5</v>
      </c>
      <c r="C51" s="21" t="s">
        <v>62</v>
      </c>
      <c r="D51" s="46">
        <v>11611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11611</v>
      </c>
      <c r="O51" s="47">
        <f t="shared" si="7"/>
        <v>1.6052813493709388</v>
      </c>
      <c r="P51" s="9"/>
    </row>
    <row r="52" spans="1:16">
      <c r="A52" s="13"/>
      <c r="B52" s="39">
        <v>354</v>
      </c>
      <c r="C52" s="21" t="s">
        <v>63</v>
      </c>
      <c r="D52" s="46">
        <v>901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901</v>
      </c>
      <c r="O52" s="47">
        <f t="shared" si="7"/>
        <v>0.12456795244020462</v>
      </c>
      <c r="P52" s="9"/>
    </row>
    <row r="53" spans="1:16">
      <c r="A53" s="13"/>
      <c r="B53" s="39">
        <v>359</v>
      </c>
      <c r="C53" s="21" t="s">
        <v>64</v>
      </c>
      <c r="D53" s="46">
        <v>24919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24919</v>
      </c>
      <c r="O53" s="47">
        <f t="shared" si="7"/>
        <v>3.4451818056131618</v>
      </c>
      <c r="P53" s="9"/>
    </row>
    <row r="54" spans="1:16" ht="15.75">
      <c r="A54" s="29" t="s">
        <v>3</v>
      </c>
      <c r="B54" s="30"/>
      <c r="C54" s="31"/>
      <c r="D54" s="32">
        <f t="shared" ref="D54:M54" si="12">SUM(D55:D62)</f>
        <v>143986</v>
      </c>
      <c r="E54" s="32">
        <f t="shared" si="12"/>
        <v>2857</v>
      </c>
      <c r="F54" s="32">
        <f t="shared" si="12"/>
        <v>0</v>
      </c>
      <c r="G54" s="32">
        <f t="shared" si="12"/>
        <v>0</v>
      </c>
      <c r="H54" s="32">
        <f t="shared" si="12"/>
        <v>0</v>
      </c>
      <c r="I54" s="32">
        <f t="shared" si="12"/>
        <v>11331</v>
      </c>
      <c r="J54" s="32">
        <f t="shared" si="12"/>
        <v>0</v>
      </c>
      <c r="K54" s="32">
        <f t="shared" si="12"/>
        <v>1764579</v>
      </c>
      <c r="L54" s="32">
        <f t="shared" si="12"/>
        <v>0</v>
      </c>
      <c r="M54" s="32">
        <f t="shared" si="12"/>
        <v>0</v>
      </c>
      <c r="N54" s="32">
        <f t="shared" si="11"/>
        <v>1922753</v>
      </c>
      <c r="O54" s="45">
        <f t="shared" si="7"/>
        <v>265.8306373565602</v>
      </c>
      <c r="P54" s="10"/>
    </row>
    <row r="55" spans="1:16">
      <c r="A55" s="12"/>
      <c r="B55" s="25">
        <v>361.1</v>
      </c>
      <c r="C55" s="20" t="s">
        <v>65</v>
      </c>
      <c r="D55" s="46">
        <v>80792</v>
      </c>
      <c r="E55" s="46">
        <v>393</v>
      </c>
      <c r="F55" s="46">
        <v>0</v>
      </c>
      <c r="G55" s="46">
        <v>0</v>
      </c>
      <c r="H55" s="46">
        <v>0</v>
      </c>
      <c r="I55" s="46">
        <v>112996</v>
      </c>
      <c r="J55" s="46">
        <v>0</v>
      </c>
      <c r="K55" s="46">
        <v>85321</v>
      </c>
      <c r="L55" s="46">
        <v>0</v>
      </c>
      <c r="M55" s="46">
        <v>0</v>
      </c>
      <c r="N55" s="46">
        <f t="shared" si="11"/>
        <v>279502</v>
      </c>
      <c r="O55" s="47">
        <f t="shared" si="7"/>
        <v>38.64261025853726</v>
      </c>
      <c r="P55" s="9"/>
    </row>
    <row r="56" spans="1:16">
      <c r="A56" s="12"/>
      <c r="B56" s="25">
        <v>361.2</v>
      </c>
      <c r="C56" s="20" t="s">
        <v>66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271734</v>
      </c>
      <c r="L56" s="46">
        <v>0</v>
      </c>
      <c r="M56" s="46">
        <v>0</v>
      </c>
      <c r="N56" s="46">
        <f t="shared" ref="N56:N62" si="13">SUM(D56:M56)</f>
        <v>271734</v>
      </c>
      <c r="O56" s="47">
        <f t="shared" si="7"/>
        <v>37.568643716300294</v>
      </c>
      <c r="P56" s="9"/>
    </row>
    <row r="57" spans="1:16">
      <c r="A57" s="12"/>
      <c r="B57" s="25">
        <v>361.3</v>
      </c>
      <c r="C57" s="20" t="s">
        <v>67</v>
      </c>
      <c r="D57" s="46">
        <v>-21099</v>
      </c>
      <c r="E57" s="46">
        <v>0</v>
      </c>
      <c r="F57" s="46">
        <v>0</v>
      </c>
      <c r="G57" s="46">
        <v>0</v>
      </c>
      <c r="H57" s="46">
        <v>0</v>
      </c>
      <c r="I57" s="46">
        <v>-112209</v>
      </c>
      <c r="J57" s="46">
        <v>0</v>
      </c>
      <c r="K57" s="46">
        <v>814269</v>
      </c>
      <c r="L57" s="46">
        <v>0</v>
      </c>
      <c r="M57" s="46">
        <v>0</v>
      </c>
      <c r="N57" s="46">
        <f t="shared" si="13"/>
        <v>680961</v>
      </c>
      <c r="O57" s="47">
        <f t="shared" si="7"/>
        <v>94.146412277063462</v>
      </c>
      <c r="P57" s="9"/>
    </row>
    <row r="58" spans="1:16">
      <c r="A58" s="12"/>
      <c r="B58" s="25">
        <v>361.4</v>
      </c>
      <c r="C58" s="20" t="s">
        <v>118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194482</v>
      </c>
      <c r="L58" s="46">
        <v>0</v>
      </c>
      <c r="M58" s="46">
        <v>0</v>
      </c>
      <c r="N58" s="46">
        <f t="shared" si="13"/>
        <v>194482</v>
      </c>
      <c r="O58" s="47">
        <f t="shared" si="7"/>
        <v>26.888151527720172</v>
      </c>
      <c r="P58" s="9"/>
    </row>
    <row r="59" spans="1:16">
      <c r="A59" s="12"/>
      <c r="B59" s="25">
        <v>362</v>
      </c>
      <c r="C59" s="20" t="s">
        <v>69</v>
      </c>
      <c r="D59" s="46">
        <v>6881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6881</v>
      </c>
      <c r="O59" s="47">
        <f t="shared" si="7"/>
        <v>0.95133416286464811</v>
      </c>
      <c r="P59" s="9"/>
    </row>
    <row r="60" spans="1:16">
      <c r="A60" s="12"/>
      <c r="B60" s="25">
        <v>365</v>
      </c>
      <c r="C60" s="20" t="s">
        <v>120</v>
      </c>
      <c r="D60" s="46">
        <v>11137</v>
      </c>
      <c r="E60" s="46">
        <v>2464</v>
      </c>
      <c r="F60" s="46">
        <v>0</v>
      </c>
      <c r="G60" s="46">
        <v>0</v>
      </c>
      <c r="H60" s="46">
        <v>0</v>
      </c>
      <c r="I60" s="46">
        <v>2809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16410</v>
      </c>
      <c r="O60" s="47">
        <f t="shared" si="7"/>
        <v>2.2687681459975115</v>
      </c>
      <c r="P60" s="9"/>
    </row>
    <row r="61" spans="1:16">
      <c r="A61" s="12"/>
      <c r="B61" s="25">
        <v>368</v>
      </c>
      <c r="C61" s="20" t="s">
        <v>73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396247</v>
      </c>
      <c r="L61" s="46">
        <v>0</v>
      </c>
      <c r="M61" s="46">
        <v>0</v>
      </c>
      <c r="N61" s="46">
        <f t="shared" si="13"/>
        <v>396247</v>
      </c>
      <c r="O61" s="47">
        <f t="shared" si="7"/>
        <v>54.783215816397067</v>
      </c>
      <c r="P61" s="9"/>
    </row>
    <row r="62" spans="1:16">
      <c r="A62" s="12"/>
      <c r="B62" s="25">
        <v>369.9</v>
      </c>
      <c r="C62" s="20" t="s">
        <v>74</v>
      </c>
      <c r="D62" s="46">
        <v>66275</v>
      </c>
      <c r="E62" s="46">
        <v>0</v>
      </c>
      <c r="F62" s="46">
        <v>0</v>
      </c>
      <c r="G62" s="46">
        <v>0</v>
      </c>
      <c r="H62" s="46">
        <v>0</v>
      </c>
      <c r="I62" s="46">
        <v>7735</v>
      </c>
      <c r="J62" s="46">
        <v>0</v>
      </c>
      <c r="K62" s="46">
        <v>2526</v>
      </c>
      <c r="L62" s="46">
        <v>0</v>
      </c>
      <c r="M62" s="46">
        <v>0</v>
      </c>
      <c r="N62" s="46">
        <f t="shared" si="13"/>
        <v>76536</v>
      </c>
      <c r="O62" s="47">
        <f t="shared" si="7"/>
        <v>10.5815014516798</v>
      </c>
      <c r="P62" s="9"/>
    </row>
    <row r="63" spans="1:16" ht="15.75">
      <c r="A63" s="29" t="s">
        <v>48</v>
      </c>
      <c r="B63" s="30"/>
      <c r="C63" s="31"/>
      <c r="D63" s="32">
        <f t="shared" ref="D63:M63" si="14">SUM(D64:D67)</f>
        <v>852450</v>
      </c>
      <c r="E63" s="32">
        <f t="shared" si="14"/>
        <v>140647</v>
      </c>
      <c r="F63" s="32">
        <f t="shared" si="14"/>
        <v>0</v>
      </c>
      <c r="G63" s="32">
        <f t="shared" si="14"/>
        <v>0</v>
      </c>
      <c r="H63" s="32">
        <f t="shared" si="14"/>
        <v>0</v>
      </c>
      <c r="I63" s="32">
        <f t="shared" si="14"/>
        <v>884289</v>
      </c>
      <c r="J63" s="32">
        <f t="shared" si="14"/>
        <v>0</v>
      </c>
      <c r="K63" s="32">
        <f t="shared" si="14"/>
        <v>0</v>
      </c>
      <c r="L63" s="32">
        <f t="shared" si="14"/>
        <v>0</v>
      </c>
      <c r="M63" s="32">
        <f t="shared" si="14"/>
        <v>0</v>
      </c>
      <c r="N63" s="32">
        <f t="shared" ref="N63:N68" si="15">SUM(D63:M63)</f>
        <v>1877386</v>
      </c>
      <c r="O63" s="45">
        <f t="shared" si="7"/>
        <v>259.55841283008431</v>
      </c>
      <c r="P63" s="9"/>
    </row>
    <row r="64" spans="1:16">
      <c r="A64" s="12"/>
      <c r="B64" s="25">
        <v>381</v>
      </c>
      <c r="C64" s="20" t="s">
        <v>75</v>
      </c>
      <c r="D64" s="46">
        <v>472450</v>
      </c>
      <c r="E64" s="46">
        <v>77147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549597</v>
      </c>
      <c r="O64" s="47">
        <f t="shared" si="7"/>
        <v>75.984653670676067</v>
      </c>
      <c r="P64" s="9"/>
    </row>
    <row r="65" spans="1:119">
      <c r="A65" s="12"/>
      <c r="B65" s="25">
        <v>382</v>
      </c>
      <c r="C65" s="20" t="s">
        <v>86</v>
      </c>
      <c r="D65" s="46">
        <v>380000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380000</v>
      </c>
      <c r="O65" s="47">
        <f t="shared" si="7"/>
        <v>52.536983271118487</v>
      </c>
      <c r="P65" s="9"/>
    </row>
    <row r="66" spans="1:119">
      <c r="A66" s="12"/>
      <c r="B66" s="25">
        <v>383</v>
      </c>
      <c r="C66" s="20" t="s">
        <v>131</v>
      </c>
      <c r="D66" s="46">
        <v>0</v>
      </c>
      <c r="E66" s="46">
        <v>63500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63500</v>
      </c>
      <c r="O66" s="47">
        <f t="shared" si="7"/>
        <v>8.779206415042168</v>
      </c>
      <c r="P66" s="9"/>
    </row>
    <row r="67" spans="1:119" ht="15.75" thickBot="1">
      <c r="A67" s="12"/>
      <c r="B67" s="25">
        <v>389.3</v>
      </c>
      <c r="C67" s="20" t="s">
        <v>121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884289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884289</v>
      </c>
      <c r="O67" s="47">
        <f t="shared" si="7"/>
        <v>122.25756947324761</v>
      </c>
      <c r="P67" s="9"/>
    </row>
    <row r="68" spans="1:119" ht="16.5" thickBot="1">
      <c r="A68" s="14" t="s">
        <v>60</v>
      </c>
      <c r="B68" s="23"/>
      <c r="C68" s="22"/>
      <c r="D68" s="15">
        <f t="shared" ref="D68:M68" si="16">SUM(D5,D17,D27,D38,D50,D54,D63)</f>
        <v>5631275</v>
      </c>
      <c r="E68" s="15">
        <f t="shared" si="16"/>
        <v>1759318</v>
      </c>
      <c r="F68" s="15">
        <f t="shared" si="16"/>
        <v>0</v>
      </c>
      <c r="G68" s="15">
        <f t="shared" si="16"/>
        <v>0</v>
      </c>
      <c r="H68" s="15">
        <f t="shared" si="16"/>
        <v>0</v>
      </c>
      <c r="I68" s="15">
        <f t="shared" si="16"/>
        <v>4430146</v>
      </c>
      <c r="J68" s="15">
        <f t="shared" si="16"/>
        <v>0</v>
      </c>
      <c r="K68" s="15">
        <f t="shared" si="16"/>
        <v>1885267</v>
      </c>
      <c r="L68" s="15">
        <f t="shared" si="16"/>
        <v>0</v>
      </c>
      <c r="M68" s="15">
        <f t="shared" si="16"/>
        <v>0</v>
      </c>
      <c r="N68" s="15">
        <f t="shared" si="15"/>
        <v>13706006</v>
      </c>
      <c r="O68" s="38">
        <f t="shared" si="7"/>
        <v>1894.9268629890778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118" t="s">
        <v>135</v>
      </c>
      <c r="M70" s="118"/>
      <c r="N70" s="118"/>
      <c r="O70" s="43">
        <v>7233</v>
      </c>
    </row>
    <row r="71" spans="1:119">
      <c r="A71" s="119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7"/>
    </row>
    <row r="72" spans="1:119" ht="15.75" customHeight="1" thickBot="1">
      <c r="A72" s="120" t="s">
        <v>93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77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78</v>
      </c>
      <c r="F4" s="34" t="s">
        <v>79</v>
      </c>
      <c r="G4" s="34" t="s">
        <v>80</v>
      </c>
      <c r="H4" s="34" t="s">
        <v>5</v>
      </c>
      <c r="I4" s="34" t="s">
        <v>6</v>
      </c>
      <c r="J4" s="35" t="s">
        <v>81</v>
      </c>
      <c r="K4" s="35" t="s">
        <v>7</v>
      </c>
      <c r="L4" s="35" t="s">
        <v>8</v>
      </c>
      <c r="M4" s="35" t="s">
        <v>9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2736900</v>
      </c>
      <c r="E5" s="27">
        <f t="shared" si="0"/>
        <v>1268590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110080</v>
      </c>
      <c r="L5" s="27">
        <f t="shared" si="0"/>
        <v>0</v>
      </c>
      <c r="M5" s="27">
        <f t="shared" si="0"/>
        <v>0</v>
      </c>
      <c r="N5" s="28">
        <f>SUM(D5:M5)</f>
        <v>4115570</v>
      </c>
      <c r="O5" s="33">
        <f t="shared" ref="O5:O36" si="1">(N5/O$71)</f>
        <v>591.91284337695959</v>
      </c>
      <c r="P5" s="6"/>
    </row>
    <row r="6" spans="1:133">
      <c r="A6" s="12"/>
      <c r="B6" s="25">
        <v>311</v>
      </c>
      <c r="C6" s="20" t="s">
        <v>2</v>
      </c>
      <c r="D6" s="46">
        <v>1858687</v>
      </c>
      <c r="E6" s="46">
        <v>84597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1943284</v>
      </c>
      <c r="O6" s="47">
        <f t="shared" si="1"/>
        <v>279.48856608658133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245482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245482</v>
      </c>
      <c r="O7" s="47">
        <f t="shared" si="1"/>
        <v>35.305911117503236</v>
      </c>
      <c r="P7" s="9"/>
    </row>
    <row r="8" spans="1:133">
      <c r="A8" s="12"/>
      <c r="B8" s="25">
        <v>312.51</v>
      </c>
      <c r="C8" s="20" t="s">
        <v>84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34027</v>
      </c>
      <c r="L8" s="46">
        <v>0</v>
      </c>
      <c r="M8" s="46">
        <v>0</v>
      </c>
      <c r="N8" s="46">
        <f>SUM(D8:M8)</f>
        <v>34027</v>
      </c>
      <c r="O8" s="47">
        <f t="shared" si="1"/>
        <v>4.8938587660002879</v>
      </c>
      <c r="P8" s="9"/>
    </row>
    <row r="9" spans="1:133">
      <c r="A9" s="12"/>
      <c r="B9" s="25">
        <v>312.52</v>
      </c>
      <c r="C9" s="20" t="s">
        <v>110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76053</v>
      </c>
      <c r="L9" s="46">
        <v>0</v>
      </c>
      <c r="M9" s="46">
        <v>0</v>
      </c>
      <c r="N9" s="46">
        <f>SUM(D9:M9)</f>
        <v>76053</v>
      </c>
      <c r="O9" s="47">
        <f t="shared" si="1"/>
        <v>10.938156191571982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938511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938511</v>
      </c>
      <c r="O10" s="47">
        <f t="shared" si="1"/>
        <v>134.97928951531713</v>
      </c>
      <c r="P10" s="9"/>
    </row>
    <row r="11" spans="1:133">
      <c r="A11" s="12"/>
      <c r="B11" s="25">
        <v>314.10000000000002</v>
      </c>
      <c r="C11" s="20" t="s">
        <v>12</v>
      </c>
      <c r="D11" s="46">
        <v>550926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550926</v>
      </c>
      <c r="O11" s="47">
        <f t="shared" si="1"/>
        <v>79.235725586077947</v>
      </c>
      <c r="P11" s="9"/>
    </row>
    <row r="12" spans="1:133">
      <c r="A12" s="12"/>
      <c r="B12" s="25">
        <v>314.3</v>
      </c>
      <c r="C12" s="20" t="s">
        <v>13</v>
      </c>
      <c r="D12" s="46">
        <v>65023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65023</v>
      </c>
      <c r="O12" s="47">
        <f t="shared" si="1"/>
        <v>9.3517905939882073</v>
      </c>
      <c r="P12" s="9"/>
    </row>
    <row r="13" spans="1:133">
      <c r="A13" s="12"/>
      <c r="B13" s="25">
        <v>314.39999999999998</v>
      </c>
      <c r="C13" s="20" t="s">
        <v>14</v>
      </c>
      <c r="D13" s="46">
        <v>10934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10934</v>
      </c>
      <c r="O13" s="47">
        <f t="shared" si="1"/>
        <v>1.5725586077951963</v>
      </c>
      <c r="P13" s="9"/>
    </row>
    <row r="14" spans="1:133">
      <c r="A14" s="12"/>
      <c r="B14" s="25">
        <v>314.8</v>
      </c>
      <c r="C14" s="20" t="s">
        <v>15</v>
      </c>
      <c r="D14" s="46">
        <v>7317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7317</v>
      </c>
      <c r="O14" s="47">
        <f t="shared" si="1"/>
        <v>1.0523515029483677</v>
      </c>
      <c r="P14" s="9"/>
    </row>
    <row r="15" spans="1:133">
      <c r="A15" s="12"/>
      <c r="B15" s="25">
        <v>315</v>
      </c>
      <c r="C15" s="20" t="s">
        <v>111</v>
      </c>
      <c r="D15" s="46">
        <v>208862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208862</v>
      </c>
      <c r="O15" s="47">
        <f t="shared" si="1"/>
        <v>30.039119804400979</v>
      </c>
      <c r="P15" s="9"/>
    </row>
    <row r="16" spans="1:133">
      <c r="A16" s="12"/>
      <c r="B16" s="25">
        <v>316</v>
      </c>
      <c r="C16" s="20" t="s">
        <v>112</v>
      </c>
      <c r="D16" s="46">
        <v>35151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35151</v>
      </c>
      <c r="O16" s="47">
        <f t="shared" si="1"/>
        <v>5.055515604774917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SUM(D18:D25)</f>
        <v>724975</v>
      </c>
      <c r="E17" s="32">
        <f t="shared" si="3"/>
        <v>63150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14633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802758</v>
      </c>
      <c r="O17" s="45">
        <f t="shared" si="1"/>
        <v>115.45491154897167</v>
      </c>
      <c r="P17" s="10"/>
    </row>
    <row r="18" spans="1:16">
      <c r="A18" s="12"/>
      <c r="B18" s="25">
        <v>322</v>
      </c>
      <c r="C18" s="20" t="s">
        <v>0</v>
      </c>
      <c r="D18" s="46">
        <v>64632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64632</v>
      </c>
      <c r="O18" s="47">
        <f t="shared" si="1"/>
        <v>9.295555875161801</v>
      </c>
      <c r="P18" s="9"/>
    </row>
    <row r="19" spans="1:16">
      <c r="A19" s="12"/>
      <c r="B19" s="25">
        <v>323.10000000000002</v>
      </c>
      <c r="C19" s="20" t="s">
        <v>19</v>
      </c>
      <c r="D19" s="46">
        <v>595362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4">SUM(D19:M19)</f>
        <v>595362</v>
      </c>
      <c r="O19" s="47">
        <f t="shared" si="1"/>
        <v>85.626635984467143</v>
      </c>
      <c r="P19" s="9"/>
    </row>
    <row r="20" spans="1:16">
      <c r="A20" s="12"/>
      <c r="B20" s="25">
        <v>323.39999999999998</v>
      </c>
      <c r="C20" s="20" t="s">
        <v>90</v>
      </c>
      <c r="D20" s="46">
        <v>17700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17700</v>
      </c>
      <c r="O20" s="47">
        <f t="shared" si="1"/>
        <v>2.5456637422695239</v>
      </c>
      <c r="P20" s="9"/>
    </row>
    <row r="21" spans="1:16">
      <c r="A21" s="12"/>
      <c r="B21" s="25">
        <v>323.7</v>
      </c>
      <c r="C21" s="20" t="s">
        <v>20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14633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14633</v>
      </c>
      <c r="O21" s="47">
        <f t="shared" si="1"/>
        <v>2.1045591830864376</v>
      </c>
      <c r="P21" s="9"/>
    </row>
    <row r="22" spans="1:16">
      <c r="A22" s="12"/>
      <c r="B22" s="25">
        <v>324.11</v>
      </c>
      <c r="C22" s="20" t="s">
        <v>21</v>
      </c>
      <c r="D22" s="46">
        <v>0</v>
      </c>
      <c r="E22" s="46">
        <v>510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510</v>
      </c>
      <c r="O22" s="47">
        <f t="shared" si="1"/>
        <v>7.3349633251833746E-2</v>
      </c>
      <c r="P22" s="9"/>
    </row>
    <row r="23" spans="1:16">
      <c r="A23" s="12"/>
      <c r="B23" s="25">
        <v>324.20999999999998</v>
      </c>
      <c r="C23" s="20" t="s">
        <v>23</v>
      </c>
      <c r="D23" s="46">
        <v>0</v>
      </c>
      <c r="E23" s="46">
        <v>62640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62640</v>
      </c>
      <c r="O23" s="47">
        <f t="shared" si="1"/>
        <v>9.0090608370487555</v>
      </c>
      <c r="P23" s="9"/>
    </row>
    <row r="24" spans="1:16">
      <c r="A24" s="12"/>
      <c r="B24" s="25">
        <v>325.2</v>
      </c>
      <c r="C24" s="20" t="s">
        <v>27</v>
      </c>
      <c r="D24" s="46">
        <v>37216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37216</v>
      </c>
      <c r="O24" s="47">
        <f t="shared" si="1"/>
        <v>5.3525097080396948</v>
      </c>
      <c r="P24" s="9"/>
    </row>
    <row r="25" spans="1:16">
      <c r="A25" s="12"/>
      <c r="B25" s="25">
        <v>329</v>
      </c>
      <c r="C25" s="20" t="s">
        <v>28</v>
      </c>
      <c r="D25" s="46">
        <v>10065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10065</v>
      </c>
      <c r="O25" s="47">
        <f t="shared" si="1"/>
        <v>1.4475765856464835</v>
      </c>
      <c r="P25" s="9"/>
    </row>
    <row r="26" spans="1:16" ht="15.75">
      <c r="A26" s="29" t="s">
        <v>30</v>
      </c>
      <c r="B26" s="30"/>
      <c r="C26" s="31"/>
      <c r="D26" s="32">
        <f t="shared" ref="D26:M26" si="5">SUM(D27:D38)</f>
        <v>936593</v>
      </c>
      <c r="E26" s="32">
        <f t="shared" si="5"/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8571</v>
      </c>
      <c r="L26" s="32">
        <f t="shared" si="5"/>
        <v>0</v>
      </c>
      <c r="M26" s="32">
        <f t="shared" si="5"/>
        <v>0</v>
      </c>
      <c r="N26" s="44">
        <f>SUM(D26:M26)</f>
        <v>945164</v>
      </c>
      <c r="O26" s="45">
        <f t="shared" si="1"/>
        <v>135.93614267222782</v>
      </c>
      <c r="P26" s="10"/>
    </row>
    <row r="27" spans="1:16">
      <c r="A27" s="12"/>
      <c r="B27" s="25">
        <v>331.2</v>
      </c>
      <c r="C27" s="20" t="s">
        <v>29</v>
      </c>
      <c r="D27" s="46">
        <v>1900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1900</v>
      </c>
      <c r="O27" s="47">
        <f t="shared" si="1"/>
        <v>0.27326333956565513</v>
      </c>
      <c r="P27" s="9"/>
    </row>
    <row r="28" spans="1:16">
      <c r="A28" s="12"/>
      <c r="B28" s="25">
        <v>331.62</v>
      </c>
      <c r="C28" s="20" t="s">
        <v>103</v>
      </c>
      <c r="D28" s="46">
        <v>12388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12388</v>
      </c>
      <c r="O28" s="47">
        <f t="shared" si="1"/>
        <v>1.7816769739680713</v>
      </c>
      <c r="P28" s="9"/>
    </row>
    <row r="29" spans="1:16">
      <c r="A29" s="12"/>
      <c r="B29" s="25">
        <v>334.49</v>
      </c>
      <c r="C29" s="20" t="s">
        <v>33</v>
      </c>
      <c r="D29" s="46">
        <v>25000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6">SUM(D29:M29)</f>
        <v>25000</v>
      </c>
      <c r="O29" s="47">
        <f t="shared" si="1"/>
        <v>3.5955702574428305</v>
      </c>
      <c r="P29" s="9"/>
    </row>
    <row r="30" spans="1:16">
      <c r="A30" s="12"/>
      <c r="B30" s="25">
        <v>334.9</v>
      </c>
      <c r="C30" s="20" t="s">
        <v>130</v>
      </c>
      <c r="D30" s="46">
        <v>7521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7521</v>
      </c>
      <c r="O30" s="47">
        <f t="shared" si="1"/>
        <v>1.0816913562491011</v>
      </c>
      <c r="P30" s="9"/>
    </row>
    <row r="31" spans="1:16">
      <c r="A31" s="12"/>
      <c r="B31" s="25">
        <v>335.12</v>
      </c>
      <c r="C31" s="20" t="s">
        <v>113</v>
      </c>
      <c r="D31" s="46">
        <v>302558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302558</v>
      </c>
      <c r="O31" s="47">
        <f t="shared" si="1"/>
        <v>43.514741838055514</v>
      </c>
      <c r="P31" s="9"/>
    </row>
    <row r="32" spans="1:16">
      <c r="A32" s="12"/>
      <c r="B32" s="25">
        <v>335.14</v>
      </c>
      <c r="C32" s="20" t="s">
        <v>114</v>
      </c>
      <c r="D32" s="46">
        <v>31513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31513</v>
      </c>
      <c r="O32" s="47">
        <f t="shared" si="1"/>
        <v>4.5322882209118367</v>
      </c>
      <c r="P32" s="9"/>
    </row>
    <row r="33" spans="1:16">
      <c r="A33" s="12"/>
      <c r="B33" s="25">
        <v>335.15</v>
      </c>
      <c r="C33" s="20" t="s">
        <v>115</v>
      </c>
      <c r="D33" s="46">
        <v>8016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8016</v>
      </c>
      <c r="O33" s="47">
        <f t="shared" si="1"/>
        <v>1.1528836473464692</v>
      </c>
      <c r="P33" s="9"/>
    </row>
    <row r="34" spans="1:16">
      <c r="A34" s="12"/>
      <c r="B34" s="25">
        <v>335.18</v>
      </c>
      <c r="C34" s="20" t="s">
        <v>116</v>
      </c>
      <c r="D34" s="46">
        <v>415290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415290</v>
      </c>
      <c r="O34" s="47">
        <f t="shared" si="1"/>
        <v>59.728174888537325</v>
      </c>
      <c r="P34" s="9"/>
    </row>
    <row r="35" spans="1:16">
      <c r="A35" s="12"/>
      <c r="B35" s="25">
        <v>335.21</v>
      </c>
      <c r="C35" s="20" t="s">
        <v>38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8571</v>
      </c>
      <c r="L35" s="46">
        <v>0</v>
      </c>
      <c r="M35" s="46">
        <v>0</v>
      </c>
      <c r="N35" s="46">
        <f t="shared" si="6"/>
        <v>8571</v>
      </c>
      <c r="O35" s="47">
        <f t="shared" si="1"/>
        <v>1.2327053070617</v>
      </c>
      <c r="P35" s="9"/>
    </row>
    <row r="36" spans="1:16">
      <c r="A36" s="12"/>
      <c r="B36" s="25">
        <v>335.49</v>
      </c>
      <c r="C36" s="20" t="s">
        <v>39</v>
      </c>
      <c r="D36" s="46">
        <v>4981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4981</v>
      </c>
      <c r="O36" s="47">
        <f t="shared" si="1"/>
        <v>0.71638141809290956</v>
      </c>
      <c r="P36" s="9"/>
    </row>
    <row r="37" spans="1:16">
      <c r="A37" s="12"/>
      <c r="B37" s="25">
        <v>337.2</v>
      </c>
      <c r="C37" s="20" t="s">
        <v>40</v>
      </c>
      <c r="D37" s="46">
        <v>121637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121637</v>
      </c>
      <c r="O37" s="47">
        <f t="shared" ref="O37:O68" si="7">(N37/O$71)</f>
        <v>17.494175176182942</v>
      </c>
      <c r="P37" s="9"/>
    </row>
    <row r="38" spans="1:16">
      <c r="A38" s="12"/>
      <c r="B38" s="25">
        <v>338</v>
      </c>
      <c r="C38" s="20" t="s">
        <v>41</v>
      </c>
      <c r="D38" s="46">
        <v>5789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5789</v>
      </c>
      <c r="O38" s="47">
        <f t="shared" si="7"/>
        <v>0.83259024881346178</v>
      </c>
      <c r="P38" s="9"/>
    </row>
    <row r="39" spans="1:16" ht="15.75">
      <c r="A39" s="29" t="s">
        <v>46</v>
      </c>
      <c r="B39" s="30"/>
      <c r="C39" s="31"/>
      <c r="D39" s="32">
        <f t="shared" ref="D39:M39" si="8">SUM(D40:D49)</f>
        <v>118230</v>
      </c>
      <c r="E39" s="32">
        <f t="shared" si="8"/>
        <v>276577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3398331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3793138</v>
      </c>
      <c r="O39" s="45">
        <f t="shared" si="7"/>
        <v>545.53976700704732</v>
      </c>
      <c r="P39" s="10"/>
    </row>
    <row r="40" spans="1:16">
      <c r="A40" s="12"/>
      <c r="B40" s="25">
        <v>342.1</v>
      </c>
      <c r="C40" s="20" t="s">
        <v>49</v>
      </c>
      <c r="D40" s="46">
        <v>3732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9" si="9">SUM(D40:M40)</f>
        <v>3732</v>
      </c>
      <c r="O40" s="47">
        <f t="shared" si="7"/>
        <v>0.53674672803106571</v>
      </c>
      <c r="P40" s="9"/>
    </row>
    <row r="41" spans="1:16">
      <c r="A41" s="12"/>
      <c r="B41" s="25">
        <v>342.5</v>
      </c>
      <c r="C41" s="20" t="s">
        <v>51</v>
      </c>
      <c r="D41" s="46">
        <v>65256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65256</v>
      </c>
      <c r="O41" s="47">
        <f t="shared" si="7"/>
        <v>9.3853013087875734</v>
      </c>
      <c r="P41" s="9"/>
    </row>
    <row r="42" spans="1:16">
      <c r="A42" s="12"/>
      <c r="B42" s="25">
        <v>343.3</v>
      </c>
      <c r="C42" s="20" t="s">
        <v>52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1558649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1558649</v>
      </c>
      <c r="O42" s="47">
        <f t="shared" si="7"/>
        <v>224.16927944772041</v>
      </c>
      <c r="P42" s="9"/>
    </row>
    <row r="43" spans="1:16">
      <c r="A43" s="12"/>
      <c r="B43" s="25">
        <v>343.4</v>
      </c>
      <c r="C43" s="20" t="s">
        <v>53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253736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253736</v>
      </c>
      <c r="O43" s="47">
        <f t="shared" si="7"/>
        <v>36.493024593700561</v>
      </c>
      <c r="P43" s="9"/>
    </row>
    <row r="44" spans="1:16">
      <c r="A44" s="12"/>
      <c r="B44" s="25">
        <v>343.5</v>
      </c>
      <c r="C44" s="20" t="s">
        <v>54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1585946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1585946</v>
      </c>
      <c r="O44" s="47">
        <f t="shared" si="7"/>
        <v>228.09521070041708</v>
      </c>
      <c r="P44" s="9"/>
    </row>
    <row r="45" spans="1:16">
      <c r="A45" s="12"/>
      <c r="B45" s="25">
        <v>343.8</v>
      </c>
      <c r="C45" s="20" t="s">
        <v>124</v>
      </c>
      <c r="D45" s="46">
        <v>25707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25707</v>
      </c>
      <c r="O45" s="47">
        <f t="shared" si="7"/>
        <v>3.6972529843233137</v>
      </c>
      <c r="P45" s="9"/>
    </row>
    <row r="46" spans="1:16">
      <c r="A46" s="12"/>
      <c r="B46" s="25">
        <v>343.9</v>
      </c>
      <c r="C46" s="20" t="s">
        <v>56</v>
      </c>
      <c r="D46" s="46">
        <v>0</v>
      </c>
      <c r="E46" s="46">
        <v>276577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276577</v>
      </c>
      <c r="O46" s="47">
        <f t="shared" si="7"/>
        <v>39.77808140371063</v>
      </c>
      <c r="P46" s="9"/>
    </row>
    <row r="47" spans="1:16">
      <c r="A47" s="12"/>
      <c r="B47" s="25">
        <v>344.9</v>
      </c>
      <c r="C47" s="20" t="s">
        <v>117</v>
      </c>
      <c r="D47" s="46">
        <v>20035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20035</v>
      </c>
      <c r="O47" s="47">
        <f t="shared" si="7"/>
        <v>2.8814900043146845</v>
      </c>
      <c r="P47" s="9"/>
    </row>
    <row r="48" spans="1:16">
      <c r="A48" s="12"/>
      <c r="B48" s="25">
        <v>345.9</v>
      </c>
      <c r="C48" s="20" t="s">
        <v>58</v>
      </c>
      <c r="D48" s="46">
        <v>3100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3100</v>
      </c>
      <c r="O48" s="47">
        <f t="shared" si="7"/>
        <v>0.44585071192291098</v>
      </c>
      <c r="P48" s="9"/>
    </row>
    <row r="49" spans="1:16">
      <c r="A49" s="12"/>
      <c r="B49" s="25">
        <v>347.2</v>
      </c>
      <c r="C49" s="20" t="s">
        <v>59</v>
      </c>
      <c r="D49" s="46">
        <v>400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400</v>
      </c>
      <c r="O49" s="47">
        <f t="shared" si="7"/>
        <v>5.7529124119085284E-2</v>
      </c>
      <c r="P49" s="9"/>
    </row>
    <row r="50" spans="1:16" ht="15.75">
      <c r="A50" s="29" t="s">
        <v>47</v>
      </c>
      <c r="B50" s="30"/>
      <c r="C50" s="31"/>
      <c r="D50" s="32">
        <f t="shared" ref="D50:M50" si="10">SUM(D51:D53)</f>
        <v>78540</v>
      </c>
      <c r="E50" s="32">
        <f t="shared" si="10"/>
        <v>0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 t="shared" ref="N50:N55" si="11">SUM(D50:M50)</f>
        <v>78540</v>
      </c>
      <c r="O50" s="45">
        <f t="shared" si="7"/>
        <v>11.295843520782396</v>
      </c>
      <c r="P50" s="10"/>
    </row>
    <row r="51" spans="1:16">
      <c r="A51" s="13"/>
      <c r="B51" s="39">
        <v>351.5</v>
      </c>
      <c r="C51" s="21" t="s">
        <v>62</v>
      </c>
      <c r="D51" s="46">
        <v>18708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18708</v>
      </c>
      <c r="O51" s="47">
        <f t="shared" si="7"/>
        <v>2.6906371350496188</v>
      </c>
      <c r="P51" s="9"/>
    </row>
    <row r="52" spans="1:16">
      <c r="A52" s="13"/>
      <c r="B52" s="39">
        <v>354</v>
      </c>
      <c r="C52" s="21" t="s">
        <v>63</v>
      </c>
      <c r="D52" s="46">
        <v>45889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45889</v>
      </c>
      <c r="O52" s="47">
        <f t="shared" si="7"/>
        <v>6.5998849417517622</v>
      </c>
      <c r="P52" s="9"/>
    </row>
    <row r="53" spans="1:16">
      <c r="A53" s="13"/>
      <c r="B53" s="39">
        <v>359</v>
      </c>
      <c r="C53" s="21" t="s">
        <v>64</v>
      </c>
      <c r="D53" s="46">
        <v>13943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13943</v>
      </c>
      <c r="O53" s="47">
        <f t="shared" si="7"/>
        <v>2.0053214439810154</v>
      </c>
      <c r="P53" s="9"/>
    </row>
    <row r="54" spans="1:16" ht="15.75">
      <c r="A54" s="29" t="s">
        <v>3</v>
      </c>
      <c r="B54" s="30"/>
      <c r="C54" s="31"/>
      <c r="D54" s="32">
        <f t="shared" ref="D54:M54" si="12">SUM(D55:D63)</f>
        <v>193311</v>
      </c>
      <c r="E54" s="32">
        <f t="shared" si="12"/>
        <v>7279</v>
      </c>
      <c r="F54" s="32">
        <f t="shared" si="12"/>
        <v>0</v>
      </c>
      <c r="G54" s="32">
        <f t="shared" si="12"/>
        <v>0</v>
      </c>
      <c r="H54" s="32">
        <f t="shared" si="12"/>
        <v>0</v>
      </c>
      <c r="I54" s="32">
        <f t="shared" si="12"/>
        <v>201629</v>
      </c>
      <c r="J54" s="32">
        <f t="shared" si="12"/>
        <v>0</v>
      </c>
      <c r="K54" s="32">
        <f t="shared" si="12"/>
        <v>1612060</v>
      </c>
      <c r="L54" s="32">
        <f t="shared" si="12"/>
        <v>0</v>
      </c>
      <c r="M54" s="32">
        <f t="shared" si="12"/>
        <v>0</v>
      </c>
      <c r="N54" s="32">
        <f t="shared" si="11"/>
        <v>2014279</v>
      </c>
      <c r="O54" s="45">
        <f t="shared" si="7"/>
        <v>289.6992665036675</v>
      </c>
      <c r="P54" s="10"/>
    </row>
    <row r="55" spans="1:16">
      <c r="A55" s="12"/>
      <c r="B55" s="25">
        <v>361.1</v>
      </c>
      <c r="C55" s="20" t="s">
        <v>65</v>
      </c>
      <c r="D55" s="46">
        <v>70427</v>
      </c>
      <c r="E55" s="46">
        <v>129</v>
      </c>
      <c r="F55" s="46">
        <v>0</v>
      </c>
      <c r="G55" s="46">
        <v>0</v>
      </c>
      <c r="H55" s="46">
        <v>0</v>
      </c>
      <c r="I55" s="46">
        <v>76258</v>
      </c>
      <c r="J55" s="46">
        <v>0</v>
      </c>
      <c r="K55" s="46">
        <v>61762</v>
      </c>
      <c r="L55" s="46">
        <v>0</v>
      </c>
      <c r="M55" s="46">
        <v>0</v>
      </c>
      <c r="N55" s="46">
        <f t="shared" si="11"/>
        <v>208576</v>
      </c>
      <c r="O55" s="47">
        <f t="shared" si="7"/>
        <v>29.997986480655833</v>
      </c>
      <c r="P55" s="9"/>
    </row>
    <row r="56" spans="1:16">
      <c r="A56" s="12"/>
      <c r="B56" s="25">
        <v>361.2</v>
      </c>
      <c r="C56" s="20" t="s">
        <v>66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280101</v>
      </c>
      <c r="L56" s="46">
        <v>0</v>
      </c>
      <c r="M56" s="46">
        <v>0</v>
      </c>
      <c r="N56" s="46">
        <f t="shared" ref="N56:N63" si="13">SUM(D56:M56)</f>
        <v>280101</v>
      </c>
      <c r="O56" s="47">
        <f t="shared" si="7"/>
        <v>40.284912987199768</v>
      </c>
      <c r="P56" s="9"/>
    </row>
    <row r="57" spans="1:16">
      <c r="A57" s="12"/>
      <c r="B57" s="25">
        <v>361.3</v>
      </c>
      <c r="C57" s="20" t="s">
        <v>67</v>
      </c>
      <c r="D57" s="46">
        <v>55091</v>
      </c>
      <c r="E57" s="46">
        <v>0</v>
      </c>
      <c r="F57" s="46">
        <v>0</v>
      </c>
      <c r="G57" s="46">
        <v>0</v>
      </c>
      <c r="H57" s="46">
        <v>0</v>
      </c>
      <c r="I57" s="46">
        <v>124850</v>
      </c>
      <c r="J57" s="46">
        <v>0</v>
      </c>
      <c r="K57" s="46">
        <v>910959</v>
      </c>
      <c r="L57" s="46">
        <v>0</v>
      </c>
      <c r="M57" s="46">
        <v>0</v>
      </c>
      <c r="N57" s="46">
        <f t="shared" si="13"/>
        <v>1090900</v>
      </c>
      <c r="O57" s="47">
        <f t="shared" si="7"/>
        <v>156.89630375377536</v>
      </c>
      <c r="P57" s="9"/>
    </row>
    <row r="58" spans="1:16">
      <c r="A58" s="12"/>
      <c r="B58" s="25">
        <v>361.4</v>
      </c>
      <c r="C58" s="20" t="s">
        <v>118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-29799</v>
      </c>
      <c r="L58" s="46">
        <v>0</v>
      </c>
      <c r="M58" s="46">
        <v>0</v>
      </c>
      <c r="N58" s="46">
        <f t="shared" si="13"/>
        <v>-29799</v>
      </c>
      <c r="O58" s="47">
        <f t="shared" si="7"/>
        <v>-4.2857759240615563</v>
      </c>
      <c r="P58" s="9"/>
    </row>
    <row r="59" spans="1:16">
      <c r="A59" s="12"/>
      <c r="B59" s="25">
        <v>362</v>
      </c>
      <c r="C59" s="20" t="s">
        <v>69</v>
      </c>
      <c r="D59" s="46">
        <v>5091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5091</v>
      </c>
      <c r="O59" s="47">
        <f t="shared" si="7"/>
        <v>0.73220192722565802</v>
      </c>
      <c r="P59" s="9"/>
    </row>
    <row r="60" spans="1:16">
      <c r="A60" s="12"/>
      <c r="B60" s="25">
        <v>365</v>
      </c>
      <c r="C60" s="20" t="s">
        <v>120</v>
      </c>
      <c r="D60" s="46">
        <v>21583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21583</v>
      </c>
      <c r="O60" s="47">
        <f t="shared" si="7"/>
        <v>3.1041277146555442</v>
      </c>
      <c r="P60" s="9"/>
    </row>
    <row r="61" spans="1:16">
      <c r="A61" s="12"/>
      <c r="B61" s="25">
        <v>366</v>
      </c>
      <c r="C61" s="20" t="s">
        <v>72</v>
      </c>
      <c r="D61" s="46">
        <v>451</v>
      </c>
      <c r="E61" s="46">
        <v>7150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7601</v>
      </c>
      <c r="O61" s="47">
        <f t="shared" si="7"/>
        <v>1.0931971810729182</v>
      </c>
      <c r="P61" s="9"/>
    </row>
    <row r="62" spans="1:16">
      <c r="A62" s="12"/>
      <c r="B62" s="25">
        <v>368</v>
      </c>
      <c r="C62" s="20" t="s">
        <v>73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388853</v>
      </c>
      <c r="L62" s="46">
        <v>0</v>
      </c>
      <c r="M62" s="46">
        <v>0</v>
      </c>
      <c r="N62" s="46">
        <f t="shared" si="13"/>
        <v>388853</v>
      </c>
      <c r="O62" s="47">
        <f t="shared" si="7"/>
        <v>55.925931252696678</v>
      </c>
      <c r="P62" s="9"/>
    </row>
    <row r="63" spans="1:16">
      <c r="A63" s="12"/>
      <c r="B63" s="25">
        <v>369.9</v>
      </c>
      <c r="C63" s="20" t="s">
        <v>74</v>
      </c>
      <c r="D63" s="46">
        <v>40668</v>
      </c>
      <c r="E63" s="46">
        <v>0</v>
      </c>
      <c r="F63" s="46">
        <v>0</v>
      </c>
      <c r="G63" s="46">
        <v>0</v>
      </c>
      <c r="H63" s="46">
        <v>0</v>
      </c>
      <c r="I63" s="46">
        <v>521</v>
      </c>
      <c r="J63" s="46">
        <v>0</v>
      </c>
      <c r="K63" s="46">
        <v>184</v>
      </c>
      <c r="L63" s="46">
        <v>0</v>
      </c>
      <c r="M63" s="46">
        <v>0</v>
      </c>
      <c r="N63" s="46">
        <f t="shared" si="13"/>
        <v>41373</v>
      </c>
      <c r="O63" s="47">
        <f t="shared" si="7"/>
        <v>5.9503811304472887</v>
      </c>
      <c r="P63" s="9"/>
    </row>
    <row r="64" spans="1:16" ht="15.75">
      <c r="A64" s="29" t="s">
        <v>48</v>
      </c>
      <c r="B64" s="30"/>
      <c r="C64" s="31"/>
      <c r="D64" s="32">
        <f t="shared" ref="D64:M64" si="14">SUM(D65:D68)</f>
        <v>1811036</v>
      </c>
      <c r="E64" s="32">
        <f t="shared" si="14"/>
        <v>330052</v>
      </c>
      <c r="F64" s="32">
        <f t="shared" si="14"/>
        <v>0</v>
      </c>
      <c r="G64" s="32">
        <f t="shared" si="14"/>
        <v>0</v>
      </c>
      <c r="H64" s="32">
        <f t="shared" si="14"/>
        <v>0</v>
      </c>
      <c r="I64" s="32">
        <f t="shared" si="14"/>
        <v>302729</v>
      </c>
      <c r="J64" s="32">
        <f t="shared" si="14"/>
        <v>0</v>
      </c>
      <c r="K64" s="32">
        <f t="shared" si="14"/>
        <v>0</v>
      </c>
      <c r="L64" s="32">
        <f t="shared" si="14"/>
        <v>0</v>
      </c>
      <c r="M64" s="32">
        <f t="shared" si="14"/>
        <v>0</v>
      </c>
      <c r="N64" s="32">
        <f t="shared" ref="N64:N69" si="15">SUM(D64:M64)</f>
        <v>2443817</v>
      </c>
      <c r="O64" s="45">
        <f t="shared" si="7"/>
        <v>351.4766287933266</v>
      </c>
      <c r="P64" s="9"/>
    </row>
    <row r="65" spans="1:119">
      <c r="A65" s="12"/>
      <c r="B65" s="25">
        <v>381</v>
      </c>
      <c r="C65" s="20" t="s">
        <v>75</v>
      </c>
      <c r="D65" s="46">
        <v>552536</v>
      </c>
      <c r="E65" s="46">
        <v>80475</v>
      </c>
      <c r="F65" s="46">
        <v>0</v>
      </c>
      <c r="G65" s="46">
        <v>0</v>
      </c>
      <c r="H65" s="46">
        <v>0</v>
      </c>
      <c r="I65" s="46">
        <v>46150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679161</v>
      </c>
      <c r="O65" s="47">
        <f t="shared" si="7"/>
        <v>97.678843664605211</v>
      </c>
      <c r="P65" s="9"/>
    </row>
    <row r="66" spans="1:119">
      <c r="A66" s="12"/>
      <c r="B66" s="25">
        <v>382</v>
      </c>
      <c r="C66" s="20" t="s">
        <v>86</v>
      </c>
      <c r="D66" s="46">
        <v>1258500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1258500</v>
      </c>
      <c r="O66" s="47">
        <f t="shared" si="7"/>
        <v>181.00100675967209</v>
      </c>
      <c r="P66" s="9"/>
    </row>
    <row r="67" spans="1:119">
      <c r="A67" s="12"/>
      <c r="B67" s="25">
        <v>383</v>
      </c>
      <c r="C67" s="20" t="s">
        <v>131</v>
      </c>
      <c r="D67" s="46">
        <v>0</v>
      </c>
      <c r="E67" s="46">
        <v>249577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249577</v>
      </c>
      <c r="O67" s="47">
        <f t="shared" si="7"/>
        <v>35.894865525672373</v>
      </c>
      <c r="P67" s="9"/>
    </row>
    <row r="68" spans="1:119" ht="15.75" thickBot="1">
      <c r="A68" s="12"/>
      <c r="B68" s="25">
        <v>389.3</v>
      </c>
      <c r="C68" s="20" t="s">
        <v>121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256579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256579</v>
      </c>
      <c r="O68" s="47">
        <f t="shared" si="7"/>
        <v>36.901912843376962</v>
      </c>
      <c r="P68" s="9"/>
    </row>
    <row r="69" spans="1:119" ht="16.5" thickBot="1">
      <c r="A69" s="14" t="s">
        <v>60</v>
      </c>
      <c r="B69" s="23"/>
      <c r="C69" s="22"/>
      <c r="D69" s="15">
        <f t="shared" ref="D69:M69" si="16">SUM(D5,D17,D26,D39,D50,D54,D64)</f>
        <v>6599585</v>
      </c>
      <c r="E69" s="15">
        <f t="shared" si="16"/>
        <v>1945648</v>
      </c>
      <c r="F69" s="15">
        <f t="shared" si="16"/>
        <v>0</v>
      </c>
      <c r="G69" s="15">
        <f t="shared" si="16"/>
        <v>0</v>
      </c>
      <c r="H69" s="15">
        <f t="shared" si="16"/>
        <v>0</v>
      </c>
      <c r="I69" s="15">
        <f t="shared" si="16"/>
        <v>3917322</v>
      </c>
      <c r="J69" s="15">
        <f t="shared" si="16"/>
        <v>0</v>
      </c>
      <c r="K69" s="15">
        <f t="shared" si="16"/>
        <v>1730711</v>
      </c>
      <c r="L69" s="15">
        <f t="shared" si="16"/>
        <v>0</v>
      </c>
      <c r="M69" s="15">
        <f t="shared" si="16"/>
        <v>0</v>
      </c>
      <c r="N69" s="15">
        <f t="shared" si="15"/>
        <v>14193266</v>
      </c>
      <c r="O69" s="38">
        <f>(N69/O$71)</f>
        <v>2041.3154034229829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118" t="s">
        <v>132</v>
      </c>
      <c r="M71" s="118"/>
      <c r="N71" s="118"/>
      <c r="O71" s="43">
        <v>6953</v>
      </c>
    </row>
    <row r="72" spans="1:119">
      <c r="A72" s="119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7"/>
    </row>
    <row r="73" spans="1:119" ht="15.75" customHeight="1" thickBot="1">
      <c r="A73" s="120" t="s">
        <v>93</v>
      </c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100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77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78</v>
      </c>
      <c r="F4" s="34" t="s">
        <v>79</v>
      </c>
      <c r="G4" s="34" t="s">
        <v>80</v>
      </c>
      <c r="H4" s="34" t="s">
        <v>5</v>
      </c>
      <c r="I4" s="34" t="s">
        <v>6</v>
      </c>
      <c r="J4" s="35" t="s">
        <v>81</v>
      </c>
      <c r="K4" s="35" t="s">
        <v>7</v>
      </c>
      <c r="L4" s="35" t="s">
        <v>8</v>
      </c>
      <c r="M4" s="35" t="s">
        <v>9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2651072</v>
      </c>
      <c r="E5" s="27">
        <f t="shared" si="0"/>
        <v>1117765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103601</v>
      </c>
      <c r="L5" s="27">
        <f t="shared" si="0"/>
        <v>0</v>
      </c>
      <c r="M5" s="27">
        <f t="shared" si="0"/>
        <v>0</v>
      </c>
      <c r="N5" s="28">
        <f>SUM(D5:M5)</f>
        <v>3872438</v>
      </c>
      <c r="O5" s="33">
        <f t="shared" ref="O5:O36" si="1">(N5/O$71)</f>
        <v>568.13937793427226</v>
      </c>
      <c r="P5" s="6"/>
    </row>
    <row r="6" spans="1:133">
      <c r="A6" s="12"/>
      <c r="B6" s="25">
        <v>311</v>
      </c>
      <c r="C6" s="20" t="s">
        <v>2</v>
      </c>
      <c r="D6" s="46">
        <v>1775735</v>
      </c>
      <c r="E6" s="46">
        <v>87758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1863493</v>
      </c>
      <c r="O6" s="47">
        <f t="shared" si="1"/>
        <v>273.39979460093895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210540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210540</v>
      </c>
      <c r="O7" s="47">
        <f t="shared" si="1"/>
        <v>30.889084507042252</v>
      </c>
      <c r="P7" s="9"/>
    </row>
    <row r="8" spans="1:133">
      <c r="A8" s="12"/>
      <c r="B8" s="25">
        <v>312.51</v>
      </c>
      <c r="C8" s="20" t="s">
        <v>84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32229</v>
      </c>
      <c r="L8" s="46">
        <v>0</v>
      </c>
      <c r="M8" s="46">
        <v>0</v>
      </c>
      <c r="N8" s="46">
        <f>SUM(D8:M8)</f>
        <v>32229</v>
      </c>
      <c r="O8" s="47">
        <f t="shared" si="1"/>
        <v>4.728433098591549</v>
      </c>
      <c r="P8" s="9"/>
    </row>
    <row r="9" spans="1:133">
      <c r="A9" s="12"/>
      <c r="B9" s="25">
        <v>312.52</v>
      </c>
      <c r="C9" s="20" t="s">
        <v>110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71372</v>
      </c>
      <c r="L9" s="46">
        <v>0</v>
      </c>
      <c r="M9" s="46">
        <v>0</v>
      </c>
      <c r="N9" s="46">
        <f>SUM(D9:M9)</f>
        <v>71372</v>
      </c>
      <c r="O9" s="47">
        <f t="shared" si="1"/>
        <v>10.4712441314554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819467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819467</v>
      </c>
      <c r="O10" s="47">
        <f t="shared" si="1"/>
        <v>120.22696596244131</v>
      </c>
      <c r="P10" s="9"/>
    </row>
    <row r="11" spans="1:133">
      <c r="A11" s="12"/>
      <c r="B11" s="25">
        <v>314.10000000000002</v>
      </c>
      <c r="C11" s="20" t="s">
        <v>12</v>
      </c>
      <c r="D11" s="46">
        <v>539801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539801</v>
      </c>
      <c r="O11" s="47">
        <f t="shared" si="1"/>
        <v>79.196156103286384</v>
      </c>
      <c r="P11" s="9"/>
    </row>
    <row r="12" spans="1:133">
      <c r="A12" s="12"/>
      <c r="B12" s="25">
        <v>314.3</v>
      </c>
      <c r="C12" s="20" t="s">
        <v>13</v>
      </c>
      <c r="D12" s="46">
        <v>67236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67236</v>
      </c>
      <c r="O12" s="47">
        <f t="shared" si="1"/>
        <v>9.86443661971831</v>
      </c>
      <c r="P12" s="9"/>
    </row>
    <row r="13" spans="1:133">
      <c r="A13" s="12"/>
      <c r="B13" s="25">
        <v>314.39999999999998</v>
      </c>
      <c r="C13" s="20" t="s">
        <v>14</v>
      </c>
      <c r="D13" s="46">
        <v>7427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7427</v>
      </c>
      <c r="O13" s="47">
        <f t="shared" si="1"/>
        <v>1.0896420187793427</v>
      </c>
      <c r="P13" s="9"/>
    </row>
    <row r="14" spans="1:133">
      <c r="A14" s="12"/>
      <c r="B14" s="25">
        <v>314.8</v>
      </c>
      <c r="C14" s="20" t="s">
        <v>15</v>
      </c>
      <c r="D14" s="46">
        <v>7727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7727</v>
      </c>
      <c r="O14" s="47">
        <f t="shared" si="1"/>
        <v>1.133656103286385</v>
      </c>
      <c r="P14" s="9"/>
    </row>
    <row r="15" spans="1:133">
      <c r="A15" s="12"/>
      <c r="B15" s="25">
        <v>315</v>
      </c>
      <c r="C15" s="20" t="s">
        <v>111</v>
      </c>
      <c r="D15" s="46">
        <v>224762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224762</v>
      </c>
      <c r="O15" s="47">
        <f t="shared" si="1"/>
        <v>32.975645539906104</v>
      </c>
      <c r="P15" s="9"/>
    </row>
    <row r="16" spans="1:133">
      <c r="A16" s="12"/>
      <c r="B16" s="25">
        <v>316</v>
      </c>
      <c r="C16" s="20" t="s">
        <v>112</v>
      </c>
      <c r="D16" s="46">
        <v>28384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28384</v>
      </c>
      <c r="O16" s="47">
        <f t="shared" si="1"/>
        <v>4.164319248826291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SUM(D18:D25)</f>
        <v>744275</v>
      </c>
      <c r="E17" s="32">
        <f t="shared" si="3"/>
        <v>58513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20218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823006</v>
      </c>
      <c r="O17" s="45">
        <f t="shared" si="1"/>
        <v>120.74618544600939</v>
      </c>
      <c r="P17" s="10"/>
    </row>
    <row r="18" spans="1:16">
      <c r="A18" s="12"/>
      <c r="B18" s="25">
        <v>322</v>
      </c>
      <c r="C18" s="20" t="s">
        <v>0</v>
      </c>
      <c r="D18" s="46">
        <v>106324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106324</v>
      </c>
      <c r="O18" s="47">
        <f t="shared" si="1"/>
        <v>15.599178403755868</v>
      </c>
      <c r="P18" s="9"/>
    </row>
    <row r="19" spans="1:16">
      <c r="A19" s="12"/>
      <c r="B19" s="25">
        <v>323.10000000000002</v>
      </c>
      <c r="C19" s="20" t="s">
        <v>19</v>
      </c>
      <c r="D19" s="46">
        <v>584775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4">SUM(D19:M19)</f>
        <v>584775</v>
      </c>
      <c r="O19" s="47">
        <f t="shared" si="1"/>
        <v>85.794454225352112</v>
      </c>
      <c r="P19" s="9"/>
    </row>
    <row r="20" spans="1:16">
      <c r="A20" s="12"/>
      <c r="B20" s="25">
        <v>323.39999999999998</v>
      </c>
      <c r="C20" s="20" t="s">
        <v>90</v>
      </c>
      <c r="D20" s="46">
        <v>18282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18282</v>
      </c>
      <c r="O20" s="47">
        <f t="shared" si="1"/>
        <v>2.682218309859155</v>
      </c>
      <c r="P20" s="9"/>
    </row>
    <row r="21" spans="1:16">
      <c r="A21" s="12"/>
      <c r="B21" s="25">
        <v>323.7</v>
      </c>
      <c r="C21" s="20" t="s">
        <v>20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20218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20218</v>
      </c>
      <c r="O21" s="47">
        <f t="shared" si="1"/>
        <v>2.966255868544601</v>
      </c>
      <c r="P21" s="9"/>
    </row>
    <row r="22" spans="1:16">
      <c r="A22" s="12"/>
      <c r="B22" s="25">
        <v>324.11</v>
      </c>
      <c r="C22" s="20" t="s">
        <v>21</v>
      </c>
      <c r="D22" s="46">
        <v>0</v>
      </c>
      <c r="E22" s="46">
        <v>2896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2896</v>
      </c>
      <c r="O22" s="47">
        <f t="shared" si="1"/>
        <v>0.42488262910798125</v>
      </c>
      <c r="P22" s="9"/>
    </row>
    <row r="23" spans="1:16">
      <c r="A23" s="12"/>
      <c r="B23" s="25">
        <v>324.20999999999998</v>
      </c>
      <c r="C23" s="20" t="s">
        <v>23</v>
      </c>
      <c r="D23" s="46">
        <v>0</v>
      </c>
      <c r="E23" s="46">
        <v>55617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55617</v>
      </c>
      <c r="O23" s="47">
        <f t="shared" si="1"/>
        <v>8.1597711267605639</v>
      </c>
      <c r="P23" s="9"/>
    </row>
    <row r="24" spans="1:16">
      <c r="A24" s="12"/>
      <c r="B24" s="25">
        <v>325.2</v>
      </c>
      <c r="C24" s="20" t="s">
        <v>27</v>
      </c>
      <c r="D24" s="46">
        <v>26169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26169</v>
      </c>
      <c r="O24" s="47">
        <f t="shared" si="1"/>
        <v>3.839348591549296</v>
      </c>
      <c r="P24" s="9"/>
    </row>
    <row r="25" spans="1:16">
      <c r="A25" s="12"/>
      <c r="B25" s="25">
        <v>329</v>
      </c>
      <c r="C25" s="20" t="s">
        <v>28</v>
      </c>
      <c r="D25" s="46">
        <v>8725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5">SUM(D25:M25)</f>
        <v>8725</v>
      </c>
      <c r="O25" s="47">
        <f t="shared" si="1"/>
        <v>1.2800762910798122</v>
      </c>
      <c r="P25" s="9"/>
    </row>
    <row r="26" spans="1:16" ht="15.75">
      <c r="A26" s="29" t="s">
        <v>30</v>
      </c>
      <c r="B26" s="30"/>
      <c r="C26" s="31"/>
      <c r="D26" s="32">
        <f t="shared" ref="D26:M26" si="6">SUM(D27:D39)</f>
        <v>884203</v>
      </c>
      <c r="E26" s="32">
        <f t="shared" si="6"/>
        <v>113435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14043</v>
      </c>
      <c r="L26" s="32">
        <f t="shared" si="6"/>
        <v>0</v>
      </c>
      <c r="M26" s="32">
        <f t="shared" si="6"/>
        <v>0</v>
      </c>
      <c r="N26" s="44">
        <f t="shared" si="5"/>
        <v>1011681</v>
      </c>
      <c r="O26" s="45">
        <f t="shared" si="1"/>
        <v>148.42737676056339</v>
      </c>
      <c r="P26" s="10"/>
    </row>
    <row r="27" spans="1:16">
      <c r="A27" s="12"/>
      <c r="B27" s="25">
        <v>331.2</v>
      </c>
      <c r="C27" s="20" t="s">
        <v>29</v>
      </c>
      <c r="D27" s="46">
        <v>2103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2103</v>
      </c>
      <c r="O27" s="47">
        <f t="shared" si="1"/>
        <v>0.30853873239436619</v>
      </c>
      <c r="P27" s="9"/>
    </row>
    <row r="28" spans="1:16">
      <c r="A28" s="12"/>
      <c r="B28" s="25">
        <v>331.49</v>
      </c>
      <c r="C28" s="20" t="s">
        <v>127</v>
      </c>
      <c r="D28" s="46">
        <v>0</v>
      </c>
      <c r="E28" s="46">
        <v>113435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113435</v>
      </c>
      <c r="O28" s="47">
        <f t="shared" si="1"/>
        <v>16.642458920187792</v>
      </c>
      <c r="P28" s="9"/>
    </row>
    <row r="29" spans="1:16">
      <c r="A29" s="12"/>
      <c r="B29" s="25">
        <v>331.5</v>
      </c>
      <c r="C29" s="20" t="s">
        <v>91</v>
      </c>
      <c r="D29" s="46">
        <v>26907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26907</v>
      </c>
      <c r="O29" s="47">
        <f t="shared" si="1"/>
        <v>3.9476232394366195</v>
      </c>
      <c r="P29" s="9"/>
    </row>
    <row r="30" spans="1:16">
      <c r="A30" s="12"/>
      <c r="B30" s="25">
        <v>331.62</v>
      </c>
      <c r="C30" s="20" t="s">
        <v>103</v>
      </c>
      <c r="D30" s="46">
        <v>31233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31233</v>
      </c>
      <c r="O30" s="47">
        <f t="shared" si="1"/>
        <v>4.582306338028169</v>
      </c>
      <c r="P30" s="9"/>
    </row>
    <row r="31" spans="1:16">
      <c r="A31" s="12"/>
      <c r="B31" s="25">
        <v>334.2</v>
      </c>
      <c r="C31" s="20" t="s">
        <v>31</v>
      </c>
      <c r="D31" s="46">
        <v>1899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1899</v>
      </c>
      <c r="O31" s="47">
        <f t="shared" si="1"/>
        <v>0.27860915492957744</v>
      </c>
      <c r="P31" s="9"/>
    </row>
    <row r="32" spans="1:16">
      <c r="A32" s="12"/>
      <c r="B32" s="25">
        <v>335.12</v>
      </c>
      <c r="C32" s="20" t="s">
        <v>113</v>
      </c>
      <c r="D32" s="46">
        <v>302118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7">SUM(D32:M32)</f>
        <v>302118</v>
      </c>
      <c r="O32" s="47">
        <f t="shared" si="1"/>
        <v>44.324823943661968</v>
      </c>
      <c r="P32" s="9"/>
    </row>
    <row r="33" spans="1:16">
      <c r="A33" s="12"/>
      <c r="B33" s="25">
        <v>335.14</v>
      </c>
      <c r="C33" s="20" t="s">
        <v>114</v>
      </c>
      <c r="D33" s="46">
        <v>32697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32697</v>
      </c>
      <c r="O33" s="47">
        <f t="shared" si="1"/>
        <v>4.797095070422535</v>
      </c>
      <c r="P33" s="9"/>
    </row>
    <row r="34" spans="1:16">
      <c r="A34" s="12"/>
      <c r="B34" s="25">
        <v>335.15</v>
      </c>
      <c r="C34" s="20" t="s">
        <v>115</v>
      </c>
      <c r="D34" s="46">
        <v>7666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7666</v>
      </c>
      <c r="O34" s="47">
        <f t="shared" si="1"/>
        <v>1.124706572769953</v>
      </c>
      <c r="P34" s="9"/>
    </row>
    <row r="35" spans="1:16">
      <c r="A35" s="12"/>
      <c r="B35" s="25">
        <v>335.18</v>
      </c>
      <c r="C35" s="20" t="s">
        <v>116</v>
      </c>
      <c r="D35" s="46">
        <v>376523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376523</v>
      </c>
      <c r="O35" s="47">
        <f t="shared" si="1"/>
        <v>55.241050469483568</v>
      </c>
      <c r="P35" s="9"/>
    </row>
    <row r="36" spans="1:16">
      <c r="A36" s="12"/>
      <c r="B36" s="25">
        <v>335.21</v>
      </c>
      <c r="C36" s="20" t="s">
        <v>38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14043</v>
      </c>
      <c r="L36" s="46">
        <v>0</v>
      </c>
      <c r="M36" s="46">
        <v>0</v>
      </c>
      <c r="N36" s="46">
        <f t="shared" si="7"/>
        <v>14043</v>
      </c>
      <c r="O36" s="47">
        <f t="shared" si="1"/>
        <v>2.060299295774648</v>
      </c>
      <c r="P36" s="9"/>
    </row>
    <row r="37" spans="1:16">
      <c r="A37" s="12"/>
      <c r="B37" s="25">
        <v>335.49</v>
      </c>
      <c r="C37" s="20" t="s">
        <v>39</v>
      </c>
      <c r="D37" s="46">
        <v>3261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3261</v>
      </c>
      <c r="O37" s="47">
        <f t="shared" ref="O37:O68" si="8">(N37/O$71)</f>
        <v>0.47843309859154931</v>
      </c>
      <c r="P37" s="9"/>
    </row>
    <row r="38" spans="1:16">
      <c r="A38" s="12"/>
      <c r="B38" s="25">
        <v>337.2</v>
      </c>
      <c r="C38" s="20" t="s">
        <v>40</v>
      </c>
      <c r="D38" s="46">
        <v>94302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94302</v>
      </c>
      <c r="O38" s="47">
        <f t="shared" si="8"/>
        <v>13.835387323943662</v>
      </c>
      <c r="P38" s="9"/>
    </row>
    <row r="39" spans="1:16">
      <c r="A39" s="12"/>
      <c r="B39" s="25">
        <v>338</v>
      </c>
      <c r="C39" s="20" t="s">
        <v>41</v>
      </c>
      <c r="D39" s="46">
        <v>5494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5494</v>
      </c>
      <c r="O39" s="47">
        <f t="shared" si="8"/>
        <v>0.80604460093896713</v>
      </c>
      <c r="P39" s="9"/>
    </row>
    <row r="40" spans="1:16" ht="15.75">
      <c r="A40" s="29" t="s">
        <v>46</v>
      </c>
      <c r="B40" s="30"/>
      <c r="C40" s="31"/>
      <c r="D40" s="32">
        <f t="shared" ref="D40:M40" si="9">SUM(D41:D50)</f>
        <v>112160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3404972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>SUM(D40:M40)</f>
        <v>3517132</v>
      </c>
      <c r="O40" s="45">
        <f t="shared" si="8"/>
        <v>516.01115023474176</v>
      </c>
      <c r="P40" s="10"/>
    </row>
    <row r="41" spans="1:16">
      <c r="A41" s="12"/>
      <c r="B41" s="25">
        <v>342.1</v>
      </c>
      <c r="C41" s="20" t="s">
        <v>49</v>
      </c>
      <c r="D41" s="46">
        <v>5040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0" si="10">SUM(D41:M41)</f>
        <v>5040</v>
      </c>
      <c r="O41" s="47">
        <f t="shared" si="8"/>
        <v>0.73943661971830987</v>
      </c>
      <c r="P41" s="9"/>
    </row>
    <row r="42" spans="1:16">
      <c r="A42" s="12"/>
      <c r="B42" s="25">
        <v>342.5</v>
      </c>
      <c r="C42" s="20" t="s">
        <v>51</v>
      </c>
      <c r="D42" s="46">
        <v>53692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53692</v>
      </c>
      <c r="O42" s="47">
        <f t="shared" si="8"/>
        <v>7.877347417840376</v>
      </c>
      <c r="P42" s="9"/>
    </row>
    <row r="43" spans="1:16">
      <c r="A43" s="12"/>
      <c r="B43" s="25">
        <v>343.3</v>
      </c>
      <c r="C43" s="20" t="s">
        <v>52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1546908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1546908</v>
      </c>
      <c r="O43" s="47">
        <f t="shared" si="8"/>
        <v>226.95246478873239</v>
      </c>
      <c r="P43" s="9"/>
    </row>
    <row r="44" spans="1:16">
      <c r="A44" s="12"/>
      <c r="B44" s="25">
        <v>343.4</v>
      </c>
      <c r="C44" s="20" t="s">
        <v>53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249758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249758</v>
      </c>
      <c r="O44" s="47">
        <f t="shared" si="8"/>
        <v>36.642899061032864</v>
      </c>
      <c r="P44" s="9"/>
    </row>
    <row r="45" spans="1:16">
      <c r="A45" s="12"/>
      <c r="B45" s="25">
        <v>343.5</v>
      </c>
      <c r="C45" s="20" t="s">
        <v>54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1469219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1469219</v>
      </c>
      <c r="O45" s="47">
        <f t="shared" si="8"/>
        <v>215.5544307511737</v>
      </c>
      <c r="P45" s="9"/>
    </row>
    <row r="46" spans="1:16">
      <c r="A46" s="12"/>
      <c r="B46" s="25">
        <v>343.6</v>
      </c>
      <c r="C46" s="20" t="s">
        <v>55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139087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139087</v>
      </c>
      <c r="O46" s="47">
        <f t="shared" si="8"/>
        <v>20.405956572769952</v>
      </c>
      <c r="P46" s="9"/>
    </row>
    <row r="47" spans="1:16">
      <c r="A47" s="12"/>
      <c r="B47" s="25">
        <v>343.8</v>
      </c>
      <c r="C47" s="20" t="s">
        <v>124</v>
      </c>
      <c r="D47" s="46">
        <v>25205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25205</v>
      </c>
      <c r="O47" s="47">
        <f t="shared" si="8"/>
        <v>3.6979166666666665</v>
      </c>
      <c r="P47" s="9"/>
    </row>
    <row r="48" spans="1:16">
      <c r="A48" s="12"/>
      <c r="B48" s="25">
        <v>344.9</v>
      </c>
      <c r="C48" s="20" t="s">
        <v>117</v>
      </c>
      <c r="D48" s="46">
        <v>26973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26973</v>
      </c>
      <c r="O48" s="47">
        <f t="shared" si="8"/>
        <v>3.957306338028169</v>
      </c>
      <c r="P48" s="9"/>
    </row>
    <row r="49" spans="1:16">
      <c r="A49" s="12"/>
      <c r="B49" s="25">
        <v>345.9</v>
      </c>
      <c r="C49" s="20" t="s">
        <v>58</v>
      </c>
      <c r="D49" s="46">
        <v>950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950</v>
      </c>
      <c r="O49" s="47">
        <f t="shared" si="8"/>
        <v>0.13937793427230047</v>
      </c>
      <c r="P49" s="9"/>
    </row>
    <row r="50" spans="1:16">
      <c r="A50" s="12"/>
      <c r="B50" s="25">
        <v>347.2</v>
      </c>
      <c r="C50" s="20" t="s">
        <v>59</v>
      </c>
      <c r="D50" s="46">
        <v>300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300</v>
      </c>
      <c r="O50" s="47">
        <f t="shared" si="8"/>
        <v>4.401408450704225E-2</v>
      </c>
      <c r="P50" s="9"/>
    </row>
    <row r="51" spans="1:16" ht="15.75">
      <c r="A51" s="29" t="s">
        <v>47</v>
      </c>
      <c r="B51" s="30"/>
      <c r="C51" s="31"/>
      <c r="D51" s="32">
        <f t="shared" ref="D51:M51" si="11">SUM(D52:D54)</f>
        <v>41503</v>
      </c>
      <c r="E51" s="32">
        <f t="shared" si="11"/>
        <v>0</v>
      </c>
      <c r="F51" s="32">
        <f t="shared" si="11"/>
        <v>0</v>
      </c>
      <c r="G51" s="32">
        <f t="shared" si="11"/>
        <v>0</v>
      </c>
      <c r="H51" s="32">
        <f t="shared" si="11"/>
        <v>0</v>
      </c>
      <c r="I51" s="32">
        <f t="shared" si="11"/>
        <v>0</v>
      </c>
      <c r="J51" s="32">
        <f t="shared" si="11"/>
        <v>0</v>
      </c>
      <c r="K51" s="32">
        <f t="shared" si="11"/>
        <v>0</v>
      </c>
      <c r="L51" s="32">
        <f t="shared" si="11"/>
        <v>0</v>
      </c>
      <c r="M51" s="32">
        <f t="shared" si="11"/>
        <v>0</v>
      </c>
      <c r="N51" s="32">
        <f t="shared" ref="N51:N56" si="12">SUM(D51:M51)</f>
        <v>41503</v>
      </c>
      <c r="O51" s="45">
        <f t="shared" si="8"/>
        <v>6.089055164319249</v>
      </c>
      <c r="P51" s="10"/>
    </row>
    <row r="52" spans="1:16">
      <c r="A52" s="13"/>
      <c r="B52" s="39">
        <v>351.5</v>
      </c>
      <c r="C52" s="21" t="s">
        <v>62</v>
      </c>
      <c r="D52" s="46">
        <v>21161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21161</v>
      </c>
      <c r="O52" s="47">
        <f t="shared" si="8"/>
        <v>3.104606807511737</v>
      </c>
      <c r="P52" s="9"/>
    </row>
    <row r="53" spans="1:16">
      <c r="A53" s="13"/>
      <c r="B53" s="39">
        <v>354</v>
      </c>
      <c r="C53" s="21" t="s">
        <v>63</v>
      </c>
      <c r="D53" s="46">
        <v>11730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11730</v>
      </c>
      <c r="O53" s="47">
        <f t="shared" si="8"/>
        <v>1.720950704225352</v>
      </c>
      <c r="P53" s="9"/>
    </row>
    <row r="54" spans="1:16">
      <c r="A54" s="13"/>
      <c r="B54" s="39">
        <v>359</v>
      </c>
      <c r="C54" s="21" t="s">
        <v>64</v>
      </c>
      <c r="D54" s="46">
        <v>8612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8612</v>
      </c>
      <c r="O54" s="47">
        <f t="shared" si="8"/>
        <v>1.2634976525821595</v>
      </c>
      <c r="P54" s="9"/>
    </row>
    <row r="55" spans="1:16" ht="15.75">
      <c r="A55" s="29" t="s">
        <v>3</v>
      </c>
      <c r="B55" s="30"/>
      <c r="C55" s="31"/>
      <c r="D55" s="32">
        <f t="shared" ref="D55:M55" si="13">SUM(D56:D64)</f>
        <v>170408</v>
      </c>
      <c r="E55" s="32">
        <f t="shared" si="13"/>
        <v>151</v>
      </c>
      <c r="F55" s="32">
        <f t="shared" si="13"/>
        <v>0</v>
      </c>
      <c r="G55" s="32">
        <f t="shared" si="13"/>
        <v>0</v>
      </c>
      <c r="H55" s="32">
        <f t="shared" si="13"/>
        <v>0</v>
      </c>
      <c r="I55" s="32">
        <f t="shared" si="13"/>
        <v>4701</v>
      </c>
      <c r="J55" s="32">
        <f t="shared" si="13"/>
        <v>0</v>
      </c>
      <c r="K55" s="32">
        <f t="shared" si="13"/>
        <v>38810</v>
      </c>
      <c r="L55" s="32">
        <f t="shared" si="13"/>
        <v>0</v>
      </c>
      <c r="M55" s="32">
        <f t="shared" si="13"/>
        <v>0</v>
      </c>
      <c r="N55" s="32">
        <f t="shared" si="12"/>
        <v>214070</v>
      </c>
      <c r="O55" s="45">
        <f t="shared" si="8"/>
        <v>31.406983568075116</v>
      </c>
      <c r="P55" s="10"/>
    </row>
    <row r="56" spans="1:16">
      <c r="A56" s="12"/>
      <c r="B56" s="25">
        <v>361.1</v>
      </c>
      <c r="C56" s="20" t="s">
        <v>65</v>
      </c>
      <c r="D56" s="46">
        <v>52714</v>
      </c>
      <c r="E56" s="46">
        <v>151</v>
      </c>
      <c r="F56" s="46">
        <v>0</v>
      </c>
      <c r="G56" s="46">
        <v>0</v>
      </c>
      <c r="H56" s="46">
        <v>0</v>
      </c>
      <c r="I56" s="46">
        <v>16397</v>
      </c>
      <c r="J56" s="46">
        <v>0</v>
      </c>
      <c r="K56" s="46">
        <v>103647</v>
      </c>
      <c r="L56" s="46">
        <v>0</v>
      </c>
      <c r="M56" s="46">
        <v>0</v>
      </c>
      <c r="N56" s="46">
        <f t="shared" si="12"/>
        <v>172909</v>
      </c>
      <c r="O56" s="47">
        <f t="shared" si="8"/>
        <v>25.368104460093896</v>
      </c>
      <c r="P56" s="9"/>
    </row>
    <row r="57" spans="1:16">
      <c r="A57" s="12"/>
      <c r="B57" s="25">
        <v>361.2</v>
      </c>
      <c r="C57" s="20" t="s">
        <v>66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245273</v>
      </c>
      <c r="L57" s="46">
        <v>0</v>
      </c>
      <c r="M57" s="46">
        <v>0</v>
      </c>
      <c r="N57" s="46">
        <f t="shared" ref="N57:N64" si="14">SUM(D57:M57)</f>
        <v>245273</v>
      </c>
      <c r="O57" s="47">
        <f t="shared" si="8"/>
        <v>35.984888497652584</v>
      </c>
      <c r="P57" s="9"/>
    </row>
    <row r="58" spans="1:16">
      <c r="A58" s="12"/>
      <c r="B58" s="25">
        <v>361.3</v>
      </c>
      <c r="C58" s="20" t="s">
        <v>67</v>
      </c>
      <c r="D58" s="46">
        <v>-1991</v>
      </c>
      <c r="E58" s="46">
        <v>0</v>
      </c>
      <c r="F58" s="46">
        <v>0</v>
      </c>
      <c r="G58" s="46">
        <v>0</v>
      </c>
      <c r="H58" s="46">
        <v>0</v>
      </c>
      <c r="I58" s="46">
        <v>-7875</v>
      </c>
      <c r="J58" s="46">
        <v>0</v>
      </c>
      <c r="K58" s="46">
        <v>-1209565</v>
      </c>
      <c r="L58" s="46">
        <v>0</v>
      </c>
      <c r="M58" s="46">
        <v>0</v>
      </c>
      <c r="N58" s="46">
        <f t="shared" si="14"/>
        <v>-1219431</v>
      </c>
      <c r="O58" s="47">
        <f t="shared" si="8"/>
        <v>-178.90713028169014</v>
      </c>
      <c r="P58" s="9"/>
    </row>
    <row r="59" spans="1:16">
      <c r="A59" s="12"/>
      <c r="B59" s="25">
        <v>361.4</v>
      </c>
      <c r="C59" s="20" t="s">
        <v>118</v>
      </c>
      <c r="D59" s="46">
        <v>100</v>
      </c>
      <c r="E59" s="46">
        <v>0</v>
      </c>
      <c r="F59" s="46">
        <v>0</v>
      </c>
      <c r="G59" s="46">
        <v>0</v>
      </c>
      <c r="H59" s="46">
        <v>0</v>
      </c>
      <c r="I59" s="46">
        <v>617</v>
      </c>
      <c r="J59" s="46">
        <v>0</v>
      </c>
      <c r="K59" s="46">
        <v>513862</v>
      </c>
      <c r="L59" s="46">
        <v>0</v>
      </c>
      <c r="M59" s="46">
        <v>0</v>
      </c>
      <c r="N59" s="46">
        <f t="shared" si="14"/>
        <v>514579</v>
      </c>
      <c r="O59" s="47">
        <f t="shared" si="8"/>
        <v>75.49574530516432</v>
      </c>
      <c r="P59" s="9"/>
    </row>
    <row r="60" spans="1:16">
      <c r="A60" s="12"/>
      <c r="B60" s="25">
        <v>362</v>
      </c>
      <c r="C60" s="20" t="s">
        <v>69</v>
      </c>
      <c r="D60" s="46">
        <v>6637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6637</v>
      </c>
      <c r="O60" s="47">
        <f t="shared" si="8"/>
        <v>0.97373826291079812</v>
      </c>
      <c r="P60" s="9"/>
    </row>
    <row r="61" spans="1:16">
      <c r="A61" s="12"/>
      <c r="B61" s="25">
        <v>365</v>
      </c>
      <c r="C61" s="20" t="s">
        <v>120</v>
      </c>
      <c r="D61" s="46">
        <v>21284</v>
      </c>
      <c r="E61" s="46">
        <v>0</v>
      </c>
      <c r="F61" s="46">
        <v>0</v>
      </c>
      <c r="G61" s="46">
        <v>0</v>
      </c>
      <c r="H61" s="46">
        <v>0</v>
      </c>
      <c r="I61" s="46">
        <v>3236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24520</v>
      </c>
      <c r="O61" s="47">
        <f t="shared" si="8"/>
        <v>3.597417840375587</v>
      </c>
      <c r="P61" s="9"/>
    </row>
    <row r="62" spans="1:16">
      <c r="A62" s="12"/>
      <c r="B62" s="25">
        <v>366</v>
      </c>
      <c r="C62" s="20" t="s">
        <v>72</v>
      </c>
      <c r="D62" s="46">
        <v>8500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8500</v>
      </c>
      <c r="O62" s="47">
        <f t="shared" si="8"/>
        <v>1.2470657276995305</v>
      </c>
      <c r="P62" s="9"/>
    </row>
    <row r="63" spans="1:16">
      <c r="A63" s="12"/>
      <c r="B63" s="25">
        <v>368</v>
      </c>
      <c r="C63" s="20" t="s">
        <v>73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384041</v>
      </c>
      <c r="L63" s="46">
        <v>0</v>
      </c>
      <c r="M63" s="46">
        <v>0</v>
      </c>
      <c r="N63" s="46">
        <f t="shared" si="14"/>
        <v>384041</v>
      </c>
      <c r="O63" s="47">
        <f t="shared" si="8"/>
        <v>56.344043427230048</v>
      </c>
      <c r="P63" s="9"/>
    </row>
    <row r="64" spans="1:16">
      <c r="A64" s="12"/>
      <c r="B64" s="25">
        <v>369.9</v>
      </c>
      <c r="C64" s="20" t="s">
        <v>74</v>
      </c>
      <c r="D64" s="46">
        <v>83164</v>
      </c>
      <c r="E64" s="46">
        <v>0</v>
      </c>
      <c r="F64" s="46">
        <v>0</v>
      </c>
      <c r="G64" s="46">
        <v>0</v>
      </c>
      <c r="H64" s="46">
        <v>0</v>
      </c>
      <c r="I64" s="46">
        <v>-7674</v>
      </c>
      <c r="J64" s="46">
        <v>0</v>
      </c>
      <c r="K64" s="46">
        <v>1552</v>
      </c>
      <c r="L64" s="46">
        <v>0</v>
      </c>
      <c r="M64" s="46">
        <v>0</v>
      </c>
      <c r="N64" s="46">
        <f t="shared" si="14"/>
        <v>77042</v>
      </c>
      <c r="O64" s="47">
        <f t="shared" si="8"/>
        <v>11.303110328638498</v>
      </c>
      <c r="P64" s="9"/>
    </row>
    <row r="65" spans="1:119" ht="15.75">
      <c r="A65" s="29" t="s">
        <v>48</v>
      </c>
      <c r="B65" s="30"/>
      <c r="C65" s="31"/>
      <c r="D65" s="32">
        <f t="shared" ref="D65:M65" si="15">SUM(D66:D68)</f>
        <v>568312</v>
      </c>
      <c r="E65" s="32">
        <f t="shared" si="15"/>
        <v>86407</v>
      </c>
      <c r="F65" s="32">
        <f t="shared" si="15"/>
        <v>0</v>
      </c>
      <c r="G65" s="32">
        <f t="shared" si="15"/>
        <v>0</v>
      </c>
      <c r="H65" s="32">
        <f t="shared" si="15"/>
        <v>0</v>
      </c>
      <c r="I65" s="32">
        <f t="shared" si="15"/>
        <v>469896</v>
      </c>
      <c r="J65" s="32">
        <f t="shared" si="15"/>
        <v>0</v>
      </c>
      <c r="K65" s="32">
        <f t="shared" si="15"/>
        <v>0</v>
      </c>
      <c r="L65" s="32">
        <f t="shared" si="15"/>
        <v>0</v>
      </c>
      <c r="M65" s="32">
        <f t="shared" si="15"/>
        <v>0</v>
      </c>
      <c r="N65" s="32">
        <f>SUM(D65:M65)</f>
        <v>1124615</v>
      </c>
      <c r="O65" s="45">
        <f t="shared" si="8"/>
        <v>164.99633215962442</v>
      </c>
      <c r="P65" s="9"/>
    </row>
    <row r="66" spans="1:119">
      <c r="A66" s="12"/>
      <c r="B66" s="25">
        <v>381</v>
      </c>
      <c r="C66" s="20" t="s">
        <v>75</v>
      </c>
      <c r="D66" s="46">
        <v>217872</v>
      </c>
      <c r="E66" s="46">
        <v>86407</v>
      </c>
      <c r="F66" s="46">
        <v>0</v>
      </c>
      <c r="G66" s="46">
        <v>0</v>
      </c>
      <c r="H66" s="46">
        <v>0</v>
      </c>
      <c r="I66" s="46">
        <v>389011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693290</v>
      </c>
      <c r="O66" s="47">
        <f t="shared" si="8"/>
        <v>101.71508215962442</v>
      </c>
      <c r="P66" s="9"/>
    </row>
    <row r="67" spans="1:119">
      <c r="A67" s="12"/>
      <c r="B67" s="25">
        <v>382</v>
      </c>
      <c r="C67" s="20" t="s">
        <v>86</v>
      </c>
      <c r="D67" s="46">
        <v>350440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350440</v>
      </c>
      <c r="O67" s="47">
        <f t="shared" si="8"/>
        <v>51.414319248826288</v>
      </c>
      <c r="P67" s="9"/>
    </row>
    <row r="68" spans="1:119" ht="15.75" thickBot="1">
      <c r="A68" s="12"/>
      <c r="B68" s="25">
        <v>389.3</v>
      </c>
      <c r="C68" s="20" t="s">
        <v>121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80885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80885</v>
      </c>
      <c r="O68" s="47">
        <f t="shared" si="8"/>
        <v>11.866930751173708</v>
      </c>
      <c r="P68" s="9"/>
    </row>
    <row r="69" spans="1:119" ht="16.5" thickBot="1">
      <c r="A69" s="14" t="s">
        <v>60</v>
      </c>
      <c r="B69" s="23"/>
      <c r="C69" s="22"/>
      <c r="D69" s="15">
        <f t="shared" ref="D69:M69" si="16">SUM(D5,D17,D26,D40,D51,D55,D65)</f>
        <v>5171933</v>
      </c>
      <c r="E69" s="15">
        <f t="shared" si="16"/>
        <v>1376271</v>
      </c>
      <c r="F69" s="15">
        <f t="shared" si="16"/>
        <v>0</v>
      </c>
      <c r="G69" s="15">
        <f t="shared" si="16"/>
        <v>0</v>
      </c>
      <c r="H69" s="15">
        <f t="shared" si="16"/>
        <v>0</v>
      </c>
      <c r="I69" s="15">
        <f t="shared" si="16"/>
        <v>3899787</v>
      </c>
      <c r="J69" s="15">
        <f t="shared" si="16"/>
        <v>0</v>
      </c>
      <c r="K69" s="15">
        <f t="shared" si="16"/>
        <v>156454</v>
      </c>
      <c r="L69" s="15">
        <f t="shared" si="16"/>
        <v>0</v>
      </c>
      <c r="M69" s="15">
        <f t="shared" si="16"/>
        <v>0</v>
      </c>
      <c r="N69" s="15">
        <f>SUM(D69:M69)</f>
        <v>10604445</v>
      </c>
      <c r="O69" s="38">
        <f>(N69/O$71)</f>
        <v>1555.8164612676057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118" t="s">
        <v>128</v>
      </c>
      <c r="M71" s="118"/>
      <c r="N71" s="118"/>
      <c r="O71" s="43">
        <v>6816</v>
      </c>
    </row>
    <row r="72" spans="1:119">
      <c r="A72" s="119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7"/>
    </row>
    <row r="73" spans="1:119" ht="15.75" customHeight="1" thickBot="1">
      <c r="A73" s="120" t="s">
        <v>93</v>
      </c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100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77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78</v>
      </c>
      <c r="F4" s="34" t="s">
        <v>79</v>
      </c>
      <c r="G4" s="34" t="s">
        <v>80</v>
      </c>
      <c r="H4" s="34" t="s">
        <v>5</v>
      </c>
      <c r="I4" s="34" t="s">
        <v>6</v>
      </c>
      <c r="J4" s="35" t="s">
        <v>81</v>
      </c>
      <c r="K4" s="35" t="s">
        <v>7</v>
      </c>
      <c r="L4" s="35" t="s">
        <v>8</v>
      </c>
      <c r="M4" s="35" t="s">
        <v>9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2675763</v>
      </c>
      <c r="E5" s="27">
        <f t="shared" si="0"/>
        <v>1028518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105304</v>
      </c>
      <c r="L5" s="27">
        <f t="shared" si="0"/>
        <v>0</v>
      </c>
      <c r="M5" s="27">
        <f t="shared" si="0"/>
        <v>0</v>
      </c>
      <c r="N5" s="28">
        <f>SUM(D5:M5)</f>
        <v>3809585</v>
      </c>
      <c r="O5" s="33">
        <f t="shared" ref="O5:O36" si="1">(N5/O$69)</f>
        <v>578.70044052863432</v>
      </c>
      <c r="P5" s="6"/>
    </row>
    <row r="6" spans="1:133">
      <c r="A6" s="12"/>
      <c r="B6" s="25">
        <v>311</v>
      </c>
      <c r="C6" s="20" t="s">
        <v>2</v>
      </c>
      <c r="D6" s="46">
        <v>1763408</v>
      </c>
      <c r="E6" s="46">
        <v>96212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1859620</v>
      </c>
      <c r="O6" s="47">
        <f t="shared" si="1"/>
        <v>282.48822725201273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274408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274408</v>
      </c>
      <c r="O7" s="47">
        <f t="shared" si="1"/>
        <v>41.684338447516332</v>
      </c>
      <c r="P7" s="9"/>
    </row>
    <row r="8" spans="1:133">
      <c r="A8" s="12"/>
      <c r="B8" s="25">
        <v>312.51</v>
      </c>
      <c r="C8" s="20" t="s">
        <v>84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32515</v>
      </c>
      <c r="L8" s="46">
        <v>0</v>
      </c>
      <c r="M8" s="46">
        <v>0</v>
      </c>
      <c r="N8" s="46">
        <f>SUM(D8:M8)</f>
        <v>32515</v>
      </c>
      <c r="O8" s="47">
        <f t="shared" si="1"/>
        <v>4.9392374297432777</v>
      </c>
      <c r="P8" s="9"/>
    </row>
    <row r="9" spans="1:133">
      <c r="A9" s="12"/>
      <c r="B9" s="25">
        <v>312.52</v>
      </c>
      <c r="C9" s="20" t="s">
        <v>110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72789</v>
      </c>
      <c r="L9" s="46">
        <v>0</v>
      </c>
      <c r="M9" s="46">
        <v>0</v>
      </c>
      <c r="N9" s="46">
        <f>SUM(D9:M9)</f>
        <v>72789</v>
      </c>
      <c r="O9" s="47">
        <f t="shared" si="1"/>
        <v>11.057116816041319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657898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657898</v>
      </c>
      <c r="O10" s="47">
        <f t="shared" si="1"/>
        <v>99.938933616892001</v>
      </c>
      <c r="P10" s="9"/>
    </row>
    <row r="11" spans="1:133">
      <c r="A11" s="12"/>
      <c r="B11" s="25">
        <v>314.10000000000002</v>
      </c>
      <c r="C11" s="20" t="s">
        <v>12</v>
      </c>
      <c r="D11" s="46">
        <v>558694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558694</v>
      </c>
      <c r="O11" s="47">
        <f t="shared" si="1"/>
        <v>84.869208567522406</v>
      </c>
      <c r="P11" s="9"/>
    </row>
    <row r="12" spans="1:133">
      <c r="A12" s="12"/>
      <c r="B12" s="25">
        <v>314.3</v>
      </c>
      <c r="C12" s="20" t="s">
        <v>13</v>
      </c>
      <c r="D12" s="46">
        <v>68774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68774</v>
      </c>
      <c r="O12" s="47">
        <f t="shared" si="1"/>
        <v>10.447212517089472</v>
      </c>
      <c r="P12" s="9"/>
    </row>
    <row r="13" spans="1:133">
      <c r="A13" s="12"/>
      <c r="B13" s="25">
        <v>314.39999999999998</v>
      </c>
      <c r="C13" s="20" t="s">
        <v>14</v>
      </c>
      <c r="D13" s="46">
        <v>6109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6109</v>
      </c>
      <c r="O13" s="47">
        <f t="shared" si="1"/>
        <v>0.92799635424578464</v>
      </c>
      <c r="P13" s="9"/>
    </row>
    <row r="14" spans="1:133">
      <c r="A14" s="12"/>
      <c r="B14" s="25">
        <v>314.8</v>
      </c>
      <c r="C14" s="20" t="s">
        <v>15</v>
      </c>
      <c r="D14" s="46">
        <v>9547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9547</v>
      </c>
      <c r="O14" s="47">
        <f t="shared" si="1"/>
        <v>1.450250645602309</v>
      </c>
      <c r="P14" s="9"/>
    </row>
    <row r="15" spans="1:133">
      <c r="A15" s="12"/>
      <c r="B15" s="25">
        <v>315</v>
      </c>
      <c r="C15" s="20" t="s">
        <v>111</v>
      </c>
      <c r="D15" s="46">
        <v>239540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239540</v>
      </c>
      <c r="O15" s="47">
        <f t="shared" si="1"/>
        <v>36.387665198237883</v>
      </c>
      <c r="P15" s="9"/>
    </row>
    <row r="16" spans="1:133">
      <c r="A16" s="12"/>
      <c r="B16" s="25">
        <v>316</v>
      </c>
      <c r="C16" s="20" t="s">
        <v>112</v>
      </c>
      <c r="D16" s="46">
        <v>29691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29691</v>
      </c>
      <c r="O16" s="47">
        <f t="shared" si="1"/>
        <v>4.5102536837308218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SUM(D18:D25)</f>
        <v>784230</v>
      </c>
      <c r="E17" s="32">
        <f t="shared" si="3"/>
        <v>140907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16914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942051</v>
      </c>
      <c r="O17" s="45">
        <f t="shared" si="1"/>
        <v>143.10360018228772</v>
      </c>
      <c r="P17" s="10"/>
    </row>
    <row r="18" spans="1:16">
      <c r="A18" s="12"/>
      <c r="B18" s="25">
        <v>322</v>
      </c>
      <c r="C18" s="20" t="s">
        <v>0</v>
      </c>
      <c r="D18" s="46">
        <v>126945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126945</v>
      </c>
      <c r="O18" s="47">
        <f t="shared" si="1"/>
        <v>19.283761203098891</v>
      </c>
      <c r="P18" s="9"/>
    </row>
    <row r="19" spans="1:16">
      <c r="A19" s="12"/>
      <c r="B19" s="25">
        <v>323.10000000000002</v>
      </c>
      <c r="C19" s="20" t="s">
        <v>19</v>
      </c>
      <c r="D19" s="46">
        <v>607273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4">SUM(D19:M19)</f>
        <v>607273</v>
      </c>
      <c r="O19" s="47">
        <f t="shared" si="1"/>
        <v>92.248670818775636</v>
      </c>
      <c r="P19" s="9"/>
    </row>
    <row r="20" spans="1:16">
      <c r="A20" s="12"/>
      <c r="B20" s="25">
        <v>323.39999999999998</v>
      </c>
      <c r="C20" s="20" t="s">
        <v>90</v>
      </c>
      <c r="D20" s="46">
        <v>9838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9838</v>
      </c>
      <c r="O20" s="47">
        <f t="shared" si="1"/>
        <v>1.4944554154640741</v>
      </c>
      <c r="P20" s="9"/>
    </row>
    <row r="21" spans="1:16">
      <c r="A21" s="12"/>
      <c r="B21" s="25">
        <v>323.7</v>
      </c>
      <c r="C21" s="20" t="s">
        <v>20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16914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16914</v>
      </c>
      <c r="O21" s="47">
        <f t="shared" si="1"/>
        <v>2.5693452833054837</v>
      </c>
      <c r="P21" s="9"/>
    </row>
    <row r="22" spans="1:16">
      <c r="A22" s="12"/>
      <c r="B22" s="25">
        <v>324.11</v>
      </c>
      <c r="C22" s="20" t="s">
        <v>21</v>
      </c>
      <c r="D22" s="46">
        <v>0</v>
      </c>
      <c r="E22" s="46">
        <v>4123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4123</v>
      </c>
      <c r="O22" s="47">
        <f t="shared" si="1"/>
        <v>0.62631019292116052</v>
      </c>
      <c r="P22" s="9"/>
    </row>
    <row r="23" spans="1:16">
      <c r="A23" s="12"/>
      <c r="B23" s="25">
        <v>324.20999999999998</v>
      </c>
      <c r="C23" s="20" t="s">
        <v>23</v>
      </c>
      <c r="D23" s="46">
        <v>0</v>
      </c>
      <c r="E23" s="46">
        <v>136784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136784</v>
      </c>
      <c r="O23" s="47">
        <f t="shared" si="1"/>
        <v>20.778368524988608</v>
      </c>
      <c r="P23" s="9"/>
    </row>
    <row r="24" spans="1:16">
      <c r="A24" s="12"/>
      <c r="B24" s="25">
        <v>325.2</v>
      </c>
      <c r="C24" s="20" t="s">
        <v>27</v>
      </c>
      <c r="D24" s="46">
        <v>30074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30074</v>
      </c>
      <c r="O24" s="47">
        <f t="shared" si="1"/>
        <v>4.5684338447516328</v>
      </c>
      <c r="P24" s="9"/>
    </row>
    <row r="25" spans="1:16">
      <c r="A25" s="12"/>
      <c r="B25" s="25">
        <v>329</v>
      </c>
      <c r="C25" s="20" t="s">
        <v>28</v>
      </c>
      <c r="D25" s="46">
        <v>10100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10100</v>
      </c>
      <c r="O25" s="47">
        <f t="shared" si="1"/>
        <v>1.5342548989822269</v>
      </c>
      <c r="P25" s="9"/>
    </row>
    <row r="26" spans="1:16" ht="15.75">
      <c r="A26" s="29" t="s">
        <v>30</v>
      </c>
      <c r="B26" s="30"/>
      <c r="C26" s="31"/>
      <c r="D26" s="32">
        <f t="shared" ref="D26:M26" si="5">SUM(D27:D37)</f>
        <v>851236</v>
      </c>
      <c r="E26" s="32">
        <f t="shared" si="5"/>
        <v>565378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17982</v>
      </c>
      <c r="L26" s="32">
        <f t="shared" si="5"/>
        <v>0</v>
      </c>
      <c r="M26" s="32">
        <f t="shared" si="5"/>
        <v>0</v>
      </c>
      <c r="N26" s="44">
        <f>SUM(D26:M26)</f>
        <v>1434596</v>
      </c>
      <c r="O26" s="45">
        <f t="shared" si="1"/>
        <v>217.92435060003038</v>
      </c>
      <c r="P26" s="10"/>
    </row>
    <row r="27" spans="1:16">
      <c r="A27" s="12"/>
      <c r="B27" s="25">
        <v>331.1</v>
      </c>
      <c r="C27" s="20" t="s">
        <v>95</v>
      </c>
      <c r="D27" s="46">
        <v>0</v>
      </c>
      <c r="E27" s="46">
        <v>565378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565378</v>
      </c>
      <c r="O27" s="47">
        <f t="shared" si="1"/>
        <v>85.884551116512228</v>
      </c>
      <c r="P27" s="9"/>
    </row>
    <row r="28" spans="1:16">
      <c r="A28" s="12"/>
      <c r="B28" s="25">
        <v>331.2</v>
      </c>
      <c r="C28" s="20" t="s">
        <v>29</v>
      </c>
      <c r="D28" s="46">
        <v>2360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2360</v>
      </c>
      <c r="O28" s="47">
        <f t="shared" si="1"/>
        <v>0.35849916451465896</v>
      </c>
      <c r="P28" s="9"/>
    </row>
    <row r="29" spans="1:16">
      <c r="A29" s="12"/>
      <c r="B29" s="25">
        <v>331.62</v>
      </c>
      <c r="C29" s="20" t="s">
        <v>103</v>
      </c>
      <c r="D29" s="46">
        <v>67629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67629</v>
      </c>
      <c r="O29" s="47">
        <f t="shared" si="1"/>
        <v>10.273279659729607</v>
      </c>
      <c r="P29" s="9"/>
    </row>
    <row r="30" spans="1:16">
      <c r="A30" s="12"/>
      <c r="B30" s="25">
        <v>335.12</v>
      </c>
      <c r="C30" s="20" t="s">
        <v>113</v>
      </c>
      <c r="D30" s="46">
        <v>299571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6">SUM(D30:M30)</f>
        <v>299571</v>
      </c>
      <c r="O30" s="47">
        <f t="shared" si="1"/>
        <v>45.506759835941061</v>
      </c>
      <c r="P30" s="9"/>
    </row>
    <row r="31" spans="1:16">
      <c r="A31" s="12"/>
      <c r="B31" s="25">
        <v>335.14</v>
      </c>
      <c r="C31" s="20" t="s">
        <v>114</v>
      </c>
      <c r="D31" s="46">
        <v>32465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32465</v>
      </c>
      <c r="O31" s="47">
        <f t="shared" si="1"/>
        <v>4.9316421084611877</v>
      </c>
      <c r="P31" s="9"/>
    </row>
    <row r="32" spans="1:16">
      <c r="A32" s="12"/>
      <c r="B32" s="25">
        <v>335.15</v>
      </c>
      <c r="C32" s="20" t="s">
        <v>115</v>
      </c>
      <c r="D32" s="46">
        <v>7719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7719</v>
      </c>
      <c r="O32" s="47">
        <f t="shared" si="1"/>
        <v>1.1725656995290901</v>
      </c>
      <c r="P32" s="9"/>
    </row>
    <row r="33" spans="1:16">
      <c r="A33" s="12"/>
      <c r="B33" s="25">
        <v>335.18</v>
      </c>
      <c r="C33" s="20" t="s">
        <v>116</v>
      </c>
      <c r="D33" s="46">
        <v>354281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354281</v>
      </c>
      <c r="O33" s="47">
        <f t="shared" si="1"/>
        <v>53.817560382804196</v>
      </c>
      <c r="P33" s="9"/>
    </row>
    <row r="34" spans="1:16">
      <c r="A34" s="12"/>
      <c r="B34" s="25">
        <v>335.21</v>
      </c>
      <c r="C34" s="20" t="s">
        <v>38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17982</v>
      </c>
      <c r="L34" s="46">
        <v>0</v>
      </c>
      <c r="M34" s="46">
        <v>0</v>
      </c>
      <c r="N34" s="46">
        <f t="shared" si="6"/>
        <v>17982</v>
      </c>
      <c r="O34" s="47">
        <f t="shared" si="1"/>
        <v>2.7315813458909313</v>
      </c>
      <c r="P34" s="9"/>
    </row>
    <row r="35" spans="1:16">
      <c r="A35" s="12"/>
      <c r="B35" s="25">
        <v>335.49</v>
      </c>
      <c r="C35" s="20" t="s">
        <v>39</v>
      </c>
      <c r="D35" s="46">
        <v>4134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4134</v>
      </c>
      <c r="O35" s="47">
        <f t="shared" si="1"/>
        <v>0.62798116360322043</v>
      </c>
      <c r="P35" s="9"/>
    </row>
    <row r="36" spans="1:16">
      <c r="A36" s="12"/>
      <c r="B36" s="25">
        <v>337.2</v>
      </c>
      <c r="C36" s="20" t="s">
        <v>40</v>
      </c>
      <c r="D36" s="46">
        <v>76122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76122</v>
      </c>
      <c r="O36" s="47">
        <f t="shared" si="1"/>
        <v>11.563420932705453</v>
      </c>
      <c r="P36" s="9"/>
    </row>
    <row r="37" spans="1:16">
      <c r="A37" s="12"/>
      <c r="B37" s="25">
        <v>338</v>
      </c>
      <c r="C37" s="20" t="s">
        <v>41</v>
      </c>
      <c r="D37" s="46">
        <v>6955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6955</v>
      </c>
      <c r="O37" s="47">
        <f t="shared" ref="O37:O67" si="7">(N37/O$69)</f>
        <v>1.0565091903387513</v>
      </c>
      <c r="P37" s="9"/>
    </row>
    <row r="38" spans="1:16" ht="15.75">
      <c r="A38" s="29" t="s">
        <v>46</v>
      </c>
      <c r="B38" s="30"/>
      <c r="C38" s="31"/>
      <c r="D38" s="32">
        <f t="shared" ref="D38:M38" si="8">SUM(D39:D48)</f>
        <v>231278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3429349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3660627</v>
      </c>
      <c r="O38" s="45">
        <f t="shared" si="7"/>
        <v>556.07276317788239</v>
      </c>
      <c r="P38" s="10"/>
    </row>
    <row r="39" spans="1:16">
      <c r="A39" s="12"/>
      <c r="B39" s="25">
        <v>342.1</v>
      </c>
      <c r="C39" s="20" t="s">
        <v>49</v>
      </c>
      <c r="D39" s="46">
        <v>5404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8" si="9">SUM(D39:M39)</f>
        <v>5404</v>
      </c>
      <c r="O39" s="47">
        <f t="shared" si="7"/>
        <v>0.82090232416831233</v>
      </c>
      <c r="P39" s="9"/>
    </row>
    <row r="40" spans="1:16">
      <c r="A40" s="12"/>
      <c r="B40" s="25">
        <v>342.5</v>
      </c>
      <c r="C40" s="20" t="s">
        <v>51</v>
      </c>
      <c r="D40" s="46">
        <v>174143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174143</v>
      </c>
      <c r="O40" s="47">
        <f t="shared" si="7"/>
        <v>26.453440680540787</v>
      </c>
      <c r="P40" s="9"/>
    </row>
    <row r="41" spans="1:16">
      <c r="A41" s="12"/>
      <c r="B41" s="25">
        <v>343.3</v>
      </c>
      <c r="C41" s="20" t="s">
        <v>52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1576149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1576149</v>
      </c>
      <c r="O41" s="47">
        <f t="shared" si="7"/>
        <v>239.42716086890476</v>
      </c>
      <c r="P41" s="9"/>
    </row>
    <row r="42" spans="1:16">
      <c r="A42" s="12"/>
      <c r="B42" s="25">
        <v>343.4</v>
      </c>
      <c r="C42" s="20" t="s">
        <v>53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243324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243324</v>
      </c>
      <c r="O42" s="47">
        <f t="shared" si="7"/>
        <v>36.962479112866475</v>
      </c>
      <c r="P42" s="9"/>
    </row>
    <row r="43" spans="1:16">
      <c r="A43" s="12"/>
      <c r="B43" s="25">
        <v>343.5</v>
      </c>
      <c r="C43" s="20" t="s">
        <v>54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1496152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1496152</v>
      </c>
      <c r="O43" s="47">
        <f t="shared" si="7"/>
        <v>227.2751025368373</v>
      </c>
      <c r="P43" s="9"/>
    </row>
    <row r="44" spans="1:16">
      <c r="A44" s="12"/>
      <c r="B44" s="25">
        <v>343.6</v>
      </c>
      <c r="C44" s="20" t="s">
        <v>55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113724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113724</v>
      </c>
      <c r="O44" s="47">
        <f t="shared" si="7"/>
        <v>17.275406349688591</v>
      </c>
      <c r="P44" s="9"/>
    </row>
    <row r="45" spans="1:16">
      <c r="A45" s="12"/>
      <c r="B45" s="25">
        <v>343.8</v>
      </c>
      <c r="C45" s="20" t="s">
        <v>124</v>
      </c>
      <c r="D45" s="46">
        <v>18465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18465</v>
      </c>
      <c r="O45" s="47">
        <f t="shared" si="7"/>
        <v>2.8049521494759229</v>
      </c>
      <c r="P45" s="9"/>
    </row>
    <row r="46" spans="1:16">
      <c r="A46" s="12"/>
      <c r="B46" s="25">
        <v>344.9</v>
      </c>
      <c r="C46" s="20" t="s">
        <v>117</v>
      </c>
      <c r="D46" s="46">
        <v>28916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28916</v>
      </c>
      <c r="O46" s="47">
        <f t="shared" si="7"/>
        <v>4.3925262038584236</v>
      </c>
      <c r="P46" s="9"/>
    </row>
    <row r="47" spans="1:16">
      <c r="A47" s="12"/>
      <c r="B47" s="25">
        <v>345.9</v>
      </c>
      <c r="C47" s="20" t="s">
        <v>58</v>
      </c>
      <c r="D47" s="46">
        <v>750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750</v>
      </c>
      <c r="O47" s="47">
        <f t="shared" si="7"/>
        <v>0.11392981923135348</v>
      </c>
      <c r="P47" s="9"/>
    </row>
    <row r="48" spans="1:16">
      <c r="A48" s="12"/>
      <c r="B48" s="25">
        <v>347.2</v>
      </c>
      <c r="C48" s="20" t="s">
        <v>59</v>
      </c>
      <c r="D48" s="46">
        <v>3600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3600</v>
      </c>
      <c r="O48" s="47">
        <f t="shared" si="7"/>
        <v>0.54686313231049677</v>
      </c>
      <c r="P48" s="9"/>
    </row>
    <row r="49" spans="1:16" ht="15.75">
      <c r="A49" s="29" t="s">
        <v>47</v>
      </c>
      <c r="B49" s="30"/>
      <c r="C49" s="31"/>
      <c r="D49" s="32">
        <f t="shared" ref="D49:M49" si="10">SUM(D50:D52)</f>
        <v>43720</v>
      </c>
      <c r="E49" s="32">
        <f t="shared" si="10"/>
        <v>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54" si="11">SUM(D49:M49)</f>
        <v>43720</v>
      </c>
      <c r="O49" s="45">
        <f t="shared" si="7"/>
        <v>6.6413489290596992</v>
      </c>
      <c r="P49" s="10"/>
    </row>
    <row r="50" spans="1:16">
      <c r="A50" s="13"/>
      <c r="B50" s="39">
        <v>351.5</v>
      </c>
      <c r="C50" s="21" t="s">
        <v>62</v>
      </c>
      <c r="D50" s="46">
        <v>28597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28597</v>
      </c>
      <c r="O50" s="47">
        <f t="shared" si="7"/>
        <v>4.3440680540786873</v>
      </c>
      <c r="P50" s="9"/>
    </row>
    <row r="51" spans="1:16">
      <c r="A51" s="13"/>
      <c r="B51" s="39">
        <v>354</v>
      </c>
      <c r="C51" s="21" t="s">
        <v>63</v>
      </c>
      <c r="D51" s="46">
        <v>4200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4200</v>
      </c>
      <c r="O51" s="47">
        <f t="shared" si="7"/>
        <v>0.63800698769557951</v>
      </c>
      <c r="P51" s="9"/>
    </row>
    <row r="52" spans="1:16">
      <c r="A52" s="13"/>
      <c r="B52" s="39">
        <v>359</v>
      </c>
      <c r="C52" s="21" t="s">
        <v>64</v>
      </c>
      <c r="D52" s="46">
        <v>10923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10923</v>
      </c>
      <c r="O52" s="47">
        <f t="shared" si="7"/>
        <v>1.6592738872854322</v>
      </c>
      <c r="P52" s="9"/>
    </row>
    <row r="53" spans="1:16" ht="15.75">
      <c r="A53" s="29" t="s">
        <v>3</v>
      </c>
      <c r="B53" s="30"/>
      <c r="C53" s="31"/>
      <c r="D53" s="32">
        <f t="shared" ref="D53:M53" si="12">SUM(D54:D62)</f>
        <v>129668</v>
      </c>
      <c r="E53" s="32">
        <f t="shared" si="12"/>
        <v>167</v>
      </c>
      <c r="F53" s="32">
        <f t="shared" si="12"/>
        <v>0</v>
      </c>
      <c r="G53" s="32">
        <f t="shared" si="12"/>
        <v>0</v>
      </c>
      <c r="H53" s="32">
        <f t="shared" si="12"/>
        <v>0</v>
      </c>
      <c r="I53" s="32">
        <f t="shared" si="12"/>
        <v>16498</v>
      </c>
      <c r="J53" s="32">
        <f t="shared" si="12"/>
        <v>0</v>
      </c>
      <c r="K53" s="32">
        <f t="shared" si="12"/>
        <v>1713943</v>
      </c>
      <c r="L53" s="32">
        <f t="shared" si="12"/>
        <v>0</v>
      </c>
      <c r="M53" s="32">
        <f t="shared" si="12"/>
        <v>0</v>
      </c>
      <c r="N53" s="32">
        <f t="shared" si="11"/>
        <v>1860276</v>
      </c>
      <c r="O53" s="45">
        <f t="shared" si="7"/>
        <v>282.58787786723377</v>
      </c>
      <c r="P53" s="10"/>
    </row>
    <row r="54" spans="1:16">
      <c r="A54" s="12"/>
      <c r="B54" s="25">
        <v>361.1</v>
      </c>
      <c r="C54" s="20" t="s">
        <v>65</v>
      </c>
      <c r="D54" s="46">
        <v>56922</v>
      </c>
      <c r="E54" s="46">
        <v>167</v>
      </c>
      <c r="F54" s="46">
        <v>0</v>
      </c>
      <c r="G54" s="46">
        <v>0</v>
      </c>
      <c r="H54" s="46">
        <v>0</v>
      </c>
      <c r="I54" s="46">
        <v>15388</v>
      </c>
      <c r="J54" s="46">
        <v>0</v>
      </c>
      <c r="K54" s="46">
        <v>116422</v>
      </c>
      <c r="L54" s="46">
        <v>0</v>
      </c>
      <c r="M54" s="46">
        <v>0</v>
      </c>
      <c r="N54" s="46">
        <f t="shared" si="11"/>
        <v>188899</v>
      </c>
      <c r="O54" s="47">
        <f t="shared" si="7"/>
        <v>28.694971897311255</v>
      </c>
      <c r="P54" s="9"/>
    </row>
    <row r="55" spans="1:16">
      <c r="A55" s="12"/>
      <c r="B55" s="25">
        <v>361.2</v>
      </c>
      <c r="C55" s="20" t="s">
        <v>66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202809</v>
      </c>
      <c r="L55" s="46">
        <v>0</v>
      </c>
      <c r="M55" s="46">
        <v>0</v>
      </c>
      <c r="N55" s="46">
        <f t="shared" ref="N55:N62" si="13">SUM(D55:M55)</f>
        <v>202809</v>
      </c>
      <c r="O55" s="47">
        <f t="shared" si="7"/>
        <v>30.807990277988758</v>
      </c>
      <c r="P55" s="9"/>
    </row>
    <row r="56" spans="1:16">
      <c r="A56" s="12"/>
      <c r="B56" s="25">
        <v>361.3</v>
      </c>
      <c r="C56" s="20" t="s">
        <v>67</v>
      </c>
      <c r="D56" s="46">
        <v>6700</v>
      </c>
      <c r="E56" s="46">
        <v>0</v>
      </c>
      <c r="F56" s="46">
        <v>0</v>
      </c>
      <c r="G56" s="46">
        <v>0</v>
      </c>
      <c r="H56" s="46">
        <v>0</v>
      </c>
      <c r="I56" s="46">
        <v>-9662</v>
      </c>
      <c r="J56" s="46">
        <v>0</v>
      </c>
      <c r="K56" s="46">
        <v>110094</v>
      </c>
      <c r="L56" s="46">
        <v>0</v>
      </c>
      <c r="M56" s="46">
        <v>0</v>
      </c>
      <c r="N56" s="46">
        <f t="shared" si="13"/>
        <v>107132</v>
      </c>
      <c r="O56" s="47">
        <f t="shared" si="7"/>
        <v>16.274039191857817</v>
      </c>
      <c r="P56" s="9"/>
    </row>
    <row r="57" spans="1:16">
      <c r="A57" s="12"/>
      <c r="B57" s="25">
        <v>361.4</v>
      </c>
      <c r="C57" s="20" t="s">
        <v>118</v>
      </c>
      <c r="D57" s="46">
        <v>10</v>
      </c>
      <c r="E57" s="46">
        <v>0</v>
      </c>
      <c r="F57" s="46">
        <v>0</v>
      </c>
      <c r="G57" s="46">
        <v>0</v>
      </c>
      <c r="H57" s="46">
        <v>0</v>
      </c>
      <c r="I57" s="46">
        <v>7565</v>
      </c>
      <c r="J57" s="46">
        <v>0</v>
      </c>
      <c r="K57" s="46">
        <v>908047</v>
      </c>
      <c r="L57" s="46">
        <v>0</v>
      </c>
      <c r="M57" s="46">
        <v>0</v>
      </c>
      <c r="N57" s="46">
        <f t="shared" si="13"/>
        <v>915622</v>
      </c>
      <c r="O57" s="47">
        <f t="shared" si="7"/>
        <v>139.08886525900044</v>
      </c>
      <c r="P57" s="9"/>
    </row>
    <row r="58" spans="1:16">
      <c r="A58" s="12"/>
      <c r="B58" s="25">
        <v>362</v>
      </c>
      <c r="C58" s="20" t="s">
        <v>69</v>
      </c>
      <c r="D58" s="46">
        <v>4775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4775</v>
      </c>
      <c r="O58" s="47">
        <f t="shared" si="7"/>
        <v>0.72535318243961722</v>
      </c>
      <c r="P58" s="9"/>
    </row>
    <row r="59" spans="1:16">
      <c r="A59" s="12"/>
      <c r="B59" s="25">
        <v>365</v>
      </c>
      <c r="C59" s="20" t="s">
        <v>120</v>
      </c>
      <c r="D59" s="46">
        <v>7150</v>
      </c>
      <c r="E59" s="46">
        <v>0</v>
      </c>
      <c r="F59" s="46">
        <v>0</v>
      </c>
      <c r="G59" s="46">
        <v>0</v>
      </c>
      <c r="H59" s="46">
        <v>0</v>
      </c>
      <c r="I59" s="46">
        <v>1048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8198</v>
      </c>
      <c r="O59" s="47">
        <f t="shared" si="7"/>
        <v>1.2453288774115145</v>
      </c>
      <c r="P59" s="9"/>
    </row>
    <row r="60" spans="1:16">
      <c r="A60" s="12"/>
      <c r="B60" s="25">
        <v>366</v>
      </c>
      <c r="C60" s="20" t="s">
        <v>72</v>
      </c>
      <c r="D60" s="46">
        <v>1216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1216</v>
      </c>
      <c r="O60" s="47">
        <f t="shared" si="7"/>
        <v>0.18471821358043444</v>
      </c>
      <c r="P60" s="9"/>
    </row>
    <row r="61" spans="1:16">
      <c r="A61" s="12"/>
      <c r="B61" s="25">
        <v>368</v>
      </c>
      <c r="C61" s="20" t="s">
        <v>73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375064</v>
      </c>
      <c r="L61" s="46">
        <v>0</v>
      </c>
      <c r="M61" s="46">
        <v>0</v>
      </c>
      <c r="N61" s="46">
        <f t="shared" si="13"/>
        <v>375064</v>
      </c>
      <c r="O61" s="47">
        <f t="shared" si="7"/>
        <v>56.974631626917819</v>
      </c>
      <c r="P61" s="9"/>
    </row>
    <row r="62" spans="1:16">
      <c r="A62" s="12"/>
      <c r="B62" s="25">
        <v>369.9</v>
      </c>
      <c r="C62" s="20" t="s">
        <v>74</v>
      </c>
      <c r="D62" s="46">
        <v>52895</v>
      </c>
      <c r="E62" s="46">
        <v>0</v>
      </c>
      <c r="F62" s="46">
        <v>0</v>
      </c>
      <c r="G62" s="46">
        <v>0</v>
      </c>
      <c r="H62" s="46">
        <v>0</v>
      </c>
      <c r="I62" s="46">
        <v>2159</v>
      </c>
      <c r="J62" s="46">
        <v>0</v>
      </c>
      <c r="K62" s="46">
        <v>1507</v>
      </c>
      <c r="L62" s="46">
        <v>0</v>
      </c>
      <c r="M62" s="46">
        <v>0</v>
      </c>
      <c r="N62" s="46">
        <f t="shared" si="13"/>
        <v>56561</v>
      </c>
      <c r="O62" s="47">
        <f t="shared" si="7"/>
        <v>8.5919793407261125</v>
      </c>
      <c r="P62" s="9"/>
    </row>
    <row r="63" spans="1:16" ht="15.75">
      <c r="A63" s="29" t="s">
        <v>48</v>
      </c>
      <c r="B63" s="30"/>
      <c r="C63" s="31"/>
      <c r="D63" s="32">
        <f t="shared" ref="D63:M63" si="14">SUM(D64:D66)</f>
        <v>1158134</v>
      </c>
      <c r="E63" s="32">
        <f t="shared" si="14"/>
        <v>87231</v>
      </c>
      <c r="F63" s="32">
        <f t="shared" si="14"/>
        <v>0</v>
      </c>
      <c r="G63" s="32">
        <f t="shared" si="14"/>
        <v>0</v>
      </c>
      <c r="H63" s="32">
        <f t="shared" si="14"/>
        <v>0</v>
      </c>
      <c r="I63" s="32">
        <f t="shared" si="14"/>
        <v>1508141</v>
      </c>
      <c r="J63" s="32">
        <f t="shared" si="14"/>
        <v>0</v>
      </c>
      <c r="K63" s="32">
        <f t="shared" si="14"/>
        <v>0</v>
      </c>
      <c r="L63" s="32">
        <f t="shared" si="14"/>
        <v>0</v>
      </c>
      <c r="M63" s="32">
        <f t="shared" si="14"/>
        <v>0</v>
      </c>
      <c r="N63" s="32">
        <f>SUM(D63:M63)</f>
        <v>2753506</v>
      </c>
      <c r="O63" s="45">
        <f t="shared" si="7"/>
        <v>418.27525444326295</v>
      </c>
      <c r="P63" s="9"/>
    </row>
    <row r="64" spans="1:16">
      <c r="A64" s="12"/>
      <c r="B64" s="25">
        <v>381</v>
      </c>
      <c r="C64" s="20" t="s">
        <v>75</v>
      </c>
      <c r="D64" s="46">
        <v>822994</v>
      </c>
      <c r="E64" s="46">
        <v>87231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910225</v>
      </c>
      <c r="O64" s="47">
        <f t="shared" si="7"/>
        <v>138.26902627981164</v>
      </c>
      <c r="P64" s="9"/>
    </row>
    <row r="65" spans="1:119">
      <c r="A65" s="12"/>
      <c r="B65" s="25">
        <v>382</v>
      </c>
      <c r="C65" s="20" t="s">
        <v>86</v>
      </c>
      <c r="D65" s="46">
        <v>335140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335140</v>
      </c>
      <c r="O65" s="47">
        <f t="shared" si="7"/>
        <v>50.909919489594408</v>
      </c>
      <c r="P65" s="9"/>
    </row>
    <row r="66" spans="1:119" ht="15.75" thickBot="1">
      <c r="A66" s="12"/>
      <c r="B66" s="25">
        <v>389.3</v>
      </c>
      <c r="C66" s="20" t="s">
        <v>121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1508141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1508141</v>
      </c>
      <c r="O66" s="47">
        <f t="shared" si="7"/>
        <v>229.0963086738569</v>
      </c>
      <c r="P66" s="9"/>
    </row>
    <row r="67" spans="1:119" ht="16.5" thickBot="1">
      <c r="A67" s="14" t="s">
        <v>60</v>
      </c>
      <c r="B67" s="23"/>
      <c r="C67" s="22"/>
      <c r="D67" s="15">
        <f t="shared" ref="D67:M67" si="15">SUM(D5,D17,D26,D38,D49,D53,D63)</f>
        <v>5874029</v>
      </c>
      <c r="E67" s="15">
        <f t="shared" si="15"/>
        <v>1822201</v>
      </c>
      <c r="F67" s="15">
        <f t="shared" si="15"/>
        <v>0</v>
      </c>
      <c r="G67" s="15">
        <f t="shared" si="15"/>
        <v>0</v>
      </c>
      <c r="H67" s="15">
        <f t="shared" si="15"/>
        <v>0</v>
      </c>
      <c r="I67" s="15">
        <f t="shared" si="15"/>
        <v>4970902</v>
      </c>
      <c r="J67" s="15">
        <f t="shared" si="15"/>
        <v>0</v>
      </c>
      <c r="K67" s="15">
        <f t="shared" si="15"/>
        <v>1837229</v>
      </c>
      <c r="L67" s="15">
        <f t="shared" si="15"/>
        <v>0</v>
      </c>
      <c r="M67" s="15">
        <f t="shared" si="15"/>
        <v>0</v>
      </c>
      <c r="N67" s="15">
        <f>SUM(D67:M67)</f>
        <v>14504361</v>
      </c>
      <c r="O67" s="38">
        <f t="shared" si="7"/>
        <v>2203.3056357283913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118" t="s">
        <v>125</v>
      </c>
      <c r="M69" s="118"/>
      <c r="N69" s="118"/>
      <c r="O69" s="43">
        <v>6583</v>
      </c>
    </row>
    <row r="70" spans="1:119">
      <c r="A70" s="119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7"/>
    </row>
    <row r="71" spans="1:119" ht="15.75" customHeight="1" thickBot="1">
      <c r="A71" s="120" t="s">
        <v>93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30</vt:i4>
      </vt:variant>
    </vt:vector>
  </HeadingPairs>
  <TitlesOfParts>
    <vt:vector size="45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2024-11-19T16:31:53Z</cp:lastPrinted>
  <dcterms:created xsi:type="dcterms:W3CDTF">2000-08-31T21:26:31Z</dcterms:created>
  <dcterms:modified xsi:type="dcterms:W3CDTF">2024-12-30T15:38:49Z</dcterms:modified>
</cp:coreProperties>
</file>