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8" documentId="11_AE1D373C73DF993F9C6BBB09DC437D8DEB439B48" xr6:coauthVersionLast="47" xr6:coauthVersionMax="47" xr10:uidLastSave="{B3736831-D1EE-4F48-ABC5-8A97F86387BF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'2008'!$A$1:$O$50</definedName>
    <definedName name="_xlnm.Print_Area" localSheetId="14">'2009'!$A$1:$O$50</definedName>
    <definedName name="_xlnm.Print_Area" localSheetId="13">'2010'!$A$1:$O$52</definedName>
    <definedName name="_xlnm.Print_Area" localSheetId="12">'2011'!$A$1:$O$51</definedName>
    <definedName name="_xlnm.Print_Area" localSheetId="11">'2012'!$A$1:$O$54</definedName>
    <definedName name="_xlnm.Print_Area" localSheetId="10">'2013'!$A$1:$O$49</definedName>
    <definedName name="_xlnm.Print_Area" localSheetId="9">'2014'!$A$1:$O$55</definedName>
    <definedName name="_xlnm.Print_Area" localSheetId="8">'2015'!$A$1:$O$56</definedName>
    <definedName name="_xlnm.Print_Area" localSheetId="7">'2016'!$A$1:$O$53</definedName>
    <definedName name="_xlnm.Print_Area" localSheetId="6">'2017'!$A$1:$O$54</definedName>
    <definedName name="_xlnm.Print_Area" localSheetId="5">'2018'!$A$1:$O$54</definedName>
    <definedName name="_xlnm.Print_Area" localSheetId="4">'2019'!$A$1:$O$55</definedName>
    <definedName name="_xlnm.Print_Area" localSheetId="3">'2020'!$A$1:$O$55</definedName>
    <definedName name="_xlnm.Print_Area" localSheetId="2">'2021'!$A$1:$P$59</definedName>
    <definedName name="_xlnm.Print_Area" localSheetId="1">'2022'!$A$1:$P$57</definedName>
    <definedName name="_xlnm.Print_Area" localSheetId="0">'2023'!$A$1:$P$58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3" i="48" l="1"/>
  <c r="P53" i="48" s="1"/>
  <c r="O52" i="48"/>
  <c r="P52" i="48" s="1"/>
  <c r="N51" i="48"/>
  <c r="M51" i="48"/>
  <c r="L51" i="48"/>
  <c r="K51" i="48"/>
  <c r="J51" i="48"/>
  <c r="I51" i="48"/>
  <c r="H51" i="48"/>
  <c r="G51" i="48"/>
  <c r="F51" i="48"/>
  <c r="E51" i="48"/>
  <c r="D51" i="48"/>
  <c r="O50" i="48"/>
  <c r="P50" i="48" s="1"/>
  <c r="O49" i="48"/>
  <c r="P49" i="48" s="1"/>
  <c r="O48" i="48"/>
  <c r="P48" i="48" s="1"/>
  <c r="N47" i="48"/>
  <c r="M47" i="48"/>
  <c r="L47" i="48"/>
  <c r="K47" i="48"/>
  <c r="J47" i="48"/>
  <c r="I47" i="48"/>
  <c r="H47" i="48"/>
  <c r="G47" i="48"/>
  <c r="F47" i="48"/>
  <c r="E47" i="48"/>
  <c r="D47" i="48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6" i="47"/>
  <c r="P46" i="47" s="1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7" i="48" l="1"/>
  <c r="P47" i="48" s="1"/>
  <c r="O44" i="48"/>
  <c r="P44" i="48" s="1"/>
  <c r="J54" i="48"/>
  <c r="K54" i="48"/>
  <c r="O14" i="48"/>
  <c r="P14" i="48" s="1"/>
  <c r="O5" i="48"/>
  <c r="P5" i="48" s="1"/>
  <c r="D54" i="48"/>
  <c r="E54" i="48"/>
  <c r="F54" i="48"/>
  <c r="G54" i="48"/>
  <c r="H54" i="48"/>
  <c r="I54" i="48"/>
  <c r="O40" i="48"/>
  <c r="P40" i="48" s="1"/>
  <c r="O51" i="48"/>
  <c r="P51" i="48" s="1"/>
  <c r="L54" i="48"/>
  <c r="O26" i="48"/>
  <c r="P26" i="48" s="1"/>
  <c r="M54" i="48"/>
  <c r="N54" i="48"/>
  <c r="O51" i="47"/>
  <c r="P51" i="47" s="1"/>
  <c r="O47" i="47"/>
  <c r="P47" i="47" s="1"/>
  <c r="O44" i="47"/>
  <c r="P44" i="47" s="1"/>
  <c r="O40" i="47"/>
  <c r="P40" i="47" s="1"/>
  <c r="O26" i="47"/>
  <c r="P26" i="47" s="1"/>
  <c r="H53" i="47"/>
  <c r="M53" i="47"/>
  <c r="F53" i="47"/>
  <c r="J53" i="47"/>
  <c r="L53" i="47"/>
  <c r="D53" i="47"/>
  <c r="G53" i="47"/>
  <c r="O14" i="47"/>
  <c r="P14" i="47" s="1"/>
  <c r="I53" i="47"/>
  <c r="E53" i="47"/>
  <c r="K53" i="47"/>
  <c r="N53" i="47"/>
  <c r="O5" i="47"/>
  <c r="P5" i="47" s="1"/>
  <c r="N21" i="45"/>
  <c r="O21" i="45"/>
  <c r="D5" i="46"/>
  <c r="O54" i="46"/>
  <c r="P54" i="46"/>
  <c r="O53" i="46"/>
  <c r="P53" i="46" s="1"/>
  <c r="N52" i="46"/>
  <c r="M52" i="46"/>
  <c r="L52" i="46"/>
  <c r="K52" i="46"/>
  <c r="J52" i="46"/>
  <c r="I52" i="46"/>
  <c r="H52" i="46"/>
  <c r="G52" i="46"/>
  <c r="F52" i="46"/>
  <c r="E52" i="46"/>
  <c r="D52" i="46"/>
  <c r="O51" i="46"/>
  <c r="P51" i="46"/>
  <c r="O50" i="46"/>
  <c r="P50" i="46"/>
  <c r="O49" i="46"/>
  <c r="P49" i="46" s="1"/>
  <c r="N48" i="46"/>
  <c r="M48" i="46"/>
  <c r="L48" i="46"/>
  <c r="K48" i="46"/>
  <c r="J48" i="46"/>
  <c r="I48" i="46"/>
  <c r="H48" i="46"/>
  <c r="G48" i="46"/>
  <c r="F48" i="46"/>
  <c r="E48" i="46"/>
  <c r="D48" i="46"/>
  <c r="O47" i="46"/>
  <c r="P47" i="46" s="1"/>
  <c r="O46" i="46"/>
  <c r="P46" i="46" s="1"/>
  <c r="N45" i="46"/>
  <c r="M45" i="46"/>
  <c r="L45" i="46"/>
  <c r="K45" i="46"/>
  <c r="J45" i="46"/>
  <c r="I45" i="46"/>
  <c r="H45" i="46"/>
  <c r="G45" i="46"/>
  <c r="F45" i="46"/>
  <c r="E45" i="46"/>
  <c r="D45" i="46"/>
  <c r="O44" i="46"/>
  <c r="P44" i="46" s="1"/>
  <c r="O43" i="46"/>
  <c r="P43" i="46" s="1"/>
  <c r="O42" i="46"/>
  <c r="P42" i="46"/>
  <c r="N41" i="46"/>
  <c r="M41" i="46"/>
  <c r="L41" i="46"/>
  <c r="K41" i="46"/>
  <c r="J41" i="46"/>
  <c r="I41" i="46"/>
  <c r="H41" i="46"/>
  <c r="G41" i="46"/>
  <c r="F41" i="46"/>
  <c r="E41" i="46"/>
  <c r="D41" i="46"/>
  <c r="O40" i="46"/>
  <c r="P40" i="46" s="1"/>
  <c r="O39" i="46"/>
  <c r="P39" i="46"/>
  <c r="O38" i="46"/>
  <c r="P38" i="46" s="1"/>
  <c r="O37" i="46"/>
  <c r="P37" i="46" s="1"/>
  <c r="O36" i="46"/>
  <c r="P36" i="46" s="1"/>
  <c r="O35" i="46"/>
  <c r="P35" i="46" s="1"/>
  <c r="O34" i="46"/>
  <c r="P34" i="46" s="1"/>
  <c r="O33" i="46"/>
  <c r="P33" i="46" s="1"/>
  <c r="O32" i="46"/>
  <c r="P32" i="46" s="1"/>
  <c r="O31" i="46"/>
  <c r="P31" i="46" s="1"/>
  <c r="O30" i="46"/>
  <c r="P30" i="46" s="1"/>
  <c r="O29" i="46"/>
  <c r="P29" i="46" s="1"/>
  <c r="O28" i="46"/>
  <c r="P28" i="46" s="1"/>
  <c r="O27" i="46"/>
  <c r="P27" i="46"/>
  <c r="N26" i="46"/>
  <c r="M26" i="46"/>
  <c r="L26" i="46"/>
  <c r="K26" i="46"/>
  <c r="J26" i="46"/>
  <c r="I26" i="46"/>
  <c r="H26" i="46"/>
  <c r="G26" i="46"/>
  <c r="F26" i="46"/>
  <c r="E26" i="46"/>
  <c r="D26" i="46"/>
  <c r="O25" i="46"/>
  <c r="P25" i="46" s="1"/>
  <c r="O24" i="46"/>
  <c r="P24" i="46"/>
  <c r="O23" i="46"/>
  <c r="P23" i="46" s="1"/>
  <c r="O22" i="46"/>
  <c r="P22" i="46" s="1"/>
  <c r="O21" i="46"/>
  <c r="P21" i="46"/>
  <c r="O20" i="46"/>
  <c r="P20" i="46"/>
  <c r="O19" i="46"/>
  <c r="P19" i="46" s="1"/>
  <c r="O18" i="46"/>
  <c r="P18" i="46"/>
  <c r="O17" i="46"/>
  <c r="P17" i="46" s="1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3" i="46"/>
  <c r="P13" i="46" s="1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/>
  <c r="N5" i="46"/>
  <c r="M5" i="46"/>
  <c r="L5" i="46"/>
  <c r="K5" i="46"/>
  <c r="J5" i="46"/>
  <c r="I5" i="46"/>
  <c r="H5" i="46"/>
  <c r="G5" i="46"/>
  <c r="F5" i="46"/>
  <c r="E5" i="46"/>
  <c r="N50" i="45"/>
  <c r="O50" i="45" s="1"/>
  <c r="M49" i="45"/>
  <c r="L49" i="45"/>
  <c r="K49" i="45"/>
  <c r="J49" i="45"/>
  <c r="I49" i="45"/>
  <c r="H49" i="45"/>
  <c r="G49" i="45"/>
  <c r="F49" i="45"/>
  <c r="E49" i="45"/>
  <c r="D49" i="45"/>
  <c r="N48" i="45"/>
  <c r="O48" i="45" s="1"/>
  <c r="N47" i="45"/>
  <c r="O47" i="45" s="1"/>
  <c r="N46" i="45"/>
  <c r="O46" i="45" s="1"/>
  <c r="N45" i="45"/>
  <c r="O45" i="45" s="1"/>
  <c r="M44" i="45"/>
  <c r="L44" i="45"/>
  <c r="K44" i="45"/>
  <c r="J44" i="45"/>
  <c r="J51" i="45" s="1"/>
  <c r="I44" i="45"/>
  <c r="H44" i="45"/>
  <c r="G44" i="45"/>
  <c r="F44" i="45"/>
  <c r="E44" i="45"/>
  <c r="D44" i="45"/>
  <c r="N43" i="45"/>
  <c r="O43" i="45" s="1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/>
  <c r="N39" i="45"/>
  <c r="O39" i="45" s="1"/>
  <c r="N38" i="45"/>
  <c r="O38" i="45" s="1"/>
  <c r="M37" i="45"/>
  <c r="L37" i="45"/>
  <c r="K37" i="45"/>
  <c r="J37" i="45"/>
  <c r="I37" i="45"/>
  <c r="H37" i="45"/>
  <c r="G37" i="45"/>
  <c r="F37" i="45"/>
  <c r="E37" i="45"/>
  <c r="D37" i="45"/>
  <c r="N36" i="45"/>
  <c r="O36" i="45" s="1"/>
  <c r="N35" i="45"/>
  <c r="O35" i="45" s="1"/>
  <c r="N34" i="45"/>
  <c r="O34" i="45" s="1"/>
  <c r="N33" i="45"/>
  <c r="O33" i="45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/>
  <c r="N26" i="45"/>
  <c r="O26" i="45" s="1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0" i="45"/>
  <c r="O20" i="45" s="1"/>
  <c r="N19" i="45"/>
  <c r="O19" i="45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L51" i="45" s="1"/>
  <c r="K5" i="45"/>
  <c r="J5" i="45"/>
  <c r="I5" i="45"/>
  <c r="H5" i="45"/>
  <c r="G5" i="45"/>
  <c r="F5" i="45"/>
  <c r="E5" i="45"/>
  <c r="D5" i="45"/>
  <c r="N50" i="44"/>
  <c r="O50" i="44" s="1"/>
  <c r="M49" i="44"/>
  <c r="L49" i="44"/>
  <c r="K49" i="44"/>
  <c r="J49" i="44"/>
  <c r="I49" i="44"/>
  <c r="H49" i="44"/>
  <c r="G49" i="44"/>
  <c r="F49" i="44"/>
  <c r="E49" i="44"/>
  <c r="D49" i="44"/>
  <c r="N48" i="44"/>
  <c r="O48" i="44" s="1"/>
  <c r="N47" i="44"/>
  <c r="O47" i="44" s="1"/>
  <c r="N46" i="44"/>
  <c r="O46" i="44" s="1"/>
  <c r="M45" i="44"/>
  <c r="L45" i="44"/>
  <c r="K45" i="44"/>
  <c r="J45" i="44"/>
  <c r="I45" i="44"/>
  <c r="H45" i="44"/>
  <c r="G45" i="44"/>
  <c r="F45" i="44"/>
  <c r="E45" i="44"/>
  <c r="D45" i="44"/>
  <c r="N44" i="44"/>
  <c r="O44" i="44" s="1"/>
  <c r="N43" i="44"/>
  <c r="O43" i="44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 s="1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7" i="44"/>
  <c r="O37" i="44" s="1"/>
  <c r="N36" i="44"/>
  <c r="O36" i="44" s="1"/>
  <c r="N35" i="44"/>
  <c r="O35" i="44" s="1"/>
  <c r="N34" i="44"/>
  <c r="O34" i="44" s="1"/>
  <c r="N33" i="44"/>
  <c r="O33" i="44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/>
  <c r="N26" i="44"/>
  <c r="O26" i="44" s="1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 s="1"/>
  <c r="N19" i="44"/>
  <c r="O19" i="44"/>
  <c r="N18" i="44"/>
  <c r="O18" i="44" s="1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49" i="43"/>
  <c r="O49" i="43" s="1"/>
  <c r="M48" i="43"/>
  <c r="L48" i="43"/>
  <c r="K48" i="43"/>
  <c r="J48" i="43"/>
  <c r="I48" i="43"/>
  <c r="H48" i="43"/>
  <c r="G48" i="43"/>
  <c r="F48" i="43"/>
  <c r="E48" i="43"/>
  <c r="D48" i="43"/>
  <c r="N47" i="43"/>
  <c r="O47" i="43" s="1"/>
  <c r="N46" i="43"/>
  <c r="O46" i="43" s="1"/>
  <c r="N45" i="43"/>
  <c r="O45" i="43" s="1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2" i="43"/>
  <c r="O42" i="43" s="1"/>
  <c r="N41" i="43"/>
  <c r="O41" i="43" s="1"/>
  <c r="M40" i="43"/>
  <c r="L40" i="43"/>
  <c r="K40" i="43"/>
  <c r="J40" i="43"/>
  <c r="I40" i="43"/>
  <c r="H40" i="43"/>
  <c r="G40" i="43"/>
  <c r="F40" i="43"/>
  <c r="E40" i="43"/>
  <c r="D40" i="43"/>
  <c r="N39" i="43"/>
  <c r="O39" i="43" s="1"/>
  <c r="N38" i="43"/>
  <c r="O38" i="43" s="1"/>
  <c r="N37" i="43"/>
  <c r="O37" i="43" s="1"/>
  <c r="M36" i="43"/>
  <c r="L36" i="43"/>
  <c r="K36" i="43"/>
  <c r="J36" i="43"/>
  <c r="I36" i="43"/>
  <c r="H36" i="43"/>
  <c r="N36" i="43" s="1"/>
  <c r="O36" i="43" s="1"/>
  <c r="G36" i="43"/>
  <c r="F36" i="43"/>
  <c r="E36" i="43"/>
  <c r="D36" i="43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 s="1"/>
  <c r="M23" i="43"/>
  <c r="L23" i="43"/>
  <c r="L50" i="43" s="1"/>
  <c r="K23" i="43"/>
  <c r="J23" i="43"/>
  <c r="I23" i="43"/>
  <c r="H23" i="43"/>
  <c r="G23" i="43"/>
  <c r="F23" i="43"/>
  <c r="E23" i="43"/>
  <c r="D23" i="43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N5" i="43" s="1"/>
  <c r="O5" i="43" s="1"/>
  <c r="J5" i="43"/>
  <c r="I5" i="43"/>
  <c r="H5" i="43"/>
  <c r="G5" i="43"/>
  <c r="F5" i="43"/>
  <c r="E5" i="43"/>
  <c r="D5" i="43"/>
  <c r="N49" i="42"/>
  <c r="O49" i="42"/>
  <c r="M48" i="42"/>
  <c r="L48" i="42"/>
  <c r="K48" i="42"/>
  <c r="J48" i="42"/>
  <c r="I48" i="42"/>
  <c r="H48" i="42"/>
  <c r="H50" i="42" s="1"/>
  <c r="G48" i="42"/>
  <c r="F48" i="42"/>
  <c r="E48" i="42"/>
  <c r="D48" i="42"/>
  <c r="N47" i="42"/>
  <c r="O47" i="42" s="1"/>
  <c r="N46" i="42"/>
  <c r="O46" i="42" s="1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3" i="42"/>
  <c r="O43" i="42" s="1"/>
  <c r="N42" i="42"/>
  <c r="O42" i="42" s="1"/>
  <c r="M41" i="42"/>
  <c r="L41" i="42"/>
  <c r="K41" i="42"/>
  <c r="J41" i="42"/>
  <c r="I41" i="42"/>
  <c r="N41" i="42" s="1"/>
  <c r="O41" i="42" s="1"/>
  <c r="H41" i="42"/>
  <c r="G41" i="42"/>
  <c r="F41" i="42"/>
  <c r="E41" i="42"/>
  <c r="D41" i="42"/>
  <c r="N40" i="42"/>
  <c r="O40" i="42" s="1"/>
  <c r="N39" i="42"/>
  <c r="O39" i="42" s="1"/>
  <c r="N38" i="42"/>
  <c r="O38" i="42" s="1"/>
  <c r="M37" i="42"/>
  <c r="L37" i="42"/>
  <c r="K37" i="42"/>
  <c r="J37" i="42"/>
  <c r="I37" i="42"/>
  <c r="H37" i="42"/>
  <c r="G37" i="42"/>
  <c r="F37" i="42"/>
  <c r="E37" i="42"/>
  <c r="D37" i="42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 s="1"/>
  <c r="M23" i="42"/>
  <c r="L23" i="42"/>
  <c r="K23" i="42"/>
  <c r="J23" i="42"/>
  <c r="I23" i="42"/>
  <c r="H23" i="42"/>
  <c r="G23" i="42"/>
  <c r="N23" i="42" s="1"/>
  <c r="O23" i="42" s="1"/>
  <c r="F23" i="42"/>
  <c r="E23" i="42"/>
  <c r="D23" i="42"/>
  <c r="N22" i="42"/>
  <c r="O22" i="42" s="1"/>
  <c r="N21" i="42"/>
  <c r="O21" i="42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N14" i="42" s="1"/>
  <c r="O14" i="42" s="1"/>
  <c r="F14" i="42"/>
  <c r="E14" i="42"/>
  <c r="D14" i="42"/>
  <c r="N13" i="42"/>
  <c r="O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L50" i="42" s="1"/>
  <c r="K5" i="42"/>
  <c r="J5" i="42"/>
  <c r="I5" i="42"/>
  <c r="H5" i="42"/>
  <c r="G5" i="42"/>
  <c r="N5" i="42" s="1"/>
  <c r="O5" i="42" s="1"/>
  <c r="F5" i="42"/>
  <c r="E5" i="42"/>
  <c r="D5" i="42"/>
  <c r="N48" i="41"/>
  <c r="O48" i="41" s="1"/>
  <c r="M47" i="41"/>
  <c r="L47" i="41"/>
  <c r="K47" i="41"/>
  <c r="J47" i="41"/>
  <c r="I47" i="41"/>
  <c r="H47" i="41"/>
  <c r="G47" i="41"/>
  <c r="F47" i="41"/>
  <c r="E47" i="41"/>
  <c r="D47" i="41"/>
  <c r="N46" i="41"/>
  <c r="O46" i="41" s="1"/>
  <c r="N45" i="41"/>
  <c r="O45" i="41" s="1"/>
  <c r="N44" i="41"/>
  <c r="O44" i="41" s="1"/>
  <c r="M43" i="41"/>
  <c r="L43" i="41"/>
  <c r="K43" i="41"/>
  <c r="N43" i="41" s="1"/>
  <c r="O43" i="41" s="1"/>
  <c r="J43" i="41"/>
  <c r="I43" i="41"/>
  <c r="H43" i="41"/>
  <c r="G43" i="41"/>
  <c r="F43" i="41"/>
  <c r="E43" i="41"/>
  <c r="D43" i="41"/>
  <c r="N42" i="41"/>
  <c r="O42" i="41" s="1"/>
  <c r="N41" i="41"/>
  <c r="O41" i="41" s="1"/>
  <c r="M40" i="41"/>
  <c r="L40" i="41"/>
  <c r="K40" i="41"/>
  <c r="J40" i="41"/>
  <c r="I40" i="41"/>
  <c r="H40" i="41"/>
  <c r="H49" i="41" s="1"/>
  <c r="G40" i="41"/>
  <c r="F40" i="41"/>
  <c r="E40" i="41"/>
  <c r="D40" i="41"/>
  <c r="N39" i="41"/>
  <c r="O39" i="41" s="1"/>
  <c r="N38" i="41"/>
  <c r="O38" i="41" s="1"/>
  <c r="N37" i="41"/>
  <c r="O37" i="41"/>
  <c r="M36" i="41"/>
  <c r="L36" i="41"/>
  <c r="K36" i="41"/>
  <c r="J36" i="41"/>
  <c r="I36" i="41"/>
  <c r="H36" i="41"/>
  <c r="G36" i="41"/>
  <c r="N36" i="41" s="1"/>
  <c r="O36" i="41" s="1"/>
  <c r="F36" i="41"/>
  <c r="E36" i="41"/>
  <c r="D36" i="41"/>
  <c r="N35" i="41"/>
  <c r="O35" i="4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/>
  <c r="N28" i="41"/>
  <c r="O28" i="41" s="1"/>
  <c r="N27" i="41"/>
  <c r="O27" i="41" s="1"/>
  <c r="N26" i="41"/>
  <c r="O26" i="41" s="1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N23" i="41" s="1"/>
  <c r="O23" i="41" s="1"/>
  <c r="E23" i="41"/>
  <c r="D23" i="41"/>
  <c r="N22" i="41"/>
  <c r="O22" i="41" s="1"/>
  <c r="N21" i="41"/>
  <c r="O21" i="4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N14" i="41" s="1"/>
  <c r="O14" i="41" s="1"/>
  <c r="E14" i="41"/>
  <c r="D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K49" i="41" s="1"/>
  <c r="J5" i="41"/>
  <c r="I5" i="41"/>
  <c r="H5" i="41"/>
  <c r="G5" i="41"/>
  <c r="F5" i="41"/>
  <c r="E5" i="41"/>
  <c r="D5" i="41"/>
  <c r="N51" i="40"/>
  <c r="O51" i="40" s="1"/>
  <c r="N50" i="40"/>
  <c r="O50" i="40" s="1"/>
  <c r="M49" i="40"/>
  <c r="L49" i="40"/>
  <c r="K49" i="40"/>
  <c r="J49" i="40"/>
  <c r="I49" i="40"/>
  <c r="H49" i="40"/>
  <c r="G49" i="40"/>
  <c r="F49" i="40"/>
  <c r="E49" i="40"/>
  <c r="D49" i="40"/>
  <c r="N48" i="40"/>
  <c r="O48" i="40" s="1"/>
  <c r="N47" i="40"/>
  <c r="O47" i="40" s="1"/>
  <c r="N46" i="40"/>
  <c r="O46" i="40" s="1"/>
  <c r="N45" i="40"/>
  <c r="O45" i="40" s="1"/>
  <c r="M44" i="40"/>
  <c r="L44" i="40"/>
  <c r="K44" i="40"/>
  <c r="J44" i="40"/>
  <c r="I44" i="40"/>
  <c r="H44" i="40"/>
  <c r="G44" i="40"/>
  <c r="G52" i="40" s="1"/>
  <c r="F44" i="40"/>
  <c r="E44" i="40"/>
  <c r="D44" i="40"/>
  <c r="N43" i="40"/>
  <c r="O43" i="40" s="1"/>
  <c r="N42" i="40"/>
  <c r="O42" i="40"/>
  <c r="M41" i="40"/>
  <c r="L41" i="40"/>
  <c r="K41" i="40"/>
  <c r="J41" i="40"/>
  <c r="I41" i="40"/>
  <c r="H41" i="40"/>
  <c r="G41" i="40"/>
  <c r="F41" i="40"/>
  <c r="E41" i="40"/>
  <c r="E52" i="40" s="1"/>
  <c r="D41" i="40"/>
  <c r="N40" i="40"/>
  <c r="O40" i="40"/>
  <c r="N39" i="40"/>
  <c r="O39" i="40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6" i="40"/>
  <c r="O36" i="40" s="1"/>
  <c r="N35" i="40"/>
  <c r="O35" i="40" s="1"/>
  <c r="N34" i="40"/>
  <c r="O34" i="40" s="1"/>
  <c r="N33" i="40"/>
  <c r="O33" i="40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 s="1"/>
  <c r="N20" i="40"/>
  <c r="O20" i="40" s="1"/>
  <c r="N19" i="40"/>
  <c r="O19" i="40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H52" i="40" s="1"/>
  <c r="G5" i="40"/>
  <c r="F5" i="40"/>
  <c r="E5" i="40"/>
  <c r="D5" i="40"/>
  <c r="D52" i="40" s="1"/>
  <c r="N50" i="39"/>
  <c r="O50" i="39" s="1"/>
  <c r="M49" i="39"/>
  <c r="L49" i="39"/>
  <c r="K49" i="39"/>
  <c r="J49" i="39"/>
  <c r="I49" i="39"/>
  <c r="H49" i="39"/>
  <c r="G49" i="39"/>
  <c r="F49" i="39"/>
  <c r="F51" i="39" s="1"/>
  <c r="E49" i="39"/>
  <c r="D49" i="39"/>
  <c r="N48" i="39"/>
  <c r="O48" i="39"/>
  <c r="N47" i="39"/>
  <c r="O47" i="39" s="1"/>
  <c r="N46" i="39"/>
  <c r="O46" i="39" s="1"/>
  <c r="N45" i="39"/>
  <c r="O45" i="39" s="1"/>
  <c r="M44" i="39"/>
  <c r="L44" i="39"/>
  <c r="K44" i="39"/>
  <c r="J44" i="39"/>
  <c r="I44" i="39"/>
  <c r="H44" i="39"/>
  <c r="G44" i="39"/>
  <c r="F44" i="39"/>
  <c r="E44" i="39"/>
  <c r="D44" i="39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 s="1"/>
  <c r="N38" i="39"/>
  <c r="O38" i="39" s="1"/>
  <c r="M37" i="39"/>
  <c r="L37" i="39"/>
  <c r="K37" i="39"/>
  <c r="J37" i="39"/>
  <c r="I37" i="39"/>
  <c r="H37" i="39"/>
  <c r="G37" i="39"/>
  <c r="F37" i="39"/>
  <c r="E37" i="39"/>
  <c r="N37" i="39" s="1"/>
  <c r="O37" i="39" s="1"/>
  <c r="D37" i="39"/>
  <c r="N36" i="39"/>
  <c r="O36" i="39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/>
  <c r="M23" i="39"/>
  <c r="L23" i="39"/>
  <c r="K23" i="39"/>
  <c r="J23" i="39"/>
  <c r="I23" i="39"/>
  <c r="H23" i="39"/>
  <c r="G23" i="39"/>
  <c r="G51" i="39" s="1"/>
  <c r="F23" i="39"/>
  <c r="E23" i="39"/>
  <c r="D23" i="39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/>
  <c r="N16" i="39"/>
  <c r="O16" i="39" s="1"/>
  <c r="N15" i="39"/>
  <c r="O15" i="39" s="1"/>
  <c r="M14" i="39"/>
  <c r="L14" i="39"/>
  <c r="L51" i="39" s="1"/>
  <c r="K14" i="39"/>
  <c r="K51" i="39" s="1"/>
  <c r="J14" i="39"/>
  <c r="I14" i="39"/>
  <c r="H14" i="39"/>
  <c r="G14" i="39"/>
  <c r="F14" i="39"/>
  <c r="E14" i="39"/>
  <c r="D14" i="39"/>
  <c r="N14" i="39" s="1"/>
  <c r="O14" i="39" s="1"/>
  <c r="N13" i="39"/>
  <c r="O13" i="39" s="1"/>
  <c r="N12" i="39"/>
  <c r="O12" i="39"/>
  <c r="N11" i="39"/>
  <c r="O11" i="39"/>
  <c r="N10" i="39"/>
  <c r="O10" i="39" s="1"/>
  <c r="N9" i="39"/>
  <c r="O9" i="39"/>
  <c r="N8" i="39"/>
  <c r="O8" i="39" s="1"/>
  <c r="N7" i="39"/>
  <c r="O7" i="39" s="1"/>
  <c r="N6" i="39"/>
  <c r="O6" i="39"/>
  <c r="M5" i="39"/>
  <c r="L5" i="39"/>
  <c r="K5" i="39"/>
  <c r="J5" i="39"/>
  <c r="I5" i="39"/>
  <c r="I51" i="39" s="1"/>
  <c r="H5" i="39"/>
  <c r="H51" i="39" s="1"/>
  <c r="G5" i="39"/>
  <c r="F5" i="39"/>
  <c r="E5" i="39"/>
  <c r="D5" i="39"/>
  <c r="N44" i="38"/>
  <c r="O44" i="38"/>
  <c r="M43" i="38"/>
  <c r="L43" i="38"/>
  <c r="K43" i="38"/>
  <c r="J43" i="38"/>
  <c r="I43" i="38"/>
  <c r="H43" i="38"/>
  <c r="G43" i="38"/>
  <c r="F43" i="38"/>
  <c r="E43" i="38"/>
  <c r="D43" i="38"/>
  <c r="N42" i="38"/>
  <c r="O42" i="38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8" i="38"/>
  <c r="O38" i="38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N34" i="38"/>
  <c r="O34" i="38"/>
  <c r="N33" i="38"/>
  <c r="O33" i="38" s="1"/>
  <c r="M32" i="38"/>
  <c r="L32" i="38"/>
  <c r="K32" i="38"/>
  <c r="J32" i="38"/>
  <c r="I32" i="38"/>
  <c r="H32" i="38"/>
  <c r="G32" i="38"/>
  <c r="F32" i="38"/>
  <c r="E32" i="38"/>
  <c r="N32" i="38" s="1"/>
  <c r="O32" i="38" s="1"/>
  <c r="D32" i="38"/>
  <c r="D45" i="38" s="1"/>
  <c r="N31" i="38"/>
  <c r="O31" i="38" s="1"/>
  <c r="N30" i="38"/>
  <c r="O30" i="38"/>
  <c r="N29" i="38"/>
  <c r="O29" i="38" s="1"/>
  <c r="N28" i="38"/>
  <c r="O28" i="38" s="1"/>
  <c r="N27" i="38"/>
  <c r="O27" i="38"/>
  <c r="N26" i="38"/>
  <c r="O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N20" i="38"/>
  <c r="O20" i="38" s="1"/>
  <c r="N19" i="38"/>
  <c r="O19" i="38" s="1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J45" i="38" s="1"/>
  <c r="I14" i="38"/>
  <c r="I45" i="38" s="1"/>
  <c r="H14" i="38"/>
  <c r="G14" i="38"/>
  <c r="F14" i="38"/>
  <c r="E14" i="38"/>
  <c r="D14" i="38"/>
  <c r="N13" i="38"/>
  <c r="O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M45" i="38" s="1"/>
  <c r="L5" i="38"/>
  <c r="L45" i="38" s="1"/>
  <c r="K5" i="38"/>
  <c r="J5" i="38"/>
  <c r="I5" i="38"/>
  <c r="H5" i="38"/>
  <c r="G5" i="38"/>
  <c r="F5" i="38"/>
  <c r="E5" i="38"/>
  <c r="D5" i="38"/>
  <c r="N45" i="37"/>
  <c r="O45" i="37" s="1"/>
  <c r="N44" i="37"/>
  <c r="O44" i="37"/>
  <c r="M43" i="37"/>
  <c r="L43" i="37"/>
  <c r="K43" i="37"/>
  <c r="J43" i="37"/>
  <c r="I43" i="37"/>
  <c r="H43" i="37"/>
  <c r="G43" i="37"/>
  <c r="F43" i="37"/>
  <c r="E43" i="37"/>
  <c r="D43" i="37"/>
  <c r="N42" i="37"/>
  <c r="O42" i="37" s="1"/>
  <c r="N41" i="37"/>
  <c r="O41" i="37"/>
  <c r="N40" i="37"/>
  <c r="O40" i="37" s="1"/>
  <c r="N39" i="37"/>
  <c r="O39" i="37" s="1"/>
  <c r="M38" i="37"/>
  <c r="L38" i="37"/>
  <c r="K38" i="37"/>
  <c r="J38" i="37"/>
  <c r="I38" i="37"/>
  <c r="H38" i="37"/>
  <c r="G38" i="37"/>
  <c r="F38" i="37"/>
  <c r="E38" i="37"/>
  <c r="D38" i="37"/>
  <c r="N37" i="37"/>
  <c r="O37" i="37"/>
  <c r="N36" i="37"/>
  <c r="O36" i="37" s="1"/>
  <c r="M35" i="37"/>
  <c r="L35" i="37"/>
  <c r="K35" i="37"/>
  <c r="J35" i="37"/>
  <c r="I35" i="37"/>
  <c r="H35" i="37"/>
  <c r="G35" i="37"/>
  <c r="F35" i="37"/>
  <c r="E35" i="37"/>
  <c r="D35" i="37"/>
  <c r="N34" i="37"/>
  <c r="O34" i="37" s="1"/>
  <c r="N33" i="37"/>
  <c r="O33" i="37" s="1"/>
  <c r="N32" i="37"/>
  <c r="O32" i="37" s="1"/>
  <c r="M31" i="37"/>
  <c r="L31" i="37"/>
  <c r="K31" i="37"/>
  <c r="J31" i="37"/>
  <c r="I31" i="37"/>
  <c r="H31" i="37"/>
  <c r="G31" i="37"/>
  <c r="N31" i="37" s="1"/>
  <c r="O31" i="37" s="1"/>
  <c r="F31" i="37"/>
  <c r="E31" i="37"/>
  <c r="D31" i="37"/>
  <c r="N30" i="37"/>
  <c r="O30" i="37" s="1"/>
  <c r="N29" i="37"/>
  <c r="O29" i="37" s="1"/>
  <c r="N28" i="37"/>
  <c r="O28" i="37"/>
  <c r="N27" i="37"/>
  <c r="O27" i="37" s="1"/>
  <c r="N26" i="37"/>
  <c r="O26" i="37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 s="1"/>
  <c r="N16" i="37"/>
  <c r="O16" i="37"/>
  <c r="N15" i="37"/>
  <c r="O15" i="37" s="1"/>
  <c r="M14" i="37"/>
  <c r="L14" i="37"/>
  <c r="K14" i="37"/>
  <c r="J14" i="37"/>
  <c r="I14" i="37"/>
  <c r="H14" i="37"/>
  <c r="H46" i="37" s="1"/>
  <c r="G14" i="37"/>
  <c r="F14" i="37"/>
  <c r="E14" i="37"/>
  <c r="D14" i="37"/>
  <c r="N13" i="37"/>
  <c r="O13" i="37" s="1"/>
  <c r="N12" i="37"/>
  <c r="O12" i="37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/>
  <c r="M5" i="37"/>
  <c r="L5" i="37"/>
  <c r="K5" i="37"/>
  <c r="J5" i="37"/>
  <c r="J46" i="37" s="1"/>
  <c r="I5" i="37"/>
  <c r="H5" i="37"/>
  <c r="G5" i="37"/>
  <c r="G46" i="37" s="1"/>
  <c r="F5" i="37"/>
  <c r="E5" i="37"/>
  <c r="D5" i="37"/>
  <c r="N49" i="36"/>
  <c r="O49" i="36"/>
  <c r="N48" i="36"/>
  <c r="O48" i="36" s="1"/>
  <c r="N47" i="36"/>
  <c r="O47" i="36" s="1"/>
  <c r="M46" i="36"/>
  <c r="L46" i="36"/>
  <c r="K46" i="36"/>
  <c r="J46" i="36"/>
  <c r="I46" i="36"/>
  <c r="H46" i="36"/>
  <c r="G46" i="36"/>
  <c r="F46" i="36"/>
  <c r="F50" i="36" s="1"/>
  <c r="E46" i="36"/>
  <c r="D46" i="36"/>
  <c r="N45" i="36"/>
  <c r="O45" i="36" s="1"/>
  <c r="N44" i="36"/>
  <c r="O44" i="36"/>
  <c r="N43" i="36"/>
  <c r="O43" i="36" s="1"/>
  <c r="N42" i="36"/>
  <c r="O42" i="36"/>
  <c r="M41" i="36"/>
  <c r="L41" i="36"/>
  <c r="K41" i="36"/>
  <c r="J41" i="36"/>
  <c r="I41" i="36"/>
  <c r="H41" i="36"/>
  <c r="G41" i="36"/>
  <c r="F41" i="36"/>
  <c r="E41" i="36"/>
  <c r="D41" i="36"/>
  <c r="N40" i="36"/>
  <c r="O40" i="36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7" i="36"/>
  <c r="O37" i="36" s="1"/>
  <c r="N36" i="36"/>
  <c r="O36" i="36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3" i="36"/>
  <c r="O33" i="36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/>
  <c r="N15" i="36"/>
  <c r="O15" i="36" s="1"/>
  <c r="M14" i="36"/>
  <c r="L14" i="36"/>
  <c r="L50" i="36" s="1"/>
  <c r="K14" i="36"/>
  <c r="J14" i="36"/>
  <c r="I14" i="36"/>
  <c r="H14" i="36"/>
  <c r="G14" i="36"/>
  <c r="F14" i="36"/>
  <c r="E14" i="36"/>
  <c r="D14" i="36"/>
  <c r="N13" i="36"/>
  <c r="O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J50" i="36" s="1"/>
  <c r="I5" i="36"/>
  <c r="H5" i="36"/>
  <c r="G5" i="36"/>
  <c r="F5" i="36"/>
  <c r="E5" i="36"/>
  <c r="D5" i="36"/>
  <c r="D50" i="36" s="1"/>
  <c r="N46" i="35"/>
  <c r="O46" i="35" s="1"/>
  <c r="N45" i="35"/>
  <c r="O45" i="35"/>
  <c r="M44" i="35"/>
  <c r="L44" i="35"/>
  <c r="K44" i="35"/>
  <c r="J44" i="35"/>
  <c r="I44" i="35"/>
  <c r="H44" i="35"/>
  <c r="G44" i="35"/>
  <c r="F44" i="35"/>
  <c r="E44" i="35"/>
  <c r="D44" i="35"/>
  <c r="N43" i="35"/>
  <c r="O43" i="35" s="1"/>
  <c r="N42" i="35"/>
  <c r="O42" i="35" s="1"/>
  <c r="N41" i="35"/>
  <c r="O41" i="35"/>
  <c r="M40" i="35"/>
  <c r="L40" i="35"/>
  <c r="K40" i="35"/>
  <c r="J40" i="35"/>
  <c r="I40" i="35"/>
  <c r="H40" i="35"/>
  <c r="G40" i="35"/>
  <c r="F40" i="35"/>
  <c r="E40" i="35"/>
  <c r="D40" i="35"/>
  <c r="N39" i="35"/>
  <c r="O39" i="35" s="1"/>
  <c r="N38" i="35"/>
  <c r="O38" i="35" s="1"/>
  <c r="M37" i="35"/>
  <c r="L37" i="35"/>
  <c r="K37" i="35"/>
  <c r="J37" i="35"/>
  <c r="I37" i="35"/>
  <c r="H37" i="35"/>
  <c r="G37" i="35"/>
  <c r="F37" i="35"/>
  <c r="E37" i="35"/>
  <c r="D37" i="35"/>
  <c r="N36" i="35"/>
  <c r="O36" i="35" s="1"/>
  <c r="N35" i="35"/>
  <c r="O35" i="35"/>
  <c r="N34" i="35"/>
  <c r="O34" i="35" s="1"/>
  <c r="M33" i="35"/>
  <c r="L33" i="35"/>
  <c r="K33" i="35"/>
  <c r="J33" i="35"/>
  <c r="I33" i="35"/>
  <c r="I47" i="35"/>
  <c r="H33" i="35"/>
  <c r="G33" i="35"/>
  <c r="F33" i="35"/>
  <c r="E33" i="35"/>
  <c r="D33" i="35"/>
  <c r="N32" i="35"/>
  <c r="O32" i="35" s="1"/>
  <c r="N31" i="35"/>
  <c r="O31" i="35"/>
  <c r="N30" i="35"/>
  <c r="O30" i="35"/>
  <c r="N29" i="35"/>
  <c r="O29" i="35" s="1"/>
  <c r="N28" i="35"/>
  <c r="O28" i="35" s="1"/>
  <c r="N27" i="35"/>
  <c r="O27" i="35" s="1"/>
  <c r="N26" i="35"/>
  <c r="O26" i="35" s="1"/>
  <c r="N25" i="35"/>
  <c r="O25" i="35"/>
  <c r="N24" i="35"/>
  <c r="O24" i="35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N21" i="35"/>
  <c r="O21" i="35" s="1"/>
  <c r="N20" i="35"/>
  <c r="O20" i="35" s="1"/>
  <c r="N19" i="35"/>
  <c r="O19" i="35" s="1"/>
  <c r="N18" i="35"/>
  <c r="O18" i="35" s="1"/>
  <c r="N17" i="35"/>
  <c r="O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47" i="34"/>
  <c r="O47" i="34" s="1"/>
  <c r="N46" i="34"/>
  <c r="O46" i="34" s="1"/>
  <c r="M45" i="34"/>
  <c r="L45" i="34"/>
  <c r="K45" i="34"/>
  <c r="J45" i="34"/>
  <c r="I45" i="34"/>
  <c r="H45" i="34"/>
  <c r="G45" i="34"/>
  <c r="F45" i="34"/>
  <c r="E45" i="34"/>
  <c r="D45" i="34"/>
  <c r="N44" i="34"/>
  <c r="O44" i="34" s="1"/>
  <c r="N43" i="34"/>
  <c r="O43" i="34" s="1"/>
  <c r="N42" i="34"/>
  <c r="O42" i="34" s="1"/>
  <c r="M41" i="34"/>
  <c r="L41" i="34"/>
  <c r="K41" i="34"/>
  <c r="J41" i="34"/>
  <c r="I41" i="34"/>
  <c r="H41" i="34"/>
  <c r="G41" i="34"/>
  <c r="F41" i="34"/>
  <c r="E41" i="34"/>
  <c r="D41" i="34"/>
  <c r="N40" i="34"/>
  <c r="O40" i="34"/>
  <c r="N39" i="34"/>
  <c r="O39" i="34" s="1"/>
  <c r="M38" i="34"/>
  <c r="N38" i="34" s="1"/>
  <c r="O38" i="34" s="1"/>
  <c r="L38" i="34"/>
  <c r="K38" i="34"/>
  <c r="J38" i="34"/>
  <c r="I38" i="34"/>
  <c r="H38" i="34"/>
  <c r="G38" i="34"/>
  <c r="F38" i="34"/>
  <c r="E38" i="34"/>
  <c r="E48" i="34" s="1"/>
  <c r="D38" i="34"/>
  <c r="N37" i="34"/>
  <c r="O37" i="34" s="1"/>
  <c r="N36" i="34"/>
  <c r="O36" i="34" s="1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/>
  <c r="M23" i="34"/>
  <c r="L23" i="34"/>
  <c r="K23" i="34"/>
  <c r="J23" i="34"/>
  <c r="I23" i="34"/>
  <c r="H23" i="34"/>
  <c r="H48" i="34" s="1"/>
  <c r="G23" i="34"/>
  <c r="F23" i="34"/>
  <c r="E23" i="34"/>
  <c r="D23" i="34"/>
  <c r="N22" i="34"/>
  <c r="O22" i="34" s="1"/>
  <c r="N21" i="34"/>
  <c r="O21" i="34" s="1"/>
  <c r="N20" i="34"/>
  <c r="O20" i="34" s="1"/>
  <c r="N19" i="34"/>
  <c r="O19" i="34"/>
  <c r="N18" i="34"/>
  <c r="O18" i="34" s="1"/>
  <c r="N17" i="34"/>
  <c r="O17" i="34" s="1"/>
  <c r="N16" i="34"/>
  <c r="O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 s="1"/>
  <c r="N11" i="34"/>
  <c r="O11" i="34"/>
  <c r="N10" i="34"/>
  <c r="O10" i="34" s="1"/>
  <c r="N9" i="34"/>
  <c r="O9" i="34"/>
  <c r="N8" i="34"/>
  <c r="O8" i="34" s="1"/>
  <c r="N7" i="34"/>
  <c r="O7" i="34" s="1"/>
  <c r="N6" i="34"/>
  <c r="O6" i="34" s="1"/>
  <c r="M5" i="34"/>
  <c r="M48" i="34" s="1"/>
  <c r="L5" i="34"/>
  <c r="K5" i="34"/>
  <c r="J5" i="34"/>
  <c r="I5" i="34"/>
  <c r="H5" i="34"/>
  <c r="G5" i="34"/>
  <c r="F5" i="34"/>
  <c r="E5" i="34"/>
  <c r="D5" i="34"/>
  <c r="N45" i="33"/>
  <c r="O45" i="33" s="1"/>
  <c r="N34" i="33"/>
  <c r="O34" i="33"/>
  <c r="N35" i="33"/>
  <c r="O35" i="33" s="1"/>
  <c r="N22" i="33"/>
  <c r="O22" i="33" s="1"/>
  <c r="N23" i="33"/>
  <c r="O23" i="33" s="1"/>
  <c r="N24" i="33"/>
  <c r="O24" i="33" s="1"/>
  <c r="N25" i="33"/>
  <c r="O25" i="33" s="1"/>
  <c r="N26" i="33"/>
  <c r="O26" i="33" s="1"/>
  <c r="N27" i="33"/>
  <c r="O27" i="33" s="1"/>
  <c r="N28" i="33"/>
  <c r="O28" i="33" s="1"/>
  <c r="N29" i="33"/>
  <c r="O29" i="33" s="1"/>
  <c r="N30" i="33"/>
  <c r="O30" i="33"/>
  <c r="N31" i="33"/>
  <c r="O31" i="33" s="1"/>
  <c r="N32" i="33"/>
  <c r="O32" i="33"/>
  <c r="E33" i="33"/>
  <c r="F33" i="33"/>
  <c r="G33" i="33"/>
  <c r="H33" i="33"/>
  <c r="I33" i="33"/>
  <c r="J33" i="33"/>
  <c r="K33" i="33"/>
  <c r="L33" i="33"/>
  <c r="M33" i="33"/>
  <c r="D33" i="33"/>
  <c r="E21" i="33"/>
  <c r="F21" i="33"/>
  <c r="G21" i="33"/>
  <c r="H21" i="33"/>
  <c r="I21" i="33"/>
  <c r="J21" i="33"/>
  <c r="K21" i="33"/>
  <c r="L21" i="33"/>
  <c r="M21" i="33"/>
  <c r="D21" i="33"/>
  <c r="E14" i="33"/>
  <c r="E46" i="33" s="1"/>
  <c r="F14" i="33"/>
  <c r="G14" i="33"/>
  <c r="H14" i="33"/>
  <c r="I14" i="33"/>
  <c r="J14" i="33"/>
  <c r="K14" i="33"/>
  <c r="L14" i="33"/>
  <c r="M14" i="33"/>
  <c r="D14" i="33"/>
  <c r="E5" i="33"/>
  <c r="F5" i="33"/>
  <c r="F46" i="33" s="1"/>
  <c r="G5" i="33"/>
  <c r="H5" i="33"/>
  <c r="I5" i="33"/>
  <c r="J5" i="33"/>
  <c r="J46" i="33" s="1"/>
  <c r="K5" i="33"/>
  <c r="L5" i="33"/>
  <c r="M5" i="33"/>
  <c r="M46" i="33" s="1"/>
  <c r="D5" i="33"/>
  <c r="D46" i="33" s="1"/>
  <c r="E43" i="33"/>
  <c r="F43" i="33"/>
  <c r="G43" i="33"/>
  <c r="H43" i="33"/>
  <c r="I43" i="33"/>
  <c r="J43" i="33"/>
  <c r="K43" i="33"/>
  <c r="L43" i="33"/>
  <c r="M43" i="33"/>
  <c r="D43" i="33"/>
  <c r="N44" i="33"/>
  <c r="O44" i="33" s="1"/>
  <c r="N42" i="33"/>
  <c r="O42" i="33" s="1"/>
  <c r="N41" i="33"/>
  <c r="O41" i="33" s="1"/>
  <c r="E40" i="33"/>
  <c r="F40" i="33"/>
  <c r="G40" i="33"/>
  <c r="H40" i="33"/>
  <c r="I40" i="33"/>
  <c r="J40" i="33"/>
  <c r="K40" i="33"/>
  <c r="L40" i="33"/>
  <c r="M40" i="33"/>
  <c r="D40" i="33"/>
  <c r="E37" i="33"/>
  <c r="F37" i="33"/>
  <c r="N37" i="33" s="1"/>
  <c r="O37" i="33" s="1"/>
  <c r="G37" i="33"/>
  <c r="G46" i="33" s="1"/>
  <c r="H37" i="33"/>
  <c r="I37" i="33"/>
  <c r="J37" i="33"/>
  <c r="K37" i="33"/>
  <c r="L37" i="33"/>
  <c r="M37" i="33"/>
  <c r="D37" i="33"/>
  <c r="N38" i="33"/>
  <c r="O38" i="33" s="1"/>
  <c r="N39" i="33"/>
  <c r="O39" i="33" s="1"/>
  <c r="N36" i="33"/>
  <c r="O36" i="33" s="1"/>
  <c r="N16" i="33"/>
  <c r="O16" i="33"/>
  <c r="N17" i="33"/>
  <c r="O17" i="33" s="1"/>
  <c r="N18" i="33"/>
  <c r="O18" i="33" s="1"/>
  <c r="N19" i="33"/>
  <c r="O19" i="33"/>
  <c r="N20" i="33"/>
  <c r="O20" i="33" s="1"/>
  <c r="N7" i="33"/>
  <c r="O7" i="33" s="1"/>
  <c r="N8" i="33"/>
  <c r="O8" i="33" s="1"/>
  <c r="N9" i="33"/>
  <c r="O9" i="33" s="1"/>
  <c r="N10" i="33"/>
  <c r="O10" i="33" s="1"/>
  <c r="N11" i="33"/>
  <c r="O11" i="33"/>
  <c r="N12" i="33"/>
  <c r="O12" i="33" s="1"/>
  <c r="N13" i="33"/>
  <c r="O13" i="33" s="1"/>
  <c r="N6" i="33"/>
  <c r="O6" i="33"/>
  <c r="N15" i="33"/>
  <c r="O15" i="33"/>
  <c r="E45" i="38"/>
  <c r="M51" i="39"/>
  <c r="N49" i="39"/>
  <c r="O49" i="39" s="1"/>
  <c r="M52" i="40"/>
  <c r="K52" i="40"/>
  <c r="N37" i="40"/>
  <c r="O37" i="40" s="1"/>
  <c r="N5" i="40"/>
  <c r="O5" i="40" s="1"/>
  <c r="K47" i="35"/>
  <c r="N14" i="38"/>
  <c r="O14" i="38" s="1"/>
  <c r="L49" i="41"/>
  <c r="M49" i="41"/>
  <c r="J49" i="41"/>
  <c r="G49" i="41"/>
  <c r="I49" i="41"/>
  <c r="N40" i="41"/>
  <c r="O40" i="41" s="1"/>
  <c r="F49" i="41"/>
  <c r="E49" i="41"/>
  <c r="D49" i="41"/>
  <c r="M50" i="42"/>
  <c r="F50" i="42"/>
  <c r="I50" i="42"/>
  <c r="J50" i="42"/>
  <c r="K50" i="42"/>
  <c r="G50" i="42"/>
  <c r="N48" i="42"/>
  <c r="O48" i="42"/>
  <c r="N44" i="42"/>
  <c r="O44" i="42"/>
  <c r="E50" i="42"/>
  <c r="D50" i="42"/>
  <c r="M50" i="43"/>
  <c r="K50" i="43"/>
  <c r="J50" i="43"/>
  <c r="N40" i="43"/>
  <c r="O40" i="43" s="1"/>
  <c r="N48" i="43"/>
  <c r="O48" i="43" s="1"/>
  <c r="F50" i="43"/>
  <c r="H50" i="43"/>
  <c r="G50" i="43"/>
  <c r="N43" i="43"/>
  <c r="O43" i="43" s="1"/>
  <c r="I50" i="43"/>
  <c r="N23" i="43"/>
  <c r="O23" i="43" s="1"/>
  <c r="D50" i="43"/>
  <c r="N14" i="43"/>
  <c r="O14" i="43" s="1"/>
  <c r="E50" i="43"/>
  <c r="M51" i="44"/>
  <c r="G51" i="44"/>
  <c r="K51" i="44"/>
  <c r="L51" i="44"/>
  <c r="N49" i="44"/>
  <c r="O49" i="44" s="1"/>
  <c r="N42" i="44"/>
  <c r="O42" i="44"/>
  <c r="H51" i="44"/>
  <c r="N38" i="44"/>
  <c r="O38" i="44"/>
  <c r="I51" i="44"/>
  <c r="F51" i="44"/>
  <c r="N45" i="44"/>
  <c r="O45" i="44" s="1"/>
  <c r="N23" i="44"/>
  <c r="O23" i="44" s="1"/>
  <c r="E51" i="44"/>
  <c r="N5" i="44"/>
  <c r="O5" i="44" s="1"/>
  <c r="D51" i="44"/>
  <c r="K51" i="45"/>
  <c r="H51" i="45"/>
  <c r="N44" i="45"/>
  <c r="O44" i="45" s="1"/>
  <c r="D51" i="45"/>
  <c r="O52" i="46"/>
  <c r="P52" i="46" s="1"/>
  <c r="O48" i="46"/>
  <c r="P48" i="46"/>
  <c r="O45" i="46"/>
  <c r="P45" i="46" s="1"/>
  <c r="O41" i="46"/>
  <c r="P41" i="46"/>
  <c r="O26" i="46"/>
  <c r="P26" i="46" s="1"/>
  <c r="J55" i="46"/>
  <c r="K55" i="46"/>
  <c r="I55" i="46"/>
  <c r="M55" i="46"/>
  <c r="O14" i="46"/>
  <c r="P14" i="46"/>
  <c r="L55" i="46"/>
  <c r="F55" i="46"/>
  <c r="N55" i="46"/>
  <c r="E55" i="46"/>
  <c r="G55" i="46"/>
  <c r="H55" i="46"/>
  <c r="D55" i="46"/>
  <c r="O5" i="46"/>
  <c r="P5" i="46" s="1"/>
  <c r="N14" i="45"/>
  <c r="O14" i="45" s="1"/>
  <c r="O54" i="48" l="1"/>
  <c r="P54" i="48" s="1"/>
  <c r="N44" i="39"/>
  <c r="O44" i="39" s="1"/>
  <c r="M47" i="35"/>
  <c r="K46" i="37"/>
  <c r="J48" i="34"/>
  <c r="N23" i="39"/>
  <c r="O23" i="39" s="1"/>
  <c r="N41" i="45"/>
  <c r="O41" i="45" s="1"/>
  <c r="N40" i="35"/>
  <c r="O40" i="35" s="1"/>
  <c r="N5" i="39"/>
  <c r="O5" i="39" s="1"/>
  <c r="L46" i="37"/>
  <c r="N14" i="33"/>
  <c r="O14" i="33" s="1"/>
  <c r="N38" i="37"/>
  <c r="O38" i="37" s="1"/>
  <c r="N5" i="41"/>
  <c r="O5" i="41" s="1"/>
  <c r="N41" i="36"/>
  <c r="O41" i="36" s="1"/>
  <c r="N41" i="40"/>
  <c r="O41" i="40" s="1"/>
  <c r="G51" i="45"/>
  <c r="N50" i="42"/>
  <c r="O50" i="42" s="1"/>
  <c r="N44" i="40"/>
  <c r="O44" i="40" s="1"/>
  <c r="N47" i="41"/>
  <c r="O47" i="41" s="1"/>
  <c r="N49" i="45"/>
  <c r="O49" i="45" s="1"/>
  <c r="M50" i="36"/>
  <c r="N39" i="38"/>
  <c r="O39" i="38" s="1"/>
  <c r="N23" i="40"/>
  <c r="O23" i="40" s="1"/>
  <c r="I51" i="45"/>
  <c r="N38" i="36"/>
  <c r="O38" i="36" s="1"/>
  <c r="N37" i="45"/>
  <c r="O37" i="45" s="1"/>
  <c r="I48" i="34"/>
  <c r="N49" i="41"/>
  <c r="O49" i="41" s="1"/>
  <c r="E47" i="35"/>
  <c r="N5" i="36"/>
  <c r="O5" i="36" s="1"/>
  <c r="N14" i="40"/>
  <c r="O14" i="40" s="1"/>
  <c r="N23" i="35"/>
  <c r="O23" i="35" s="1"/>
  <c r="N14" i="36"/>
  <c r="O14" i="36" s="1"/>
  <c r="N37" i="42"/>
  <c r="O37" i="42" s="1"/>
  <c r="G48" i="34"/>
  <c r="G47" i="35"/>
  <c r="N43" i="38"/>
  <c r="O43" i="38" s="1"/>
  <c r="M51" i="45"/>
  <c r="N50" i="43"/>
  <c r="O50" i="43" s="1"/>
  <c r="E51" i="39"/>
  <c r="I46" i="33"/>
  <c r="H50" i="36"/>
  <c r="D46" i="37"/>
  <c r="M46" i="37"/>
  <c r="J51" i="44"/>
  <c r="F48" i="34"/>
  <c r="H46" i="33"/>
  <c r="H47" i="35"/>
  <c r="G50" i="36"/>
  <c r="I50" i="36"/>
  <c r="F45" i="38"/>
  <c r="I52" i="40"/>
  <c r="N49" i="40"/>
  <c r="O49" i="40" s="1"/>
  <c r="O55" i="46"/>
  <c r="P55" i="46" s="1"/>
  <c r="J47" i="35"/>
  <c r="N34" i="36"/>
  <c r="O34" i="36" s="1"/>
  <c r="N14" i="37"/>
  <c r="O14" i="37" s="1"/>
  <c r="N33" i="35"/>
  <c r="O33" i="35" s="1"/>
  <c r="N19" i="37"/>
  <c r="O19" i="37" s="1"/>
  <c r="H45" i="38"/>
  <c r="L48" i="34"/>
  <c r="K48" i="34"/>
  <c r="N45" i="34"/>
  <c r="O45" i="34" s="1"/>
  <c r="L47" i="35"/>
  <c r="N44" i="35"/>
  <c r="O44" i="35" s="1"/>
  <c r="K50" i="36"/>
  <c r="G45" i="38"/>
  <c r="O53" i="47"/>
  <c r="P53" i="47" s="1"/>
  <c r="N51" i="44"/>
  <c r="O51" i="44" s="1"/>
  <c r="K46" i="33"/>
  <c r="N37" i="35"/>
  <c r="O37" i="35" s="1"/>
  <c r="N5" i="33"/>
  <c r="O5" i="33" s="1"/>
  <c r="N5" i="35"/>
  <c r="O5" i="35" s="1"/>
  <c r="D47" i="35"/>
  <c r="N23" i="38"/>
  <c r="O23" i="38" s="1"/>
  <c r="F47" i="35"/>
  <c r="N14" i="44"/>
  <c r="O14" i="44" s="1"/>
  <c r="L52" i="40"/>
  <c r="N46" i="36"/>
  <c r="O46" i="36" s="1"/>
  <c r="F52" i="40"/>
  <c r="F51" i="45"/>
  <c r="N40" i="33"/>
  <c r="O40" i="33" s="1"/>
  <c r="N43" i="33"/>
  <c r="O43" i="33" s="1"/>
  <c r="N23" i="34"/>
  <c r="O23" i="34" s="1"/>
  <c r="N43" i="37"/>
  <c r="O43" i="37" s="1"/>
  <c r="E46" i="37"/>
  <c r="N5" i="38"/>
  <c r="O5" i="38" s="1"/>
  <c r="J51" i="39"/>
  <c r="N41" i="39"/>
  <c r="O41" i="39" s="1"/>
  <c r="N33" i="33"/>
  <c r="O33" i="33" s="1"/>
  <c r="F46" i="37"/>
  <c r="N46" i="37" s="1"/>
  <c r="O46" i="37" s="1"/>
  <c r="D51" i="39"/>
  <c r="J52" i="40"/>
  <c r="N34" i="34"/>
  <c r="O34" i="34" s="1"/>
  <c r="N5" i="45"/>
  <c r="O5" i="45" s="1"/>
  <c r="N14" i="34"/>
  <c r="O14" i="34" s="1"/>
  <c r="N5" i="34"/>
  <c r="O5" i="34" s="1"/>
  <c r="D48" i="34"/>
  <c r="E50" i="36"/>
  <c r="N50" i="36" s="1"/>
  <c r="O50" i="36" s="1"/>
  <c r="N23" i="36"/>
  <c r="O23" i="36" s="1"/>
  <c r="N36" i="38"/>
  <c r="O36" i="38" s="1"/>
  <c r="K45" i="38"/>
  <c r="L46" i="33"/>
  <c r="N21" i="33"/>
  <c r="O21" i="33" s="1"/>
  <c r="N41" i="34"/>
  <c r="O41" i="34" s="1"/>
  <c r="N14" i="35"/>
  <c r="O14" i="35" s="1"/>
  <c r="N5" i="37"/>
  <c r="O5" i="37" s="1"/>
  <c r="I46" i="37"/>
  <c r="N35" i="37"/>
  <c r="O35" i="37" s="1"/>
  <c r="N23" i="45"/>
  <c r="O23" i="45" s="1"/>
  <c r="E51" i="45"/>
  <c r="N51" i="45" s="1"/>
  <c r="O51" i="45" s="1"/>
  <c r="N46" i="33" l="1"/>
  <c r="O46" i="33" s="1"/>
  <c r="N48" i="34"/>
  <c r="O48" i="34" s="1"/>
  <c r="N52" i="40"/>
  <c r="O52" i="40" s="1"/>
  <c r="N45" i="38"/>
  <c r="O45" i="38" s="1"/>
  <c r="N47" i="35"/>
  <c r="O47" i="35" s="1"/>
  <c r="N51" i="39"/>
  <c r="O51" i="39" s="1"/>
</calcChain>
</file>

<file path=xl/sharedStrings.xml><?xml version="1.0" encoding="utf-8"?>
<sst xmlns="http://schemas.openxmlformats.org/spreadsheetml/2006/main" count="1057" uniqueCount="139">
  <si>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</si>
  <si>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</si>
  <si>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</si>
  <si>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</si>
  <si>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</si>
  <si>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</si>
  <si>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</si>
  <si>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</si>
  <si>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</si>
  <si>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</si>
  <si>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</si>
  <si>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</si>
  <si>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</si>
  <si>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</si>
  <si>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</si>
  <si>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</si>
  <si>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</si>
  <si>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</si>
  <si>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</si>
  <si>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</si>
  <si>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</si>
  <si>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Impact Fees - Residential - Public Safety</t>
  </si>
  <si>
    <t>Impact Fees - Residential - Culture / Recreation</t>
  </si>
  <si>
    <t>Other Permits, Fees, and Special Assessments</t>
  </si>
  <si>
    <t>Federal Grant - Public Safety</t>
  </si>
  <si>
    <t>Intergovernmental Revenue</t>
  </si>
  <si>
    <t>State Grant - Public Safety</t>
  </si>
  <si>
    <t>State Grant - Physical Environment - Stormwater Management</t>
  </si>
  <si>
    <t>State Grant - Physical Environment - Other Physical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</si>
  <si>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</si>
  <si>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</si>
  <si>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</si>
  <si>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</si>
  <si>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Public Safety</t>
  </si>
  <si>
    <t>Grants from Other Local Units - Transportation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</si>
  <si>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</si>
  <si>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</si>
  <si>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</si>
  <si>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</si>
  <si>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</si>
  <si>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</si>
  <si>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</si>
  <si>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</si>
  <si>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Physical Environment - Conservation and Resource Management</t>
  </si>
  <si>
    <t>Culture / Recreation - Parks and Recreation</t>
  </si>
  <si>
    <t>Total - All Account Codes</t>
  </si>
  <si>
    <t>Local Fiscal Year Ended September 30, 2009</t>
  </si>
  <si>
    <t>Court-Ordered Judgments and Fines - As Decided by Traffic Court</t>
  </si>
  <si>
    <t>Other Judgments, Fines, and Forfeits</t>
  </si>
  <si>
    <t>Interest and Other Earnings - Interest</t>
  </si>
  <si>
    <t>Other Miscellaneous Revenues - Other</t>
  </si>
  <si>
    <t>Non-Operating - Inter-Fund Group Transfers In</t>
  </si>
  <si>
    <t>Proceeds - Installment Purchases and Capital Lease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</si>
  <si>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</si>
  <si>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</si>
  <si>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</si>
  <si>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</si>
  <si>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</si>
  <si>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</si>
  <si>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</si>
  <si>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Cutler Bay Revenues Reported by Account Code and Fund Type</t>
  </si>
  <si>
    <t>Local Fiscal Year Ended September 30, 2010</t>
  </si>
  <si>
    <t>Impact Fees - Residential - Transportation</t>
  </si>
  <si>
    <t>Impact Fees - Residential - Other</t>
  </si>
  <si>
    <t>Federal Grant - Transportation - Other Transportation</t>
  </si>
  <si>
    <t>State Grant - Culture / Recreation</t>
  </si>
  <si>
    <t>Rents and Royalties</t>
  </si>
  <si>
    <t>Proceeds - Debt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</si>
  <si>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</si>
  <si>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</si>
  <si>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</si>
  <si>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</si>
  <si>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</si>
  <si>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Federal Grant - Physical Environment - Other Physical Environment</t>
  </si>
  <si>
    <t>Shared Revenue from Other Local Units</t>
  </si>
  <si>
    <t>Contributions and Donations from Private Sources</t>
  </si>
  <si>
    <t>Proprietary Non-Operating Sources - Other Grants and Donations</t>
  </si>
  <si>
    <t>2012 Municipal Population:</t>
  </si>
  <si>
    <t>Local Fiscal Year Ended September 30, 2008</t>
  </si>
  <si>
    <t>Permits and Franchise Fees</t>
  </si>
  <si>
    <t>Other Permits and Fees</t>
  </si>
  <si>
    <t>State Grant - Transportation - Other Transportation</t>
  </si>
  <si>
    <t>Physical Environment - Sewer / Wastewater Utility</t>
  </si>
  <si>
    <t>Impact Fees - Public Safety</t>
  </si>
  <si>
    <t>Impact Fees - Culture / Recreation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</si>
  <si>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</si>
  <si>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</si>
  <si>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</si>
  <si>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</si>
  <si>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</si>
  <si>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</si>
  <si>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</si>
  <si>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</si>
  <si>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2013 Municipal Population:</t>
  </si>
  <si>
    <t>Local Fiscal Year Ended September 30, 2014</t>
  </si>
  <si>
    <t>State Grant - Human Services - Other Human Services</t>
  </si>
  <si>
    <t>2014 Municipal Population:</t>
  </si>
  <si>
    <t>Local Fiscal Year Ended September 30, 2015</t>
  </si>
  <si>
    <t>Sales - Disposition of Fixed Assets</t>
  </si>
  <si>
    <t>2015 Municipal Population:</t>
  </si>
  <si>
    <t>Local Fiscal Year Ended September 30, 2016</t>
  </si>
  <si>
    <t>2016 Municipal Population:</t>
  </si>
  <si>
    <t>Local Fiscal Year Ended September 30, 2017</t>
  </si>
  <si>
    <t>Grants from Other Local Units - Physical Environment</t>
  </si>
  <si>
    <t>2017 Municipal Population:</t>
  </si>
  <si>
    <t>Local Fiscal Year Ended September 30, 2018</t>
  </si>
  <si>
    <t>Federal Grant - Human Services - Public Assistance</t>
  </si>
  <si>
    <t>Federal Grant - Culture / Recreation</t>
  </si>
  <si>
    <t>State Grant - Human Services - Public Welfare</t>
  </si>
  <si>
    <t>2018 Municipal Population:</t>
  </si>
  <si>
    <t>Local Fiscal Year Ended September 30, 2019</t>
  </si>
  <si>
    <t>2019 Municipal Population:</t>
  </si>
  <si>
    <t>Local Fiscal Year Ended September 30, 2020</t>
  </si>
  <si>
    <t>Fines - Local Ordinance Violations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</si>
  <si>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</si>
  <si>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</si>
  <si>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</si>
  <si>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</si>
  <si>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</si>
  <si>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</si>
  <si>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</si>
  <si>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</si>
  <si>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Communications Services Taxes</t>
  </si>
  <si>
    <t>Building Permits (Buildling Permit Fees)</t>
  </si>
  <si>
    <t>Impact Fees - Commercial - Public Safety</t>
  </si>
  <si>
    <t>Impact Fees - Commercial - Transportation</t>
  </si>
  <si>
    <t>Impact Fees - Commercial - Other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</si>
  <si>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</si>
  <si>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</si>
  <si>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</si>
  <si>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</si>
  <si>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</si>
  <si>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2021 Municipal Population:</t>
  </si>
  <si>
    <t>Local Fiscal Year Ended September 30, 2022</t>
  </si>
  <si>
    <t>Federal Grant - American Rescue Plan Act Funds</t>
  </si>
  <si>
    <t>2022 Municipal Population:</t>
  </si>
  <si>
    <t>Local Fiscal Year Ended September 30, 2023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</si>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</sst>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B77DD-38EF-4FCB-A855-6962E3AE7726}">
  <sheetPr>
    <pageSetUpPr fitToPage="1"/>
  </sheetPr>
  <dimension ref="A1:ED58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136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53</v>
      </c>
      <c r="B3" s="108"/>
      <c r="C3" s="109"/>
      <c r="D3" s="113" t="s">
        <v>36</v>
      </c>
      <c r="E3" s="114"/>
      <c r="F3" s="114"/>
      <c r="G3" s="114"/>
      <c r="H3" s="115"/>
      <c r="I3" s="113" t="s">
        <v>37</v>
      </c>
      <c r="J3" s="115"/>
      <c r="K3" s="113" t="s">
        <v>39</v>
      </c>
      <c r="L3" s="114"/>
      <c r="M3" s="115"/>
      <c r="N3" s="49"/>
      <c r="O3" s="50"/>
      <c r="P3" s="116" t="s">
        <v>116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54</v>
      </c>
      <c r="F4" s="52" t="s">
        <v>55</v>
      </c>
      <c r="G4" s="52" t="s">
        <v>56</v>
      </c>
      <c r="H4" s="52" t="s">
        <v>6</v>
      </c>
      <c r="I4" s="52" t="s">
        <v>7</v>
      </c>
      <c r="J4" s="53" t="s">
        <v>57</v>
      </c>
      <c r="K4" s="53" t="s">
        <v>8</v>
      </c>
      <c r="L4" s="53" t="s">
        <v>9</v>
      </c>
      <c r="M4" s="53" t="s">
        <v>117</v>
      </c>
      <c r="N4" s="53" t="s">
        <v>10</v>
      </c>
      <c r="O4" s="53" t="s">
        <v>118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119</v>
      </c>
      <c r="B5" s="57"/>
      <c r="C5" s="57"/>
      <c r="D5" s="58">
        <f>SUM(D6:D13)</f>
        <v>15155040</v>
      </c>
      <c r="E5" s="58">
        <f>SUM(E6:E13)</f>
        <v>220092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15375132</v>
      </c>
      <c r="P5" s="60">
        <f>(O5/P$56)</f>
        <v>338.12306474313863</v>
      </c>
      <c r="Q5" s="61"/>
    </row>
    <row r="6" spans="1:134">
      <c r="A6" s="63"/>
      <c r="B6" s="64">
        <v>311</v>
      </c>
      <c r="C6" s="65" t="s">
        <v>3</v>
      </c>
      <c r="D6" s="66">
        <v>8756333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8756333</v>
      </c>
      <c r="P6" s="67">
        <f>(O6/P$56)</f>
        <v>192.5653808937368</v>
      </c>
      <c r="Q6" s="68"/>
    </row>
    <row r="7" spans="1:134">
      <c r="A7" s="63"/>
      <c r="B7" s="64">
        <v>312.41000000000003</v>
      </c>
      <c r="C7" s="65" t="s">
        <v>120</v>
      </c>
      <c r="D7" s="66">
        <v>583029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583029</v>
      </c>
      <c r="P7" s="67">
        <f>(O7/P$56)</f>
        <v>12.821714461646728</v>
      </c>
      <c r="Q7" s="68"/>
    </row>
    <row r="8" spans="1:134">
      <c r="A8" s="63"/>
      <c r="B8" s="64">
        <v>312.43</v>
      </c>
      <c r="C8" s="65" t="s">
        <v>121</v>
      </c>
      <c r="D8" s="66">
        <v>0</v>
      </c>
      <c r="E8" s="66">
        <v>220092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220092</v>
      </c>
      <c r="P8" s="67">
        <f>(O8/P$56)</f>
        <v>4.8401653764954258</v>
      </c>
      <c r="Q8" s="68"/>
    </row>
    <row r="9" spans="1:134">
      <c r="A9" s="63"/>
      <c r="B9" s="64">
        <v>314.10000000000002</v>
      </c>
      <c r="C9" s="65" t="s">
        <v>13</v>
      </c>
      <c r="D9" s="66">
        <v>4100834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4100834</v>
      </c>
      <c r="P9" s="67">
        <f>(O9/P$56)</f>
        <v>90.183717452498243</v>
      </c>
      <c r="Q9" s="68"/>
    </row>
    <row r="10" spans="1:134">
      <c r="A10" s="63"/>
      <c r="B10" s="64">
        <v>314.3</v>
      </c>
      <c r="C10" s="65" t="s">
        <v>14</v>
      </c>
      <c r="D10" s="66">
        <v>447423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447423</v>
      </c>
      <c r="P10" s="67">
        <f>(O10/P$56)</f>
        <v>9.8395276213933851</v>
      </c>
      <c r="Q10" s="68"/>
    </row>
    <row r="11" spans="1:134">
      <c r="A11" s="63"/>
      <c r="B11" s="64">
        <v>314.39999999999998</v>
      </c>
      <c r="C11" s="65" t="s">
        <v>15</v>
      </c>
      <c r="D11" s="66">
        <v>143416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143416</v>
      </c>
      <c r="P11" s="67">
        <f>(O11/P$56)</f>
        <v>3.1539408866995076</v>
      </c>
      <c r="Q11" s="68"/>
    </row>
    <row r="12" spans="1:134">
      <c r="A12" s="63"/>
      <c r="B12" s="64">
        <v>315.2</v>
      </c>
      <c r="C12" s="65" t="s">
        <v>122</v>
      </c>
      <c r="D12" s="66">
        <v>1012638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1012638</v>
      </c>
      <c r="P12" s="67">
        <f>(O12/P$56)</f>
        <v>22.269484517945109</v>
      </c>
      <c r="Q12" s="68"/>
    </row>
    <row r="13" spans="1:134">
      <c r="A13" s="63"/>
      <c r="B13" s="64">
        <v>316</v>
      </c>
      <c r="C13" s="65" t="s">
        <v>88</v>
      </c>
      <c r="D13" s="66">
        <v>111367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111367</v>
      </c>
      <c r="P13" s="67">
        <f>(O13/P$56)</f>
        <v>2.449133532723434</v>
      </c>
      <c r="Q13" s="68"/>
    </row>
    <row r="14" spans="1:134" ht="15.75">
      <c r="A14" s="69" t="s">
        <v>18</v>
      </c>
      <c r="B14" s="70"/>
      <c r="C14" s="71"/>
      <c r="D14" s="72">
        <f>SUM(D15:D25)</f>
        <v>4275890</v>
      </c>
      <c r="E14" s="72">
        <f>SUM(E15:E25)</f>
        <v>57186</v>
      </c>
      <c r="F14" s="72">
        <f>SUM(F15:F25)</f>
        <v>0</v>
      </c>
      <c r="G14" s="72">
        <f>SUM(G15:G25)</f>
        <v>0</v>
      </c>
      <c r="H14" s="72">
        <f>SUM(H15:H25)</f>
        <v>0</v>
      </c>
      <c r="I14" s="72">
        <f>SUM(I15:I25)</f>
        <v>0</v>
      </c>
      <c r="J14" s="72">
        <f>SUM(J15:J25)</f>
        <v>0</v>
      </c>
      <c r="K14" s="72">
        <f>SUM(K15:K25)</f>
        <v>0</v>
      </c>
      <c r="L14" s="72">
        <f>SUM(L15:L25)</f>
        <v>0</v>
      </c>
      <c r="M14" s="72">
        <f>SUM(M15:M25)</f>
        <v>0</v>
      </c>
      <c r="N14" s="72">
        <f>SUM(N15:N25)</f>
        <v>0</v>
      </c>
      <c r="O14" s="73">
        <f>SUM(D14:N14)</f>
        <v>4333076</v>
      </c>
      <c r="P14" s="74">
        <f>(O14/P$56)</f>
        <v>95.291080225193525</v>
      </c>
      <c r="Q14" s="75"/>
    </row>
    <row r="15" spans="1:134">
      <c r="A15" s="63"/>
      <c r="B15" s="64">
        <v>322</v>
      </c>
      <c r="C15" s="65" t="s">
        <v>123</v>
      </c>
      <c r="D15" s="66">
        <v>808804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808804</v>
      </c>
      <c r="P15" s="67">
        <f>(O15/P$56)</f>
        <v>17.786857846586912</v>
      </c>
      <c r="Q15" s="68"/>
    </row>
    <row r="16" spans="1:134">
      <c r="A16" s="63"/>
      <c r="B16" s="64">
        <v>323.10000000000002</v>
      </c>
      <c r="C16" s="65" t="s">
        <v>19</v>
      </c>
      <c r="D16" s="66">
        <v>2947926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5" si="1">SUM(D16:N16)</f>
        <v>2947926</v>
      </c>
      <c r="P16" s="67">
        <f>(O16/P$56)</f>
        <v>64.829477480647427</v>
      </c>
      <c r="Q16" s="68"/>
    </row>
    <row r="17" spans="1:17">
      <c r="A17" s="63"/>
      <c r="B17" s="64">
        <v>323.7</v>
      </c>
      <c r="C17" s="65" t="s">
        <v>20</v>
      </c>
      <c r="D17" s="66">
        <v>296355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296355</v>
      </c>
      <c r="P17" s="67">
        <f>(O17/P$56)</f>
        <v>6.5173073539760731</v>
      </c>
      <c r="Q17" s="68"/>
    </row>
    <row r="18" spans="1:17">
      <c r="A18" s="63"/>
      <c r="B18" s="64">
        <v>324.11</v>
      </c>
      <c r="C18" s="65" t="s">
        <v>21</v>
      </c>
      <c r="D18" s="66">
        <v>0</v>
      </c>
      <c r="E18" s="66">
        <v>2347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2347</v>
      </c>
      <c r="P18" s="67">
        <f>(O18/P$56)</f>
        <v>5.1614180154820548E-2</v>
      </c>
      <c r="Q18" s="68"/>
    </row>
    <row r="19" spans="1:17">
      <c r="A19" s="63"/>
      <c r="B19" s="64">
        <v>324.12</v>
      </c>
      <c r="C19" s="65" t="s">
        <v>124</v>
      </c>
      <c r="D19" s="66">
        <v>0</v>
      </c>
      <c r="E19" s="66">
        <v>322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322</v>
      </c>
      <c r="P19" s="67">
        <f>(O19/P$56)</f>
        <v>7.0812807881773399E-3</v>
      </c>
      <c r="Q19" s="68"/>
    </row>
    <row r="20" spans="1:17">
      <c r="A20" s="63"/>
      <c r="B20" s="64">
        <v>324.31</v>
      </c>
      <c r="C20" s="65" t="s">
        <v>62</v>
      </c>
      <c r="D20" s="66">
        <v>0</v>
      </c>
      <c r="E20" s="66">
        <v>6102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6102</v>
      </c>
      <c r="P20" s="67">
        <f>(O20/P$56)</f>
        <v>0.13419247009148488</v>
      </c>
      <c r="Q20" s="68"/>
    </row>
    <row r="21" spans="1:17">
      <c r="A21" s="63"/>
      <c r="B21" s="64">
        <v>324.32</v>
      </c>
      <c r="C21" s="65" t="s">
        <v>125</v>
      </c>
      <c r="D21" s="66">
        <v>0</v>
      </c>
      <c r="E21" s="66">
        <v>2710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2710</v>
      </c>
      <c r="P21" s="67">
        <f>(O21/P$56)</f>
        <v>5.9597114707952148E-2</v>
      </c>
      <c r="Q21" s="68"/>
    </row>
    <row r="22" spans="1:17">
      <c r="A22" s="63"/>
      <c r="B22" s="64">
        <v>324.61</v>
      </c>
      <c r="C22" s="65" t="s">
        <v>22</v>
      </c>
      <c r="D22" s="66">
        <v>0</v>
      </c>
      <c r="E22" s="66">
        <v>40366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40366</v>
      </c>
      <c r="P22" s="67">
        <f>(O22/P$56)</f>
        <v>0.88771111893033072</v>
      </c>
      <c r="Q22" s="68"/>
    </row>
    <row r="23" spans="1:17">
      <c r="A23" s="63"/>
      <c r="B23" s="64">
        <v>324.91000000000003</v>
      </c>
      <c r="C23" s="65" t="s">
        <v>63</v>
      </c>
      <c r="D23" s="66">
        <v>0</v>
      </c>
      <c r="E23" s="66">
        <v>4694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4694</v>
      </c>
      <c r="P23" s="67">
        <f>(O23/P$56)</f>
        <v>0.1032283603096411</v>
      </c>
      <c r="Q23" s="68"/>
    </row>
    <row r="24" spans="1:17">
      <c r="A24" s="63"/>
      <c r="B24" s="64">
        <v>324.92</v>
      </c>
      <c r="C24" s="65" t="s">
        <v>126</v>
      </c>
      <c r="D24" s="66">
        <v>0</v>
      </c>
      <c r="E24" s="66">
        <v>645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645</v>
      </c>
      <c r="P24" s="67">
        <f>(O24/P$56)</f>
        <v>1.4184553131597466E-2</v>
      </c>
      <c r="Q24" s="68"/>
    </row>
    <row r="25" spans="1:17">
      <c r="A25" s="63"/>
      <c r="B25" s="64">
        <v>329.5</v>
      </c>
      <c r="C25" s="65" t="s">
        <v>127</v>
      </c>
      <c r="D25" s="66">
        <v>222805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222805</v>
      </c>
      <c r="P25" s="67">
        <f>(O25/P$56)</f>
        <v>4.8998284658691063</v>
      </c>
      <c r="Q25" s="68"/>
    </row>
    <row r="26" spans="1:17" ht="15.75">
      <c r="A26" s="69" t="s">
        <v>128</v>
      </c>
      <c r="B26" s="70"/>
      <c r="C26" s="71"/>
      <c r="D26" s="72">
        <f>SUM(D27:D39)</f>
        <v>6473337</v>
      </c>
      <c r="E26" s="72">
        <f>SUM(E27:E39)</f>
        <v>4839035</v>
      </c>
      <c r="F26" s="72">
        <f>SUM(F27:F39)</f>
        <v>0</v>
      </c>
      <c r="G26" s="72">
        <f>SUM(G27:G39)</f>
        <v>0</v>
      </c>
      <c r="H26" s="72">
        <f>SUM(H27:H39)</f>
        <v>0</v>
      </c>
      <c r="I26" s="72">
        <f>SUM(I27:I39)</f>
        <v>250000</v>
      </c>
      <c r="J26" s="72">
        <f>SUM(J27:J39)</f>
        <v>0</v>
      </c>
      <c r="K26" s="72">
        <f>SUM(K27:K39)</f>
        <v>0</v>
      </c>
      <c r="L26" s="72">
        <f>SUM(L27:L39)</f>
        <v>0</v>
      </c>
      <c r="M26" s="72">
        <f>SUM(M27:M39)</f>
        <v>0</v>
      </c>
      <c r="N26" s="72">
        <f>SUM(N27:N39)</f>
        <v>0</v>
      </c>
      <c r="O26" s="73">
        <f>SUM(D26:N26)</f>
        <v>11562372</v>
      </c>
      <c r="P26" s="74">
        <f>(O26/P$56)</f>
        <v>254.27454257565094</v>
      </c>
      <c r="Q26" s="75"/>
    </row>
    <row r="27" spans="1:17">
      <c r="A27" s="63"/>
      <c r="B27" s="64">
        <v>331.2</v>
      </c>
      <c r="C27" s="65" t="s">
        <v>24</v>
      </c>
      <c r="D27" s="66">
        <v>13122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>SUM(D27:N27)</f>
        <v>13122</v>
      </c>
      <c r="P27" s="67">
        <f>(O27/P$56)</f>
        <v>0.28857318789584802</v>
      </c>
      <c r="Q27" s="68"/>
    </row>
    <row r="28" spans="1:17">
      <c r="A28" s="63"/>
      <c r="B28" s="64">
        <v>331.51</v>
      </c>
      <c r="C28" s="65" t="s">
        <v>134</v>
      </c>
      <c r="D28" s="66">
        <v>0</v>
      </c>
      <c r="E28" s="66">
        <v>1455572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ref="O28:O36" si="2">SUM(D28:N28)</f>
        <v>1455572</v>
      </c>
      <c r="P28" s="67">
        <f>(O28/P$56)</f>
        <v>32.010292047853625</v>
      </c>
      <c r="Q28" s="68"/>
    </row>
    <row r="29" spans="1:17">
      <c r="A29" s="63"/>
      <c r="B29" s="64">
        <v>331.7</v>
      </c>
      <c r="C29" s="65" t="s">
        <v>107</v>
      </c>
      <c r="D29" s="66">
        <v>0</v>
      </c>
      <c r="E29" s="66">
        <v>43021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43021</v>
      </c>
      <c r="P29" s="67">
        <f>(O29/P$56)</f>
        <v>0.94609869809992964</v>
      </c>
      <c r="Q29" s="68"/>
    </row>
    <row r="30" spans="1:17">
      <c r="A30" s="63"/>
      <c r="B30" s="64">
        <v>334.36</v>
      </c>
      <c r="C30" s="65" t="s">
        <v>27</v>
      </c>
      <c r="D30" s="66">
        <v>0</v>
      </c>
      <c r="E30" s="66">
        <v>0</v>
      </c>
      <c r="F30" s="66">
        <v>0</v>
      </c>
      <c r="G30" s="66">
        <v>0</v>
      </c>
      <c r="H30" s="66">
        <v>0</v>
      </c>
      <c r="I30" s="66">
        <v>250000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250000</v>
      </c>
      <c r="P30" s="67">
        <f>(O30/P$56)</f>
        <v>5.4978888106966926</v>
      </c>
      <c r="Q30" s="68"/>
    </row>
    <row r="31" spans="1:17">
      <c r="A31" s="63"/>
      <c r="B31" s="64">
        <v>334.49</v>
      </c>
      <c r="C31" s="65" t="s">
        <v>81</v>
      </c>
      <c r="D31" s="66">
        <v>0</v>
      </c>
      <c r="E31" s="66">
        <v>282737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282737</v>
      </c>
      <c r="P31" s="67">
        <f>(O31/P$56)</f>
        <v>6.2178263546798034</v>
      </c>
      <c r="Q31" s="68"/>
    </row>
    <row r="32" spans="1:17">
      <c r="A32" s="63"/>
      <c r="B32" s="64">
        <v>334.7</v>
      </c>
      <c r="C32" s="65" t="s">
        <v>65</v>
      </c>
      <c r="D32" s="66">
        <v>94932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94932</v>
      </c>
      <c r="P32" s="67">
        <f>(O32/P$56)</f>
        <v>2.0877023223082336</v>
      </c>
      <c r="Q32" s="68"/>
    </row>
    <row r="33" spans="1:17">
      <c r="A33" s="63"/>
      <c r="B33" s="64">
        <v>335.125</v>
      </c>
      <c r="C33" s="65" t="s">
        <v>129</v>
      </c>
      <c r="D33" s="66">
        <v>1492281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1492281</v>
      </c>
      <c r="P33" s="67">
        <f>(O33/P$56)</f>
        <v>32.817580049261082</v>
      </c>
      <c r="Q33" s="68"/>
    </row>
    <row r="34" spans="1:17">
      <c r="A34" s="63"/>
      <c r="B34" s="64">
        <v>335.14</v>
      </c>
      <c r="C34" s="65" t="s">
        <v>90</v>
      </c>
      <c r="D34" s="66">
        <v>338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338</v>
      </c>
      <c r="P34" s="67">
        <f>(O34/P$56)</f>
        <v>7.4331456720619282E-3</v>
      </c>
      <c r="Q34" s="68"/>
    </row>
    <row r="35" spans="1:17">
      <c r="A35" s="63"/>
      <c r="B35" s="64">
        <v>335.15</v>
      </c>
      <c r="C35" s="65" t="s">
        <v>91</v>
      </c>
      <c r="D35" s="66">
        <v>15524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15524</v>
      </c>
      <c r="P35" s="67">
        <f>(O35/P$56)</f>
        <v>0.34139690358902181</v>
      </c>
      <c r="Q35" s="68"/>
    </row>
    <row r="36" spans="1:17">
      <c r="A36" s="63"/>
      <c r="B36" s="64">
        <v>335.18</v>
      </c>
      <c r="C36" s="65" t="s">
        <v>130</v>
      </c>
      <c r="D36" s="66">
        <v>4851696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4851696</v>
      </c>
      <c r="P36" s="67">
        <f>(O36/P$56)</f>
        <v>106.6963406052076</v>
      </c>
      <c r="Q36" s="68"/>
    </row>
    <row r="37" spans="1:17">
      <c r="A37" s="63"/>
      <c r="B37" s="64">
        <v>337.4</v>
      </c>
      <c r="C37" s="65" t="s">
        <v>34</v>
      </c>
      <c r="D37" s="66">
        <v>0</v>
      </c>
      <c r="E37" s="66">
        <v>30960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ref="O37:O38" si="3">SUM(D37:N37)</f>
        <v>30960</v>
      </c>
      <c r="P37" s="67">
        <f>(O37/P$56)</f>
        <v>0.68085855031667841</v>
      </c>
      <c r="Q37" s="68"/>
    </row>
    <row r="38" spans="1:17">
      <c r="A38" s="63"/>
      <c r="B38" s="64">
        <v>337.7</v>
      </c>
      <c r="C38" s="65" t="s">
        <v>35</v>
      </c>
      <c r="D38" s="66">
        <v>5444</v>
      </c>
      <c r="E38" s="66">
        <v>259165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3"/>
        <v>264609</v>
      </c>
      <c r="P38" s="67">
        <f>(O38/P$56)</f>
        <v>5.8191634412385644</v>
      </c>
      <c r="Q38" s="68"/>
    </row>
    <row r="39" spans="1:17">
      <c r="A39" s="63"/>
      <c r="B39" s="64">
        <v>338</v>
      </c>
      <c r="C39" s="65" t="s">
        <v>74</v>
      </c>
      <c r="D39" s="66">
        <v>0</v>
      </c>
      <c r="E39" s="66">
        <v>2767580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>SUM(D39:N39)</f>
        <v>2767580</v>
      </c>
      <c r="P39" s="67">
        <f>(O39/P$56)</f>
        <v>60.863388458831807</v>
      </c>
      <c r="Q39" s="68"/>
    </row>
    <row r="40" spans="1:17" ht="15.75">
      <c r="A40" s="69" t="s">
        <v>40</v>
      </c>
      <c r="B40" s="70"/>
      <c r="C40" s="71"/>
      <c r="D40" s="72">
        <f>SUM(D41:D43)</f>
        <v>422425</v>
      </c>
      <c r="E40" s="72">
        <f>SUM(E41:E43)</f>
        <v>0</v>
      </c>
      <c r="F40" s="72">
        <f>SUM(F41:F43)</f>
        <v>0</v>
      </c>
      <c r="G40" s="72">
        <f>SUM(G41:G43)</f>
        <v>0</v>
      </c>
      <c r="H40" s="72">
        <f>SUM(H41:H43)</f>
        <v>0</v>
      </c>
      <c r="I40" s="72">
        <f>SUM(I41:I43)</f>
        <v>1018726</v>
      </c>
      <c r="J40" s="72">
        <f>SUM(J41:J43)</f>
        <v>0</v>
      </c>
      <c r="K40" s="72">
        <f>SUM(K41:K43)</f>
        <v>0</v>
      </c>
      <c r="L40" s="72">
        <f>SUM(L41:L43)</f>
        <v>0</v>
      </c>
      <c r="M40" s="72">
        <f>SUM(M41:M43)</f>
        <v>0</v>
      </c>
      <c r="N40" s="72">
        <f>SUM(N41:N43)</f>
        <v>0</v>
      </c>
      <c r="O40" s="72">
        <f>SUM(D40:N40)</f>
        <v>1441151</v>
      </c>
      <c r="P40" s="74">
        <f>(O40/P$56)</f>
        <v>31.693151829697396</v>
      </c>
      <c r="Q40" s="75"/>
    </row>
    <row r="41" spans="1:17">
      <c r="A41" s="63"/>
      <c r="B41" s="64">
        <v>343.7</v>
      </c>
      <c r="C41" s="65" t="s">
        <v>43</v>
      </c>
      <c r="D41" s="66">
        <v>0</v>
      </c>
      <c r="E41" s="66">
        <v>0</v>
      </c>
      <c r="F41" s="66">
        <v>0</v>
      </c>
      <c r="G41" s="66">
        <v>0</v>
      </c>
      <c r="H41" s="66">
        <v>0</v>
      </c>
      <c r="I41" s="66">
        <v>1018726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ref="O41:O42" si="4">SUM(D41:N41)</f>
        <v>1018726</v>
      </c>
      <c r="P41" s="67">
        <f>(O41/P$56)</f>
        <v>22.403369106263195</v>
      </c>
      <c r="Q41" s="68"/>
    </row>
    <row r="42" spans="1:17">
      <c r="A42" s="63"/>
      <c r="B42" s="64">
        <v>347.2</v>
      </c>
      <c r="C42" s="65" t="s">
        <v>44</v>
      </c>
      <c r="D42" s="66">
        <v>211926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211926</v>
      </c>
      <c r="P42" s="67">
        <f>(O42/P$56)</f>
        <v>4.6605823363828289</v>
      </c>
      <c r="Q42" s="68"/>
    </row>
    <row r="43" spans="1:17">
      <c r="A43" s="63"/>
      <c r="B43" s="64">
        <v>349</v>
      </c>
      <c r="C43" s="65" t="s">
        <v>131</v>
      </c>
      <c r="D43" s="66">
        <v>210499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>SUM(D43:N43)</f>
        <v>210499</v>
      </c>
      <c r="P43" s="67">
        <f>(O43/P$56)</f>
        <v>4.6292003870513723</v>
      </c>
      <c r="Q43" s="68"/>
    </row>
    <row r="44" spans="1:17" ht="15.75">
      <c r="A44" s="69" t="s">
        <v>41</v>
      </c>
      <c r="B44" s="70"/>
      <c r="C44" s="71"/>
      <c r="D44" s="72">
        <f>SUM(D45:D46)</f>
        <v>113447</v>
      </c>
      <c r="E44" s="72">
        <f>SUM(E45:E46)</f>
        <v>34</v>
      </c>
      <c r="F44" s="72">
        <f>SUM(F45:F46)</f>
        <v>0</v>
      </c>
      <c r="G44" s="72">
        <f>SUM(G45:G46)</f>
        <v>0</v>
      </c>
      <c r="H44" s="72">
        <f>SUM(H45:H46)</f>
        <v>0</v>
      </c>
      <c r="I44" s="72">
        <f>SUM(I45:I46)</f>
        <v>0</v>
      </c>
      <c r="J44" s="72">
        <f>SUM(J45:J46)</f>
        <v>0</v>
      </c>
      <c r="K44" s="72">
        <f>SUM(K45:K46)</f>
        <v>0</v>
      </c>
      <c r="L44" s="72">
        <f>SUM(L45:L46)</f>
        <v>0</v>
      </c>
      <c r="M44" s="72">
        <f>SUM(M45:M46)</f>
        <v>0</v>
      </c>
      <c r="N44" s="72">
        <f>SUM(N45:N46)</f>
        <v>0</v>
      </c>
      <c r="O44" s="72">
        <f>SUM(D44:N44)</f>
        <v>113481</v>
      </c>
      <c r="P44" s="74">
        <f>(O44/P$56)</f>
        <v>2.4956236805066854</v>
      </c>
      <c r="Q44" s="75"/>
    </row>
    <row r="45" spans="1:17">
      <c r="A45" s="76"/>
      <c r="B45" s="77">
        <v>351.5</v>
      </c>
      <c r="C45" s="78" t="s">
        <v>47</v>
      </c>
      <c r="D45" s="66">
        <v>61554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ref="O45:O46" si="5">SUM(D45:N45)</f>
        <v>61554</v>
      </c>
      <c r="P45" s="67">
        <f>(O45/P$56)</f>
        <v>1.3536681914144968</v>
      </c>
      <c r="Q45" s="68"/>
    </row>
    <row r="46" spans="1:17">
      <c r="A46" s="76"/>
      <c r="B46" s="77">
        <v>359</v>
      </c>
      <c r="C46" s="78" t="s">
        <v>48</v>
      </c>
      <c r="D46" s="66">
        <v>51893</v>
      </c>
      <c r="E46" s="66">
        <v>34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5"/>
        <v>51927</v>
      </c>
      <c r="P46" s="67">
        <f>(O46/P$56)</f>
        <v>1.1419554890921886</v>
      </c>
      <c r="Q46" s="68"/>
    </row>
    <row r="47" spans="1:17" ht="15.75">
      <c r="A47" s="69" t="s">
        <v>4</v>
      </c>
      <c r="B47" s="70"/>
      <c r="C47" s="71"/>
      <c r="D47" s="72">
        <f>SUM(D48:D50)</f>
        <v>939607</v>
      </c>
      <c r="E47" s="72">
        <f>SUM(E48:E50)</f>
        <v>570436</v>
      </c>
      <c r="F47" s="72">
        <f>SUM(F48:F50)</f>
        <v>0</v>
      </c>
      <c r="G47" s="72">
        <f>SUM(G48:G50)</f>
        <v>0</v>
      </c>
      <c r="H47" s="72">
        <f>SUM(H48:H50)</f>
        <v>0</v>
      </c>
      <c r="I47" s="72">
        <f>SUM(I48:I50)</f>
        <v>0</v>
      </c>
      <c r="J47" s="72">
        <f>SUM(J48:J50)</f>
        <v>0</v>
      </c>
      <c r="K47" s="72">
        <f>SUM(K48:K50)</f>
        <v>0</v>
      </c>
      <c r="L47" s="72">
        <f>SUM(L48:L50)</f>
        <v>0</v>
      </c>
      <c r="M47" s="72">
        <f>SUM(M48:M50)</f>
        <v>0</v>
      </c>
      <c r="N47" s="72">
        <f>SUM(N48:N50)</f>
        <v>0</v>
      </c>
      <c r="O47" s="72">
        <f>SUM(D47:N47)</f>
        <v>1510043</v>
      </c>
      <c r="P47" s="74">
        <f>(O47/P$56)</f>
        <v>33.20819405348346</v>
      </c>
      <c r="Q47" s="75"/>
    </row>
    <row r="48" spans="1:17">
      <c r="A48" s="63"/>
      <c r="B48" s="64">
        <v>361.1</v>
      </c>
      <c r="C48" s="65" t="s">
        <v>49</v>
      </c>
      <c r="D48" s="66">
        <v>501693</v>
      </c>
      <c r="E48" s="66">
        <v>570436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>SUM(D48:N48)</f>
        <v>1072129</v>
      </c>
      <c r="P48" s="67">
        <f>(O48/P$56)</f>
        <v>23.577784130893736</v>
      </c>
      <c r="Q48" s="68"/>
    </row>
    <row r="49" spans="1:120">
      <c r="A49" s="63"/>
      <c r="B49" s="64">
        <v>362</v>
      </c>
      <c r="C49" s="65" t="s">
        <v>66</v>
      </c>
      <c r="D49" s="66">
        <v>47261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ref="O49:O53" si="6">SUM(D49:N49)</f>
        <v>47261</v>
      </c>
      <c r="P49" s="67">
        <f>(O49/P$56)</f>
        <v>1.0393428923293455</v>
      </c>
      <c r="Q49" s="68"/>
    </row>
    <row r="50" spans="1:120">
      <c r="A50" s="63"/>
      <c r="B50" s="64">
        <v>369.9</v>
      </c>
      <c r="C50" s="65" t="s">
        <v>50</v>
      </c>
      <c r="D50" s="66">
        <v>390653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6"/>
        <v>390653</v>
      </c>
      <c r="P50" s="67">
        <f>(O50/P$56)</f>
        <v>8.5910670302603798</v>
      </c>
      <c r="Q50" s="68"/>
    </row>
    <row r="51" spans="1:120" ht="15.75">
      <c r="A51" s="69" t="s">
        <v>42</v>
      </c>
      <c r="B51" s="70"/>
      <c r="C51" s="71"/>
      <c r="D51" s="72">
        <f>SUM(D52:D53)</f>
        <v>870904</v>
      </c>
      <c r="E51" s="72">
        <f>SUM(E52:E53)</f>
        <v>1341010</v>
      </c>
      <c r="F51" s="72">
        <f>SUM(F52:F53)</f>
        <v>0</v>
      </c>
      <c r="G51" s="72">
        <f>SUM(G52:G53)</f>
        <v>60152</v>
      </c>
      <c r="H51" s="72">
        <f>SUM(H52:H53)</f>
        <v>0</v>
      </c>
      <c r="I51" s="72">
        <f>SUM(I52:I53)</f>
        <v>1923472</v>
      </c>
      <c r="J51" s="72">
        <f>SUM(J52:J53)</f>
        <v>0</v>
      </c>
      <c r="K51" s="72">
        <f>SUM(K52:K53)</f>
        <v>0</v>
      </c>
      <c r="L51" s="72">
        <f>SUM(L52:L53)</f>
        <v>0</v>
      </c>
      <c r="M51" s="72">
        <f>SUM(M52:M53)</f>
        <v>0</v>
      </c>
      <c r="N51" s="72">
        <f>SUM(N52:N53)</f>
        <v>0</v>
      </c>
      <c r="O51" s="72">
        <f t="shared" si="6"/>
        <v>4195538</v>
      </c>
      <c r="P51" s="74">
        <f>(O51/P$56)</f>
        <v>92.266405700211124</v>
      </c>
      <c r="Q51" s="68"/>
    </row>
    <row r="52" spans="1:120">
      <c r="A52" s="63"/>
      <c r="B52" s="64">
        <v>381</v>
      </c>
      <c r="C52" s="65" t="s">
        <v>51</v>
      </c>
      <c r="D52" s="66">
        <v>275605</v>
      </c>
      <c r="E52" s="66">
        <v>1341010</v>
      </c>
      <c r="F52" s="66">
        <v>0</v>
      </c>
      <c r="G52" s="66">
        <v>60152</v>
      </c>
      <c r="H52" s="66">
        <v>0</v>
      </c>
      <c r="I52" s="66">
        <v>1923472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6"/>
        <v>3600239</v>
      </c>
      <c r="P52" s="67">
        <f>(O52/P$56)</f>
        <v>79.174854855735404</v>
      </c>
      <c r="Q52" s="68"/>
    </row>
    <row r="53" spans="1:120" ht="15.75" thickBot="1">
      <c r="A53" s="63"/>
      <c r="B53" s="64">
        <v>383.1</v>
      </c>
      <c r="C53" s="65" t="s">
        <v>137</v>
      </c>
      <c r="D53" s="66">
        <v>595299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6"/>
        <v>595299</v>
      </c>
      <c r="P53" s="67">
        <f>(O53/P$56)</f>
        <v>13.091550844475721</v>
      </c>
      <c r="Q53" s="68"/>
    </row>
    <row r="54" spans="1:120" ht="16.5" thickBot="1">
      <c r="A54" s="79" t="s">
        <v>45</v>
      </c>
      <c r="B54" s="80"/>
      <c r="C54" s="81"/>
      <c r="D54" s="82">
        <f>SUM(D5,D14,D26,D40,D44,D47,D51)</f>
        <v>28250650</v>
      </c>
      <c r="E54" s="82">
        <f>SUM(E5,E14,E26,E40,E44,E47,E51)</f>
        <v>7027793</v>
      </c>
      <c r="F54" s="82">
        <f>SUM(F5,F14,F26,F40,F44,F47,F51)</f>
        <v>0</v>
      </c>
      <c r="G54" s="82">
        <f>SUM(G5,G14,G26,G40,G44,G47,G51)</f>
        <v>60152</v>
      </c>
      <c r="H54" s="82">
        <f>SUM(H5,H14,H26,H40,H44,H47,H51)</f>
        <v>0</v>
      </c>
      <c r="I54" s="82">
        <f>SUM(I5,I14,I26,I40,I44,I47,I51)</f>
        <v>3192198</v>
      </c>
      <c r="J54" s="82">
        <f>SUM(J5,J14,J26,J40,J44,J47,J51)</f>
        <v>0</v>
      </c>
      <c r="K54" s="82">
        <f>SUM(K5,K14,K26,K40,K44,K47,K51)</f>
        <v>0</v>
      </c>
      <c r="L54" s="82">
        <f>SUM(L5,L14,L26,L40,L44,L47,L51)</f>
        <v>0</v>
      </c>
      <c r="M54" s="82">
        <f>SUM(M5,M14,M26,M40,M44,M47,M51)</f>
        <v>0</v>
      </c>
      <c r="N54" s="82">
        <f>SUM(N5,N14,N26,N40,N44,N47,N51)</f>
        <v>0</v>
      </c>
      <c r="O54" s="82">
        <f>SUM(D54:N54)</f>
        <v>38530793</v>
      </c>
      <c r="P54" s="83">
        <f>(O54/P$56)</f>
        <v>847.35206280788179</v>
      </c>
      <c r="Q54" s="61"/>
      <c r="R54" s="84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</row>
    <row r="55" spans="1:120">
      <c r="A55" s="85"/>
      <c r="B55" s="86"/>
      <c r="C55" s="86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8"/>
    </row>
    <row r="56" spans="1:120">
      <c r="A56" s="89"/>
      <c r="B56" s="90"/>
      <c r="C56" s="90"/>
      <c r="D56" s="91"/>
      <c r="E56" s="91"/>
      <c r="F56" s="91"/>
      <c r="G56" s="91"/>
      <c r="H56" s="91"/>
      <c r="I56" s="91"/>
      <c r="J56" s="91"/>
      <c r="K56" s="91"/>
      <c r="L56" s="91"/>
      <c r="M56" s="94" t="s">
        <v>138</v>
      </c>
      <c r="N56" s="94"/>
      <c r="O56" s="94"/>
      <c r="P56" s="92">
        <v>45472</v>
      </c>
    </row>
    <row r="57" spans="1:120">
      <c r="A57" s="95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7"/>
    </row>
    <row r="58" spans="1:120" ht="15.75" customHeight="1" thickBot="1">
      <c r="A58" s="98" t="s">
        <v>69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100"/>
    </row>
  </sheetData>
  <mergeCells count="10">
    <mergeCell ref="M56:O56"/>
    <mergeCell ref="A57:P57"/>
    <mergeCell ref="A58:P5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9289567</v>
      </c>
      <c r="E5" s="27">
        <f t="shared" si="0"/>
        <v>206421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9495988</v>
      </c>
      <c r="O5" s="33">
        <f t="shared" ref="O5:O51" si="1">(N5/O$53)</f>
        <v>221.12490685543963</v>
      </c>
      <c r="P5" s="6"/>
    </row>
    <row r="6" spans="1:133">
      <c r="A6" s="12"/>
      <c r="B6" s="25">
        <v>311</v>
      </c>
      <c r="C6" s="20" t="s">
        <v>3</v>
      </c>
      <c r="D6" s="46">
        <v>4423111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4423111</v>
      </c>
      <c r="O6" s="47">
        <f t="shared" si="1"/>
        <v>102.99718237704919</v>
      </c>
      <c r="P6" s="9"/>
    </row>
    <row r="7" spans="1:133">
      <c r="A7" s="12"/>
      <c r="B7" s="25">
        <v>312.41000000000003</v>
      </c>
      <c r="C7" s="20" t="s">
        <v>12</v>
      </c>
      <c r="D7" s="46">
        <v>522656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522656</v>
      </c>
      <c r="O7" s="47">
        <f t="shared" si="1"/>
        <v>12.170640834575261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206421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206421</v>
      </c>
      <c r="O8" s="47">
        <f t="shared" si="1"/>
        <v>4.8067483233979136</v>
      </c>
      <c r="P8" s="9"/>
    </row>
    <row r="9" spans="1:133">
      <c r="A9" s="12"/>
      <c r="B9" s="25">
        <v>314.10000000000002</v>
      </c>
      <c r="C9" s="20" t="s">
        <v>13</v>
      </c>
      <c r="D9" s="46">
        <v>2641296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2641296</v>
      </c>
      <c r="O9" s="47">
        <f t="shared" si="1"/>
        <v>61.50558867362146</v>
      </c>
      <c r="P9" s="9"/>
    </row>
    <row r="10" spans="1:133">
      <c r="A10" s="12"/>
      <c r="B10" s="25">
        <v>314.3</v>
      </c>
      <c r="C10" s="20" t="s">
        <v>14</v>
      </c>
      <c r="D10" s="46">
        <v>271334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271334</v>
      </c>
      <c r="O10" s="47">
        <f t="shared" si="1"/>
        <v>6.3183215350223545</v>
      </c>
      <c r="P10" s="9"/>
    </row>
    <row r="11" spans="1:133">
      <c r="A11" s="12"/>
      <c r="B11" s="25">
        <v>314.39999999999998</v>
      </c>
      <c r="C11" s="20" t="s">
        <v>15</v>
      </c>
      <c r="D11" s="46">
        <v>7423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7423</v>
      </c>
      <c r="O11" s="47">
        <f t="shared" si="1"/>
        <v>0.17285301788375559</v>
      </c>
      <c r="P11" s="9"/>
    </row>
    <row r="12" spans="1:133">
      <c r="A12" s="12"/>
      <c r="B12" s="25">
        <v>315</v>
      </c>
      <c r="C12" s="20" t="s">
        <v>87</v>
      </c>
      <c r="D12" s="46">
        <v>1299261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1299261</v>
      </c>
      <c r="O12" s="47">
        <f t="shared" si="1"/>
        <v>30.254773658718332</v>
      </c>
      <c r="P12" s="9"/>
    </row>
    <row r="13" spans="1:133">
      <c r="A13" s="12"/>
      <c r="B13" s="25">
        <v>316</v>
      </c>
      <c r="C13" s="20" t="s">
        <v>88</v>
      </c>
      <c r="D13" s="46">
        <v>124486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124486</v>
      </c>
      <c r="O13" s="47">
        <f t="shared" si="1"/>
        <v>2.8987984351713858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2566170</v>
      </c>
      <c r="E14" s="32">
        <f t="shared" si="3"/>
        <v>373037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2939207</v>
      </c>
      <c r="O14" s="45">
        <f t="shared" si="1"/>
        <v>68.442785953800296</v>
      </c>
      <c r="P14" s="10"/>
    </row>
    <row r="15" spans="1:133">
      <c r="A15" s="12"/>
      <c r="B15" s="25">
        <v>322</v>
      </c>
      <c r="C15" s="20" t="s">
        <v>0</v>
      </c>
      <c r="D15" s="46">
        <v>1018854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1018854</v>
      </c>
      <c r="O15" s="47">
        <f t="shared" si="1"/>
        <v>23.725176974664681</v>
      </c>
      <c r="P15" s="9"/>
    </row>
    <row r="16" spans="1:133">
      <c r="A16" s="12"/>
      <c r="B16" s="25">
        <v>323.10000000000002</v>
      </c>
      <c r="C16" s="20" t="s">
        <v>19</v>
      </c>
      <c r="D16" s="46">
        <v>991457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991457</v>
      </c>
      <c r="O16" s="47">
        <f t="shared" si="1"/>
        <v>23.087206594634875</v>
      </c>
      <c r="P16" s="9"/>
    </row>
    <row r="17" spans="1:16">
      <c r="A17" s="12"/>
      <c r="B17" s="25">
        <v>323.7</v>
      </c>
      <c r="C17" s="20" t="s">
        <v>20</v>
      </c>
      <c r="D17" s="46">
        <v>249264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249264</v>
      </c>
      <c r="O17" s="47">
        <f t="shared" si="1"/>
        <v>5.8043964232488818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19560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19560</v>
      </c>
      <c r="O18" s="47">
        <f t="shared" si="1"/>
        <v>0.45547690014903131</v>
      </c>
      <c r="P18" s="9"/>
    </row>
    <row r="19" spans="1:16">
      <c r="A19" s="12"/>
      <c r="B19" s="25">
        <v>324.31</v>
      </c>
      <c r="C19" s="20" t="s">
        <v>62</v>
      </c>
      <c r="D19" s="46">
        <v>0</v>
      </c>
      <c r="E19" s="46">
        <v>60562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60562</v>
      </c>
      <c r="O19" s="47">
        <f t="shared" si="1"/>
        <v>1.4102552160953801</v>
      </c>
      <c r="P19" s="9"/>
    </row>
    <row r="20" spans="1:16">
      <c r="A20" s="12"/>
      <c r="B20" s="25">
        <v>324.61</v>
      </c>
      <c r="C20" s="20" t="s">
        <v>22</v>
      </c>
      <c r="D20" s="46">
        <v>0</v>
      </c>
      <c r="E20" s="46">
        <v>253545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253545</v>
      </c>
      <c r="O20" s="47">
        <f t="shared" si="1"/>
        <v>5.9040843889716843</v>
      </c>
      <c r="P20" s="9"/>
    </row>
    <row r="21" spans="1:16">
      <c r="A21" s="12"/>
      <c r="B21" s="25">
        <v>324.70999999999998</v>
      </c>
      <c r="C21" s="20" t="s">
        <v>63</v>
      </c>
      <c r="D21" s="46">
        <v>0</v>
      </c>
      <c r="E21" s="46">
        <v>39370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39370</v>
      </c>
      <c r="O21" s="47">
        <f t="shared" si="1"/>
        <v>0.91677533532041733</v>
      </c>
      <c r="P21" s="9"/>
    </row>
    <row r="22" spans="1:16">
      <c r="A22" s="12"/>
      <c r="B22" s="25">
        <v>329</v>
      </c>
      <c r="C22" s="20" t="s">
        <v>23</v>
      </c>
      <c r="D22" s="46">
        <v>306595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306595</v>
      </c>
      <c r="O22" s="47">
        <f t="shared" si="1"/>
        <v>7.1394141207153501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SUM(D24:D36)</f>
        <v>4248049</v>
      </c>
      <c r="E23" s="32">
        <f t="shared" si="5"/>
        <v>5838648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49400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10136097</v>
      </c>
      <c r="O23" s="45">
        <f t="shared" si="1"/>
        <v>236.03057470193741</v>
      </c>
      <c r="P23" s="10"/>
    </row>
    <row r="24" spans="1:16">
      <c r="A24" s="12"/>
      <c r="B24" s="25">
        <v>331.2</v>
      </c>
      <c r="C24" s="20" t="s">
        <v>24</v>
      </c>
      <c r="D24" s="46">
        <v>13569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13569</v>
      </c>
      <c r="O24" s="47">
        <f t="shared" si="1"/>
        <v>0.31596963487332341</v>
      </c>
      <c r="P24" s="9"/>
    </row>
    <row r="25" spans="1:16">
      <c r="A25" s="12"/>
      <c r="B25" s="25">
        <v>334.36</v>
      </c>
      <c r="C25" s="20" t="s">
        <v>27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49400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49400</v>
      </c>
      <c r="O25" s="47">
        <f t="shared" si="1"/>
        <v>1.1503353204172877</v>
      </c>
      <c r="P25" s="9"/>
    </row>
    <row r="26" spans="1:16">
      <c r="A26" s="12"/>
      <c r="B26" s="25">
        <v>334.39</v>
      </c>
      <c r="C26" s="20" t="s">
        <v>28</v>
      </c>
      <c r="D26" s="46">
        <v>10000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10000</v>
      </c>
      <c r="O26" s="47">
        <f t="shared" si="1"/>
        <v>0.23286140089418778</v>
      </c>
      <c r="P26" s="9"/>
    </row>
    <row r="27" spans="1:16">
      <c r="A27" s="12"/>
      <c r="B27" s="25">
        <v>334.69</v>
      </c>
      <c r="C27" s="20" t="s">
        <v>95</v>
      </c>
      <c r="D27" s="46">
        <v>2300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2300</v>
      </c>
      <c r="O27" s="47">
        <f t="shared" si="1"/>
        <v>5.3558122205663188E-2</v>
      </c>
      <c r="P27" s="9"/>
    </row>
    <row r="28" spans="1:16">
      <c r="A28" s="12"/>
      <c r="B28" s="25">
        <v>334.7</v>
      </c>
      <c r="C28" s="20" t="s">
        <v>65</v>
      </c>
      <c r="D28" s="46">
        <v>5000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5000</v>
      </c>
      <c r="O28" s="47">
        <f t="shared" si="1"/>
        <v>0.11643070044709389</v>
      </c>
      <c r="P28" s="9"/>
    </row>
    <row r="29" spans="1:16">
      <c r="A29" s="12"/>
      <c r="B29" s="25">
        <v>335.12</v>
      </c>
      <c r="C29" s="20" t="s">
        <v>89</v>
      </c>
      <c r="D29" s="46">
        <v>1239005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1239005</v>
      </c>
      <c r="O29" s="47">
        <f t="shared" si="1"/>
        <v>28.851644001490314</v>
      </c>
      <c r="P29" s="9"/>
    </row>
    <row r="30" spans="1:16">
      <c r="A30" s="12"/>
      <c r="B30" s="25">
        <v>335.14</v>
      </c>
      <c r="C30" s="20" t="s">
        <v>90</v>
      </c>
      <c r="D30" s="46">
        <v>153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153</v>
      </c>
      <c r="O30" s="47">
        <f t="shared" si="1"/>
        <v>3.5627794336810731E-3</v>
      </c>
      <c r="P30" s="9"/>
    </row>
    <row r="31" spans="1:16">
      <c r="A31" s="12"/>
      <c r="B31" s="25">
        <v>335.15</v>
      </c>
      <c r="C31" s="20" t="s">
        <v>91</v>
      </c>
      <c r="D31" s="46">
        <v>8910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8910</v>
      </c>
      <c r="O31" s="47">
        <f t="shared" si="1"/>
        <v>0.20747950819672131</v>
      </c>
      <c r="P31" s="9"/>
    </row>
    <row r="32" spans="1:16">
      <c r="A32" s="12"/>
      <c r="B32" s="25">
        <v>335.18</v>
      </c>
      <c r="C32" s="20" t="s">
        <v>92</v>
      </c>
      <c r="D32" s="46">
        <v>2964404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2964404</v>
      </c>
      <c r="O32" s="47">
        <f t="shared" si="1"/>
        <v>69.029526825633383</v>
      </c>
      <c r="P32" s="9"/>
    </row>
    <row r="33" spans="1:16">
      <c r="A33" s="12"/>
      <c r="B33" s="25">
        <v>337.2</v>
      </c>
      <c r="C33" s="20" t="s">
        <v>33</v>
      </c>
      <c r="D33" s="46">
        <v>4708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51" si="7">SUM(D33:M33)</f>
        <v>4708</v>
      </c>
      <c r="O33" s="47">
        <f t="shared" si="1"/>
        <v>0.1096311475409836</v>
      </c>
      <c r="P33" s="9"/>
    </row>
    <row r="34" spans="1:16">
      <c r="A34" s="12"/>
      <c r="B34" s="25">
        <v>337.4</v>
      </c>
      <c r="C34" s="20" t="s">
        <v>34</v>
      </c>
      <c r="D34" s="46">
        <v>0</v>
      </c>
      <c r="E34" s="46">
        <v>31659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31659</v>
      </c>
      <c r="O34" s="47">
        <f t="shared" si="1"/>
        <v>0.73721590909090906</v>
      </c>
      <c r="P34" s="9"/>
    </row>
    <row r="35" spans="1:16">
      <c r="A35" s="12"/>
      <c r="B35" s="25">
        <v>337.7</v>
      </c>
      <c r="C35" s="20" t="s">
        <v>35</v>
      </c>
      <c r="D35" s="46">
        <v>0</v>
      </c>
      <c r="E35" s="46">
        <v>71660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71660</v>
      </c>
      <c r="O35" s="47">
        <f t="shared" si="1"/>
        <v>1.6686847988077496</v>
      </c>
      <c r="P35" s="9"/>
    </row>
    <row r="36" spans="1:16">
      <c r="A36" s="12"/>
      <c r="B36" s="25">
        <v>338</v>
      </c>
      <c r="C36" s="20" t="s">
        <v>74</v>
      </c>
      <c r="D36" s="46">
        <v>0</v>
      </c>
      <c r="E36" s="46">
        <v>5735329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5735329</v>
      </c>
      <c r="O36" s="47">
        <f t="shared" si="1"/>
        <v>133.5536745529061</v>
      </c>
      <c r="P36" s="9"/>
    </row>
    <row r="37" spans="1:16" ht="15.75">
      <c r="A37" s="29" t="s">
        <v>40</v>
      </c>
      <c r="B37" s="30"/>
      <c r="C37" s="31"/>
      <c r="D37" s="32">
        <f t="shared" ref="D37:M37" si="8">SUM(D38:D40)</f>
        <v>310001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967654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1277655</v>
      </c>
      <c r="O37" s="45">
        <f t="shared" si="1"/>
        <v>29.751653315946349</v>
      </c>
      <c r="P37" s="10"/>
    </row>
    <row r="38" spans="1:16">
      <c r="A38" s="12"/>
      <c r="B38" s="25">
        <v>343.7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967654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967654</v>
      </c>
      <c r="O38" s="47">
        <f t="shared" si="1"/>
        <v>22.532926602086437</v>
      </c>
      <c r="P38" s="9"/>
    </row>
    <row r="39" spans="1:16">
      <c r="A39" s="12"/>
      <c r="B39" s="25">
        <v>347.2</v>
      </c>
      <c r="C39" s="20" t="s">
        <v>44</v>
      </c>
      <c r="D39" s="46">
        <v>216547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216547</v>
      </c>
      <c r="O39" s="47">
        <f t="shared" si="1"/>
        <v>5.0425437779433677</v>
      </c>
      <c r="P39" s="9"/>
    </row>
    <row r="40" spans="1:16">
      <c r="A40" s="12"/>
      <c r="B40" s="25">
        <v>349</v>
      </c>
      <c r="C40" s="20" t="s">
        <v>1</v>
      </c>
      <c r="D40" s="46">
        <v>93454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93454</v>
      </c>
      <c r="O40" s="47">
        <f t="shared" si="1"/>
        <v>2.1761829359165423</v>
      </c>
      <c r="P40" s="9"/>
    </row>
    <row r="41" spans="1:16" ht="15.75">
      <c r="A41" s="29" t="s">
        <v>41</v>
      </c>
      <c r="B41" s="30"/>
      <c r="C41" s="31"/>
      <c r="D41" s="32">
        <f t="shared" ref="D41:M41" si="9">SUM(D42:D43)</f>
        <v>524177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524177</v>
      </c>
      <c r="O41" s="45">
        <f t="shared" si="1"/>
        <v>12.206059053651266</v>
      </c>
      <c r="P41" s="10"/>
    </row>
    <row r="42" spans="1:16">
      <c r="A42" s="13"/>
      <c r="B42" s="39">
        <v>351.5</v>
      </c>
      <c r="C42" s="21" t="s">
        <v>47</v>
      </c>
      <c r="D42" s="46">
        <v>389237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389237</v>
      </c>
      <c r="O42" s="47">
        <f t="shared" si="1"/>
        <v>9.063827309985097</v>
      </c>
      <c r="P42" s="9"/>
    </row>
    <row r="43" spans="1:16">
      <c r="A43" s="13"/>
      <c r="B43" s="39">
        <v>359</v>
      </c>
      <c r="C43" s="21" t="s">
        <v>48</v>
      </c>
      <c r="D43" s="46">
        <v>134940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134940</v>
      </c>
      <c r="O43" s="47">
        <f t="shared" si="1"/>
        <v>3.1422317436661698</v>
      </c>
      <c r="P43" s="9"/>
    </row>
    <row r="44" spans="1:16" ht="15.75">
      <c r="A44" s="29" t="s">
        <v>4</v>
      </c>
      <c r="B44" s="30"/>
      <c r="C44" s="31"/>
      <c r="D44" s="32">
        <f t="shared" ref="D44:M44" si="10">SUM(D45:D48)</f>
        <v>679425</v>
      </c>
      <c r="E44" s="32">
        <f t="shared" si="10"/>
        <v>14115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2637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7"/>
        <v>696177</v>
      </c>
      <c r="O44" s="45">
        <f t="shared" si="1"/>
        <v>16.211275149031298</v>
      </c>
      <c r="P44" s="10"/>
    </row>
    <row r="45" spans="1:16">
      <c r="A45" s="12"/>
      <c r="B45" s="25">
        <v>361.1</v>
      </c>
      <c r="C45" s="20" t="s">
        <v>49</v>
      </c>
      <c r="D45" s="46">
        <v>56358</v>
      </c>
      <c r="E45" s="46">
        <v>14115</v>
      </c>
      <c r="F45" s="46">
        <v>0</v>
      </c>
      <c r="G45" s="46">
        <v>0</v>
      </c>
      <c r="H45" s="46">
        <v>0</v>
      </c>
      <c r="I45" s="46">
        <v>2637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73110</v>
      </c>
      <c r="O45" s="47">
        <f t="shared" si="1"/>
        <v>1.7024497019374067</v>
      </c>
      <c r="P45" s="9"/>
    </row>
    <row r="46" spans="1:16">
      <c r="A46" s="12"/>
      <c r="B46" s="25">
        <v>362</v>
      </c>
      <c r="C46" s="20" t="s">
        <v>66</v>
      </c>
      <c r="D46" s="46">
        <v>601512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601512</v>
      </c>
      <c r="O46" s="47">
        <f t="shared" si="1"/>
        <v>14.006892697466467</v>
      </c>
      <c r="P46" s="9"/>
    </row>
    <row r="47" spans="1:16">
      <c r="A47" s="12"/>
      <c r="B47" s="25">
        <v>366</v>
      </c>
      <c r="C47" s="20" t="s">
        <v>75</v>
      </c>
      <c r="D47" s="46">
        <v>500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500</v>
      </c>
      <c r="O47" s="47">
        <f t="shared" si="1"/>
        <v>1.1643070044709389E-2</v>
      </c>
      <c r="P47" s="9"/>
    </row>
    <row r="48" spans="1:16">
      <c r="A48" s="12"/>
      <c r="B48" s="25">
        <v>369.9</v>
      </c>
      <c r="C48" s="20" t="s">
        <v>50</v>
      </c>
      <c r="D48" s="46">
        <v>21055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21055</v>
      </c>
      <c r="O48" s="47">
        <f t="shared" si="1"/>
        <v>0.49028967958271236</v>
      </c>
      <c r="P48" s="9"/>
    </row>
    <row r="49" spans="1:119" ht="15.75">
      <c r="A49" s="29" t="s">
        <v>42</v>
      </c>
      <c r="B49" s="30"/>
      <c r="C49" s="31"/>
      <c r="D49" s="32">
        <f t="shared" ref="D49:M49" si="11">SUM(D50:D50)</f>
        <v>394508</v>
      </c>
      <c r="E49" s="32">
        <f t="shared" si="11"/>
        <v>846973</v>
      </c>
      <c r="F49" s="32">
        <f t="shared" si="11"/>
        <v>0</v>
      </c>
      <c r="G49" s="32">
        <f t="shared" si="11"/>
        <v>125065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7"/>
        <v>1366546</v>
      </c>
      <c r="O49" s="45">
        <f t="shared" si="1"/>
        <v>31.821581594634875</v>
      </c>
      <c r="P49" s="9"/>
    </row>
    <row r="50" spans="1:119" ht="15.75" thickBot="1">
      <c r="A50" s="12"/>
      <c r="B50" s="25">
        <v>381</v>
      </c>
      <c r="C50" s="20" t="s">
        <v>51</v>
      </c>
      <c r="D50" s="46">
        <v>394508</v>
      </c>
      <c r="E50" s="46">
        <v>846973</v>
      </c>
      <c r="F50" s="46">
        <v>0</v>
      </c>
      <c r="G50" s="46">
        <v>125065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1366546</v>
      </c>
      <c r="O50" s="47">
        <f t="shared" si="1"/>
        <v>31.821581594634875</v>
      </c>
      <c r="P50" s="9"/>
    </row>
    <row r="51" spans="1:119" ht="16.5" thickBot="1">
      <c r="A51" s="14" t="s">
        <v>45</v>
      </c>
      <c r="B51" s="23"/>
      <c r="C51" s="22"/>
      <c r="D51" s="15">
        <f t="shared" ref="D51:M51" si="12">SUM(D5,D14,D23,D37,D41,D44,D49)</f>
        <v>18011897</v>
      </c>
      <c r="E51" s="15">
        <f t="shared" si="12"/>
        <v>7279194</v>
      </c>
      <c r="F51" s="15">
        <f t="shared" si="12"/>
        <v>0</v>
      </c>
      <c r="G51" s="15">
        <f t="shared" si="12"/>
        <v>125065</v>
      </c>
      <c r="H51" s="15">
        <f t="shared" si="12"/>
        <v>0</v>
      </c>
      <c r="I51" s="15">
        <f t="shared" si="12"/>
        <v>1019691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0</v>
      </c>
      <c r="N51" s="15">
        <f t="shared" si="7"/>
        <v>26435847</v>
      </c>
      <c r="O51" s="38">
        <f t="shared" si="1"/>
        <v>615.58883662444111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96</v>
      </c>
      <c r="M53" s="118"/>
      <c r="N53" s="118"/>
      <c r="O53" s="43">
        <v>42944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69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8683474</v>
      </c>
      <c r="E5" s="27">
        <f t="shared" si="0"/>
        <v>197882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8881356</v>
      </c>
      <c r="O5" s="33">
        <f t="shared" ref="O5:O45" si="1">(N5/O$47)</f>
        <v>211.28478648745093</v>
      </c>
      <c r="P5" s="6"/>
    </row>
    <row r="6" spans="1:133">
      <c r="A6" s="12"/>
      <c r="B6" s="25">
        <v>311</v>
      </c>
      <c r="C6" s="20" t="s">
        <v>3</v>
      </c>
      <c r="D6" s="46">
        <v>4113511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4113511</v>
      </c>
      <c r="O6" s="47">
        <f t="shared" si="1"/>
        <v>97.859188771262041</v>
      </c>
      <c r="P6" s="9"/>
    </row>
    <row r="7" spans="1:133">
      <c r="A7" s="12"/>
      <c r="B7" s="25">
        <v>312.41000000000003</v>
      </c>
      <c r="C7" s="20" t="s">
        <v>12</v>
      </c>
      <c r="D7" s="46">
        <v>511555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511555</v>
      </c>
      <c r="O7" s="47">
        <f t="shared" si="1"/>
        <v>12.16973950279529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197882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197882</v>
      </c>
      <c r="O8" s="47">
        <f t="shared" si="1"/>
        <v>4.7075532294516478</v>
      </c>
      <c r="P8" s="9"/>
    </row>
    <row r="9" spans="1:133">
      <c r="A9" s="12"/>
      <c r="B9" s="25">
        <v>314.10000000000002</v>
      </c>
      <c r="C9" s="20" t="s">
        <v>13</v>
      </c>
      <c r="D9" s="46">
        <v>2386783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2386783</v>
      </c>
      <c r="O9" s="47">
        <f t="shared" si="1"/>
        <v>56.780849292256455</v>
      </c>
      <c r="P9" s="9"/>
    </row>
    <row r="10" spans="1:133">
      <c r="A10" s="12"/>
      <c r="B10" s="25">
        <v>314.3</v>
      </c>
      <c r="C10" s="20" t="s">
        <v>14</v>
      </c>
      <c r="D10" s="46">
        <v>245676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245676</v>
      </c>
      <c r="O10" s="47">
        <f t="shared" si="1"/>
        <v>5.8445581063399548</v>
      </c>
      <c r="P10" s="9"/>
    </row>
    <row r="11" spans="1:133">
      <c r="A11" s="12"/>
      <c r="B11" s="25">
        <v>314.39999999999998</v>
      </c>
      <c r="C11" s="20" t="s">
        <v>15</v>
      </c>
      <c r="D11" s="46">
        <v>8461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8461</v>
      </c>
      <c r="O11" s="47">
        <f t="shared" si="1"/>
        <v>0.20128464374925656</v>
      </c>
      <c r="P11" s="9"/>
    </row>
    <row r="12" spans="1:133">
      <c r="A12" s="12"/>
      <c r="B12" s="25">
        <v>315</v>
      </c>
      <c r="C12" s="20" t="s">
        <v>87</v>
      </c>
      <c r="D12" s="46">
        <v>1305420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1305420</v>
      </c>
      <c r="O12" s="47">
        <f t="shared" si="1"/>
        <v>31.055548947305816</v>
      </c>
      <c r="P12" s="9"/>
    </row>
    <row r="13" spans="1:133">
      <c r="A13" s="12"/>
      <c r="B13" s="25">
        <v>316</v>
      </c>
      <c r="C13" s="20" t="s">
        <v>88</v>
      </c>
      <c r="D13" s="46">
        <v>112068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112068</v>
      </c>
      <c r="O13" s="47">
        <f t="shared" si="1"/>
        <v>2.666063994290472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3708507</v>
      </c>
      <c r="E14" s="32">
        <f t="shared" si="3"/>
        <v>804748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4513255</v>
      </c>
      <c r="O14" s="45">
        <f t="shared" si="1"/>
        <v>107.36897823242536</v>
      </c>
      <c r="P14" s="10"/>
    </row>
    <row r="15" spans="1:133">
      <c r="A15" s="12"/>
      <c r="B15" s="25">
        <v>322</v>
      </c>
      <c r="C15" s="20" t="s">
        <v>0</v>
      </c>
      <c r="D15" s="46">
        <v>1733952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1733952</v>
      </c>
      <c r="O15" s="47">
        <f t="shared" si="1"/>
        <v>41.250196265017244</v>
      </c>
      <c r="P15" s="9"/>
    </row>
    <row r="16" spans="1:133">
      <c r="A16" s="12"/>
      <c r="B16" s="25">
        <v>323.10000000000002</v>
      </c>
      <c r="C16" s="20" t="s">
        <v>19</v>
      </c>
      <c r="D16" s="46">
        <v>1314553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1314553</v>
      </c>
      <c r="O16" s="47">
        <f t="shared" si="1"/>
        <v>31.272820268823601</v>
      </c>
      <c r="P16" s="9"/>
    </row>
    <row r="17" spans="1:16">
      <c r="A17" s="12"/>
      <c r="B17" s="25">
        <v>323.7</v>
      </c>
      <c r="C17" s="20" t="s">
        <v>20</v>
      </c>
      <c r="D17" s="46">
        <v>216534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216534</v>
      </c>
      <c r="O17" s="47">
        <f t="shared" si="1"/>
        <v>5.1512786963244919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36923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36923</v>
      </c>
      <c r="O18" s="47">
        <f t="shared" si="1"/>
        <v>0.87838705840371123</v>
      </c>
      <c r="P18" s="9"/>
    </row>
    <row r="19" spans="1:16">
      <c r="A19" s="12"/>
      <c r="B19" s="25">
        <v>324.31</v>
      </c>
      <c r="C19" s="20" t="s">
        <v>62</v>
      </c>
      <c r="D19" s="46">
        <v>0</v>
      </c>
      <c r="E19" s="46">
        <v>114595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114595</v>
      </c>
      <c r="O19" s="47">
        <f t="shared" si="1"/>
        <v>2.7261805638158676</v>
      </c>
      <c r="P19" s="9"/>
    </row>
    <row r="20" spans="1:16">
      <c r="A20" s="12"/>
      <c r="B20" s="25">
        <v>324.61</v>
      </c>
      <c r="C20" s="20" t="s">
        <v>22</v>
      </c>
      <c r="D20" s="46">
        <v>0</v>
      </c>
      <c r="E20" s="46">
        <v>579384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579384</v>
      </c>
      <c r="O20" s="47">
        <f t="shared" si="1"/>
        <v>13.783371000356846</v>
      </c>
      <c r="P20" s="9"/>
    </row>
    <row r="21" spans="1:16">
      <c r="A21" s="12"/>
      <c r="B21" s="25">
        <v>324.70999999999998</v>
      </c>
      <c r="C21" s="20" t="s">
        <v>63</v>
      </c>
      <c r="D21" s="46">
        <v>0</v>
      </c>
      <c r="E21" s="46">
        <v>73846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73846</v>
      </c>
      <c r="O21" s="47">
        <f t="shared" si="1"/>
        <v>1.7567741168074225</v>
      </c>
      <c r="P21" s="9"/>
    </row>
    <row r="22" spans="1:16">
      <c r="A22" s="12"/>
      <c r="B22" s="25">
        <v>329</v>
      </c>
      <c r="C22" s="20" t="s">
        <v>23</v>
      </c>
      <c r="D22" s="46">
        <v>443468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45" si="5">SUM(D22:M22)</f>
        <v>443468</v>
      </c>
      <c r="O22" s="47">
        <f t="shared" si="1"/>
        <v>10.549970262876174</v>
      </c>
      <c r="P22" s="9"/>
    </row>
    <row r="23" spans="1:16" ht="15.75">
      <c r="A23" s="29" t="s">
        <v>25</v>
      </c>
      <c r="B23" s="30"/>
      <c r="C23" s="31"/>
      <c r="D23" s="32">
        <f t="shared" ref="D23:M23" si="6">SUM(D24:D31)</f>
        <v>8049999</v>
      </c>
      <c r="E23" s="32">
        <f t="shared" si="6"/>
        <v>83071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8133070</v>
      </c>
      <c r="O23" s="45">
        <f t="shared" si="1"/>
        <v>193.48328773641015</v>
      </c>
      <c r="P23" s="10"/>
    </row>
    <row r="24" spans="1:16">
      <c r="A24" s="12"/>
      <c r="B24" s="25">
        <v>334.7</v>
      </c>
      <c r="C24" s="20" t="s">
        <v>65</v>
      </c>
      <c r="D24" s="46">
        <v>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5000</v>
      </c>
      <c r="O24" s="47">
        <f t="shared" si="1"/>
        <v>0.11894849530153444</v>
      </c>
      <c r="P24" s="9"/>
    </row>
    <row r="25" spans="1:16">
      <c r="A25" s="12"/>
      <c r="B25" s="25">
        <v>335.12</v>
      </c>
      <c r="C25" s="20" t="s">
        <v>89</v>
      </c>
      <c r="D25" s="46">
        <v>1199346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1199346</v>
      </c>
      <c r="O25" s="47">
        <f t="shared" si="1"/>
        <v>28.532080409182825</v>
      </c>
      <c r="P25" s="9"/>
    </row>
    <row r="26" spans="1:16">
      <c r="A26" s="12"/>
      <c r="B26" s="25">
        <v>335.14</v>
      </c>
      <c r="C26" s="20" t="s">
        <v>90</v>
      </c>
      <c r="D26" s="46">
        <v>146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146</v>
      </c>
      <c r="O26" s="47">
        <f t="shared" si="1"/>
        <v>3.4732960628048055E-3</v>
      </c>
      <c r="P26" s="9"/>
    </row>
    <row r="27" spans="1:16">
      <c r="A27" s="12"/>
      <c r="B27" s="25">
        <v>335.15</v>
      </c>
      <c r="C27" s="20" t="s">
        <v>91</v>
      </c>
      <c r="D27" s="46">
        <v>7041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7041</v>
      </c>
      <c r="O27" s="47">
        <f t="shared" si="1"/>
        <v>0.16750327108362079</v>
      </c>
      <c r="P27" s="9"/>
    </row>
    <row r="28" spans="1:16">
      <c r="A28" s="12"/>
      <c r="B28" s="25">
        <v>335.18</v>
      </c>
      <c r="C28" s="20" t="s">
        <v>92</v>
      </c>
      <c r="D28" s="46">
        <v>2789076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2789076</v>
      </c>
      <c r="O28" s="47">
        <f t="shared" si="1"/>
        <v>66.351278696324485</v>
      </c>
      <c r="P28" s="9"/>
    </row>
    <row r="29" spans="1:16">
      <c r="A29" s="12"/>
      <c r="B29" s="25">
        <v>337.2</v>
      </c>
      <c r="C29" s="20" t="s">
        <v>33</v>
      </c>
      <c r="D29" s="46">
        <v>4917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4917</v>
      </c>
      <c r="O29" s="47">
        <f t="shared" si="1"/>
        <v>0.11697395027952896</v>
      </c>
      <c r="P29" s="9"/>
    </row>
    <row r="30" spans="1:16">
      <c r="A30" s="12"/>
      <c r="B30" s="25">
        <v>337.7</v>
      </c>
      <c r="C30" s="20" t="s">
        <v>35</v>
      </c>
      <c r="D30" s="46">
        <v>0</v>
      </c>
      <c r="E30" s="46">
        <v>83071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83071</v>
      </c>
      <c r="O30" s="47">
        <f t="shared" si="1"/>
        <v>1.9762340906387534</v>
      </c>
      <c r="P30" s="9"/>
    </row>
    <row r="31" spans="1:16">
      <c r="A31" s="12"/>
      <c r="B31" s="25">
        <v>338</v>
      </c>
      <c r="C31" s="20" t="s">
        <v>74</v>
      </c>
      <c r="D31" s="46">
        <v>4044473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4044473</v>
      </c>
      <c r="O31" s="47">
        <f t="shared" si="1"/>
        <v>96.216795527536576</v>
      </c>
      <c r="P31" s="9"/>
    </row>
    <row r="32" spans="1:16" ht="15.75">
      <c r="A32" s="29" t="s">
        <v>40</v>
      </c>
      <c r="B32" s="30"/>
      <c r="C32" s="31"/>
      <c r="D32" s="32">
        <f t="shared" ref="D32:M32" si="7">SUM(D33:D35)</f>
        <v>292197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1007438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5"/>
        <v>1299635</v>
      </c>
      <c r="O32" s="45">
        <f t="shared" si="1"/>
        <v>30.917925538241942</v>
      </c>
      <c r="P32" s="10"/>
    </row>
    <row r="33" spans="1:119">
      <c r="A33" s="12"/>
      <c r="B33" s="25">
        <v>343.7</v>
      </c>
      <c r="C33" s="20" t="s">
        <v>43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1007438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1007438</v>
      </c>
      <c r="O33" s="47">
        <f t="shared" si="1"/>
        <v>23.966646841917449</v>
      </c>
      <c r="P33" s="9"/>
    </row>
    <row r="34" spans="1:119">
      <c r="A34" s="12"/>
      <c r="B34" s="25">
        <v>347.2</v>
      </c>
      <c r="C34" s="20" t="s">
        <v>44</v>
      </c>
      <c r="D34" s="46">
        <v>207547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207547</v>
      </c>
      <c r="O34" s="47">
        <f t="shared" si="1"/>
        <v>4.9374806708695136</v>
      </c>
      <c r="P34" s="9"/>
    </row>
    <row r="35" spans="1:119">
      <c r="A35" s="12"/>
      <c r="B35" s="25">
        <v>349</v>
      </c>
      <c r="C35" s="20" t="s">
        <v>1</v>
      </c>
      <c r="D35" s="46">
        <v>84650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84650</v>
      </c>
      <c r="O35" s="47">
        <f t="shared" si="1"/>
        <v>2.0137980254549781</v>
      </c>
      <c r="P35" s="9"/>
    </row>
    <row r="36" spans="1:119" ht="15.75">
      <c r="A36" s="29" t="s">
        <v>41</v>
      </c>
      <c r="B36" s="30"/>
      <c r="C36" s="31"/>
      <c r="D36" s="32">
        <f t="shared" ref="D36:M36" si="8">SUM(D37:D38)</f>
        <v>522636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5"/>
        <v>522636</v>
      </c>
      <c r="O36" s="45">
        <f t="shared" si="1"/>
        <v>12.43335315808255</v>
      </c>
      <c r="P36" s="10"/>
    </row>
    <row r="37" spans="1:119">
      <c r="A37" s="13"/>
      <c r="B37" s="39">
        <v>351.5</v>
      </c>
      <c r="C37" s="21" t="s">
        <v>47</v>
      </c>
      <c r="D37" s="46">
        <v>411595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411595</v>
      </c>
      <c r="O37" s="47">
        <f t="shared" si="1"/>
        <v>9.7917211847270131</v>
      </c>
      <c r="P37" s="9"/>
    </row>
    <row r="38" spans="1:119">
      <c r="A38" s="13"/>
      <c r="B38" s="39">
        <v>359</v>
      </c>
      <c r="C38" s="21" t="s">
        <v>48</v>
      </c>
      <c r="D38" s="46">
        <v>111041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111041</v>
      </c>
      <c r="O38" s="47">
        <f t="shared" si="1"/>
        <v>2.6416319733555369</v>
      </c>
      <c r="P38" s="9"/>
    </row>
    <row r="39" spans="1:119" ht="15.75">
      <c r="A39" s="29" t="s">
        <v>4</v>
      </c>
      <c r="B39" s="30"/>
      <c r="C39" s="31"/>
      <c r="D39" s="32">
        <f t="shared" ref="D39:M39" si="9">SUM(D40:D42)</f>
        <v>617945</v>
      </c>
      <c r="E39" s="32">
        <f t="shared" si="9"/>
        <v>17342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2644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5"/>
        <v>637931</v>
      </c>
      <c r="O39" s="45">
        <f t="shared" si="1"/>
        <v>15.176186511240633</v>
      </c>
      <c r="P39" s="10"/>
    </row>
    <row r="40" spans="1:119">
      <c r="A40" s="12"/>
      <c r="B40" s="25">
        <v>361.1</v>
      </c>
      <c r="C40" s="20" t="s">
        <v>49</v>
      </c>
      <c r="D40" s="46">
        <v>53050</v>
      </c>
      <c r="E40" s="46">
        <v>17342</v>
      </c>
      <c r="F40" s="46">
        <v>0</v>
      </c>
      <c r="G40" s="46">
        <v>0</v>
      </c>
      <c r="H40" s="46">
        <v>0</v>
      </c>
      <c r="I40" s="46">
        <v>2644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73036</v>
      </c>
      <c r="O40" s="47">
        <f t="shared" si="1"/>
        <v>1.7375044605685739</v>
      </c>
      <c r="P40" s="9"/>
    </row>
    <row r="41" spans="1:119">
      <c r="A41" s="12"/>
      <c r="B41" s="25">
        <v>362</v>
      </c>
      <c r="C41" s="20" t="s">
        <v>66</v>
      </c>
      <c r="D41" s="46">
        <v>544793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544793</v>
      </c>
      <c r="O41" s="47">
        <f t="shared" si="1"/>
        <v>12.96046152016177</v>
      </c>
      <c r="P41" s="9"/>
    </row>
    <row r="42" spans="1:119">
      <c r="A42" s="12"/>
      <c r="B42" s="25">
        <v>369.9</v>
      </c>
      <c r="C42" s="20" t="s">
        <v>50</v>
      </c>
      <c r="D42" s="46">
        <v>20102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20102</v>
      </c>
      <c r="O42" s="47">
        <f t="shared" si="1"/>
        <v>0.47822053051028907</v>
      </c>
      <c r="P42" s="9"/>
    </row>
    <row r="43" spans="1:119" ht="15.75">
      <c r="A43" s="29" t="s">
        <v>42</v>
      </c>
      <c r="B43" s="30"/>
      <c r="C43" s="31"/>
      <c r="D43" s="32">
        <f t="shared" ref="D43:M43" si="10">SUM(D44:D44)</f>
        <v>321496</v>
      </c>
      <c r="E43" s="32">
        <f t="shared" si="10"/>
        <v>1227556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5"/>
        <v>1549052</v>
      </c>
      <c r="O43" s="45">
        <f t="shared" si="1"/>
        <v>36.851480908766504</v>
      </c>
      <c r="P43" s="9"/>
    </row>
    <row r="44" spans="1:119" ht="15.75" thickBot="1">
      <c r="A44" s="12"/>
      <c r="B44" s="25">
        <v>381</v>
      </c>
      <c r="C44" s="20" t="s">
        <v>51</v>
      </c>
      <c r="D44" s="46">
        <v>321496</v>
      </c>
      <c r="E44" s="46">
        <v>1227556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5"/>
        <v>1549052</v>
      </c>
      <c r="O44" s="47">
        <f t="shared" si="1"/>
        <v>36.851480908766504</v>
      </c>
      <c r="P44" s="9"/>
    </row>
    <row r="45" spans="1:119" ht="16.5" thickBot="1">
      <c r="A45" s="14" t="s">
        <v>45</v>
      </c>
      <c r="B45" s="23"/>
      <c r="C45" s="22"/>
      <c r="D45" s="15">
        <f t="shared" ref="D45:M45" si="11">SUM(D5,D14,D23,D32,D36,D39,D43)</f>
        <v>22196254</v>
      </c>
      <c r="E45" s="15">
        <f t="shared" si="11"/>
        <v>2330599</v>
      </c>
      <c r="F45" s="15">
        <f t="shared" si="11"/>
        <v>0</v>
      </c>
      <c r="G45" s="15">
        <f t="shared" si="11"/>
        <v>0</v>
      </c>
      <c r="H45" s="15">
        <f t="shared" si="11"/>
        <v>0</v>
      </c>
      <c r="I45" s="15">
        <f t="shared" si="11"/>
        <v>1010082</v>
      </c>
      <c r="J45" s="15">
        <f t="shared" si="11"/>
        <v>0</v>
      </c>
      <c r="K45" s="15">
        <f t="shared" si="11"/>
        <v>0</v>
      </c>
      <c r="L45" s="15">
        <f t="shared" si="11"/>
        <v>0</v>
      </c>
      <c r="M45" s="15">
        <f t="shared" si="11"/>
        <v>0</v>
      </c>
      <c r="N45" s="15">
        <f t="shared" si="5"/>
        <v>25536935</v>
      </c>
      <c r="O45" s="38">
        <f t="shared" si="1"/>
        <v>607.51599857261806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18" t="s">
        <v>93</v>
      </c>
      <c r="M47" s="118"/>
      <c r="N47" s="118"/>
      <c r="O47" s="43">
        <v>42035</v>
      </c>
    </row>
    <row r="48" spans="1:119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7"/>
    </row>
    <row r="49" spans="1:15" ht="15.75" customHeight="1" thickBot="1">
      <c r="A49" s="120" t="s">
        <v>69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100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8666772</v>
      </c>
      <c r="E5" s="27">
        <f t="shared" si="0"/>
        <v>200837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8867609</v>
      </c>
      <c r="O5" s="33">
        <f t="shared" ref="O5:O50" si="1">(N5/O$52)</f>
        <v>213.98154002075239</v>
      </c>
      <c r="P5" s="6"/>
    </row>
    <row r="6" spans="1:133">
      <c r="A6" s="12"/>
      <c r="B6" s="25">
        <v>311</v>
      </c>
      <c r="C6" s="20" t="s">
        <v>3</v>
      </c>
      <c r="D6" s="46">
        <v>4254352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4254352</v>
      </c>
      <c r="O6" s="47">
        <f t="shared" si="1"/>
        <v>102.6604570353032</v>
      </c>
      <c r="P6" s="9"/>
    </row>
    <row r="7" spans="1:133">
      <c r="A7" s="12"/>
      <c r="B7" s="25">
        <v>312.41000000000003</v>
      </c>
      <c r="C7" s="20" t="s">
        <v>12</v>
      </c>
      <c r="D7" s="46">
        <v>518442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518442</v>
      </c>
      <c r="O7" s="47">
        <f t="shared" si="1"/>
        <v>12.510364132139669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200837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200837</v>
      </c>
      <c r="O8" s="47">
        <f t="shared" si="1"/>
        <v>4.8463357544460797</v>
      </c>
      <c r="P8" s="9"/>
    </row>
    <row r="9" spans="1:133">
      <c r="A9" s="12"/>
      <c r="B9" s="25">
        <v>314.10000000000002</v>
      </c>
      <c r="C9" s="20" t="s">
        <v>13</v>
      </c>
      <c r="D9" s="46">
        <v>2225104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2225104</v>
      </c>
      <c r="O9" s="47">
        <f t="shared" si="1"/>
        <v>53.693298906879662</v>
      </c>
      <c r="P9" s="9"/>
    </row>
    <row r="10" spans="1:133">
      <c r="A10" s="12"/>
      <c r="B10" s="25">
        <v>314.3</v>
      </c>
      <c r="C10" s="20" t="s">
        <v>14</v>
      </c>
      <c r="D10" s="46">
        <v>236448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236448</v>
      </c>
      <c r="O10" s="47">
        <f t="shared" si="1"/>
        <v>5.7056538210950505</v>
      </c>
      <c r="P10" s="9"/>
    </row>
    <row r="11" spans="1:133">
      <c r="A11" s="12"/>
      <c r="B11" s="25">
        <v>314.39999999999998</v>
      </c>
      <c r="C11" s="20" t="s">
        <v>15</v>
      </c>
      <c r="D11" s="46">
        <v>10510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10510</v>
      </c>
      <c r="O11" s="47">
        <f t="shared" si="1"/>
        <v>0.25361357110108346</v>
      </c>
      <c r="P11" s="9"/>
    </row>
    <row r="12" spans="1:133">
      <c r="A12" s="12"/>
      <c r="B12" s="25">
        <v>315</v>
      </c>
      <c r="C12" s="20" t="s">
        <v>16</v>
      </c>
      <c r="D12" s="46">
        <v>1317459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1317459</v>
      </c>
      <c r="O12" s="47">
        <f t="shared" si="1"/>
        <v>31.791197123621533</v>
      </c>
      <c r="P12" s="9"/>
    </row>
    <row r="13" spans="1:133">
      <c r="A13" s="12"/>
      <c r="B13" s="25">
        <v>316</v>
      </c>
      <c r="C13" s="20" t="s">
        <v>17</v>
      </c>
      <c r="D13" s="46">
        <v>104457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104457</v>
      </c>
      <c r="O13" s="47">
        <f t="shared" si="1"/>
        <v>2.5206196761661155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2709744</v>
      </c>
      <c r="E14" s="32">
        <f t="shared" si="3"/>
        <v>316072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3025816</v>
      </c>
      <c r="O14" s="45">
        <f t="shared" si="1"/>
        <v>73.015033421008184</v>
      </c>
      <c r="P14" s="10"/>
    </row>
    <row r="15" spans="1:133">
      <c r="A15" s="12"/>
      <c r="B15" s="25">
        <v>322</v>
      </c>
      <c r="C15" s="20" t="s">
        <v>0</v>
      </c>
      <c r="D15" s="46">
        <v>787662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787662</v>
      </c>
      <c r="O15" s="47">
        <f t="shared" si="1"/>
        <v>19.006828985787024</v>
      </c>
      <c r="P15" s="9"/>
    </row>
    <row r="16" spans="1:133">
      <c r="A16" s="12"/>
      <c r="B16" s="25">
        <v>323.10000000000002</v>
      </c>
      <c r="C16" s="20" t="s">
        <v>19</v>
      </c>
      <c r="D16" s="46">
        <v>1415237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1415237</v>
      </c>
      <c r="O16" s="47">
        <f t="shared" si="1"/>
        <v>34.150647909075552</v>
      </c>
      <c r="P16" s="9"/>
    </row>
    <row r="17" spans="1:16">
      <c r="A17" s="12"/>
      <c r="B17" s="25">
        <v>323.7</v>
      </c>
      <c r="C17" s="20" t="s">
        <v>20</v>
      </c>
      <c r="D17" s="46">
        <v>201380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201380</v>
      </c>
      <c r="O17" s="47">
        <f t="shared" si="1"/>
        <v>4.8594387201081055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14167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14167</v>
      </c>
      <c r="O18" s="47">
        <f t="shared" si="1"/>
        <v>0.3418595111121836</v>
      </c>
      <c r="P18" s="9"/>
    </row>
    <row r="19" spans="1:16">
      <c r="A19" s="12"/>
      <c r="B19" s="25">
        <v>324.31</v>
      </c>
      <c r="C19" s="20" t="s">
        <v>62</v>
      </c>
      <c r="D19" s="46">
        <v>0</v>
      </c>
      <c r="E19" s="46">
        <v>40362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40362</v>
      </c>
      <c r="O19" s="47">
        <f t="shared" si="1"/>
        <v>0.97396298351873745</v>
      </c>
      <c r="P19" s="9"/>
    </row>
    <row r="20" spans="1:16">
      <c r="A20" s="12"/>
      <c r="B20" s="25">
        <v>324.61</v>
      </c>
      <c r="C20" s="20" t="s">
        <v>22</v>
      </c>
      <c r="D20" s="46">
        <v>0</v>
      </c>
      <c r="E20" s="46">
        <v>233209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233209</v>
      </c>
      <c r="O20" s="47">
        <f t="shared" si="1"/>
        <v>5.6274945102676091</v>
      </c>
      <c r="P20" s="9"/>
    </row>
    <row r="21" spans="1:16">
      <c r="A21" s="12"/>
      <c r="B21" s="25">
        <v>324.70999999999998</v>
      </c>
      <c r="C21" s="20" t="s">
        <v>63</v>
      </c>
      <c r="D21" s="46">
        <v>0</v>
      </c>
      <c r="E21" s="46">
        <v>28334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28334</v>
      </c>
      <c r="O21" s="47">
        <f t="shared" si="1"/>
        <v>0.6837190222243672</v>
      </c>
      <c r="P21" s="9"/>
    </row>
    <row r="22" spans="1:16">
      <c r="A22" s="12"/>
      <c r="B22" s="25">
        <v>329</v>
      </c>
      <c r="C22" s="20" t="s">
        <v>23</v>
      </c>
      <c r="D22" s="46">
        <v>305465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50" si="5">SUM(D22:M22)</f>
        <v>305465</v>
      </c>
      <c r="O22" s="47">
        <f t="shared" si="1"/>
        <v>7.3710817789146015</v>
      </c>
      <c r="P22" s="9"/>
    </row>
    <row r="23" spans="1:16" ht="15.75">
      <c r="A23" s="29" t="s">
        <v>25</v>
      </c>
      <c r="B23" s="30"/>
      <c r="C23" s="31"/>
      <c r="D23" s="32">
        <f t="shared" ref="D23:M23" si="6">SUM(D24:D33)</f>
        <v>3826008</v>
      </c>
      <c r="E23" s="32">
        <f t="shared" si="6"/>
        <v>6081689</v>
      </c>
      <c r="F23" s="32">
        <f t="shared" si="6"/>
        <v>0</v>
      </c>
      <c r="G23" s="32">
        <f t="shared" si="6"/>
        <v>225000</v>
      </c>
      <c r="H23" s="32">
        <f t="shared" si="6"/>
        <v>0</v>
      </c>
      <c r="I23" s="32">
        <f t="shared" si="6"/>
        <v>0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10132697</v>
      </c>
      <c r="O23" s="45">
        <f t="shared" si="1"/>
        <v>244.50898868270554</v>
      </c>
      <c r="P23" s="10"/>
    </row>
    <row r="24" spans="1:16">
      <c r="A24" s="12"/>
      <c r="B24" s="25">
        <v>331.2</v>
      </c>
      <c r="C24" s="20" t="s">
        <v>24</v>
      </c>
      <c r="D24" s="46">
        <v>16245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16245</v>
      </c>
      <c r="O24" s="47">
        <f t="shared" si="1"/>
        <v>0.39200308872855383</v>
      </c>
      <c r="P24" s="9"/>
    </row>
    <row r="25" spans="1:16">
      <c r="A25" s="12"/>
      <c r="B25" s="25">
        <v>331.39</v>
      </c>
      <c r="C25" s="20" t="s">
        <v>73</v>
      </c>
      <c r="D25" s="46">
        <v>0</v>
      </c>
      <c r="E25" s="46">
        <v>110435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110435</v>
      </c>
      <c r="O25" s="47">
        <f t="shared" si="1"/>
        <v>2.6648729519075314</v>
      </c>
      <c r="P25" s="9"/>
    </row>
    <row r="26" spans="1:16">
      <c r="A26" s="12"/>
      <c r="B26" s="25">
        <v>335.12</v>
      </c>
      <c r="C26" s="20" t="s">
        <v>29</v>
      </c>
      <c r="D26" s="46">
        <v>1177624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1177624</v>
      </c>
      <c r="O26" s="47">
        <f t="shared" si="1"/>
        <v>28.416881832002122</v>
      </c>
      <c r="P26" s="9"/>
    </row>
    <row r="27" spans="1:16">
      <c r="A27" s="12"/>
      <c r="B27" s="25">
        <v>335.14</v>
      </c>
      <c r="C27" s="20" t="s">
        <v>30</v>
      </c>
      <c r="D27" s="46">
        <v>69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69</v>
      </c>
      <c r="O27" s="47">
        <f t="shared" si="1"/>
        <v>1.6650177360584928E-3</v>
      </c>
      <c r="P27" s="9"/>
    </row>
    <row r="28" spans="1:16">
      <c r="A28" s="12"/>
      <c r="B28" s="25">
        <v>335.15</v>
      </c>
      <c r="C28" s="20" t="s">
        <v>31</v>
      </c>
      <c r="D28" s="46">
        <v>9222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9222</v>
      </c>
      <c r="O28" s="47">
        <f t="shared" si="1"/>
        <v>0.2225332400279916</v>
      </c>
      <c r="P28" s="9"/>
    </row>
    <row r="29" spans="1:16">
      <c r="A29" s="12"/>
      <c r="B29" s="25">
        <v>335.18</v>
      </c>
      <c r="C29" s="20" t="s">
        <v>32</v>
      </c>
      <c r="D29" s="46">
        <v>2616586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2616586</v>
      </c>
      <c r="O29" s="47">
        <f t="shared" si="1"/>
        <v>63.140030404671705</v>
      </c>
      <c r="P29" s="9"/>
    </row>
    <row r="30" spans="1:16">
      <c r="A30" s="12"/>
      <c r="B30" s="25">
        <v>337.2</v>
      </c>
      <c r="C30" s="20" t="s">
        <v>33</v>
      </c>
      <c r="D30" s="46">
        <v>6262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6262</v>
      </c>
      <c r="O30" s="47">
        <f t="shared" si="1"/>
        <v>0.15110639222026495</v>
      </c>
      <c r="P30" s="9"/>
    </row>
    <row r="31" spans="1:16">
      <c r="A31" s="12"/>
      <c r="B31" s="25">
        <v>337.4</v>
      </c>
      <c r="C31" s="20" t="s">
        <v>34</v>
      </c>
      <c r="D31" s="46">
        <v>0</v>
      </c>
      <c r="E31" s="46">
        <v>2120177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2120177</v>
      </c>
      <c r="O31" s="47">
        <f t="shared" si="1"/>
        <v>51.161337805554886</v>
      </c>
      <c r="P31" s="9"/>
    </row>
    <row r="32" spans="1:16">
      <c r="A32" s="12"/>
      <c r="B32" s="25">
        <v>337.7</v>
      </c>
      <c r="C32" s="20" t="s">
        <v>35</v>
      </c>
      <c r="D32" s="46">
        <v>0</v>
      </c>
      <c r="E32" s="46">
        <v>92210</v>
      </c>
      <c r="F32" s="46">
        <v>0</v>
      </c>
      <c r="G32" s="46">
        <v>225000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317210</v>
      </c>
      <c r="O32" s="47">
        <f t="shared" si="1"/>
        <v>7.6544967544219489</v>
      </c>
      <c r="P32" s="9"/>
    </row>
    <row r="33" spans="1:16">
      <c r="A33" s="12"/>
      <c r="B33" s="25">
        <v>338</v>
      </c>
      <c r="C33" s="20" t="s">
        <v>74</v>
      </c>
      <c r="D33" s="46">
        <v>0</v>
      </c>
      <c r="E33" s="46">
        <v>3758867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3758867</v>
      </c>
      <c r="O33" s="47">
        <f t="shared" si="1"/>
        <v>90.704061195434477</v>
      </c>
      <c r="P33" s="9"/>
    </row>
    <row r="34" spans="1:16" ht="15.75">
      <c r="A34" s="29" t="s">
        <v>40</v>
      </c>
      <c r="B34" s="30"/>
      <c r="C34" s="31"/>
      <c r="D34" s="32">
        <f t="shared" ref="D34:M34" si="7">SUM(D35:D37)</f>
        <v>253978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986525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5"/>
        <v>1240503</v>
      </c>
      <c r="O34" s="45">
        <f t="shared" si="1"/>
        <v>29.934195603387948</v>
      </c>
      <c r="P34" s="10"/>
    </row>
    <row r="35" spans="1:16">
      <c r="A35" s="12"/>
      <c r="B35" s="25">
        <v>343.7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986525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986525</v>
      </c>
      <c r="O35" s="47">
        <f t="shared" si="1"/>
        <v>23.805530754566732</v>
      </c>
      <c r="P35" s="9"/>
    </row>
    <row r="36" spans="1:16">
      <c r="A36" s="12"/>
      <c r="B36" s="25">
        <v>347.2</v>
      </c>
      <c r="C36" s="20" t="s">
        <v>44</v>
      </c>
      <c r="D36" s="46">
        <v>178939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178939</v>
      </c>
      <c r="O36" s="47">
        <f t="shared" si="1"/>
        <v>4.3179218648198647</v>
      </c>
      <c r="P36" s="9"/>
    </row>
    <row r="37" spans="1:16">
      <c r="A37" s="12"/>
      <c r="B37" s="25">
        <v>349</v>
      </c>
      <c r="C37" s="20" t="s">
        <v>1</v>
      </c>
      <c r="D37" s="46">
        <v>75039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75039</v>
      </c>
      <c r="O37" s="47">
        <f t="shared" si="1"/>
        <v>1.8107429840013514</v>
      </c>
      <c r="P37" s="9"/>
    </row>
    <row r="38" spans="1:16" ht="15.75">
      <c r="A38" s="29" t="s">
        <v>41</v>
      </c>
      <c r="B38" s="30"/>
      <c r="C38" s="31"/>
      <c r="D38" s="32">
        <f t="shared" ref="D38:M38" si="8">SUM(D39:D40)</f>
        <v>708997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5"/>
        <v>708997</v>
      </c>
      <c r="O38" s="45">
        <f t="shared" si="1"/>
        <v>17.108588113221206</v>
      </c>
      <c r="P38" s="10"/>
    </row>
    <row r="39" spans="1:16">
      <c r="A39" s="13"/>
      <c r="B39" s="39">
        <v>351.5</v>
      </c>
      <c r="C39" s="21" t="s">
        <v>47</v>
      </c>
      <c r="D39" s="46">
        <v>562714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562714</v>
      </c>
      <c r="O39" s="47">
        <f t="shared" si="1"/>
        <v>13.578678120701721</v>
      </c>
      <c r="P39" s="9"/>
    </row>
    <row r="40" spans="1:16">
      <c r="A40" s="13"/>
      <c r="B40" s="39">
        <v>359</v>
      </c>
      <c r="C40" s="21" t="s">
        <v>48</v>
      </c>
      <c r="D40" s="46">
        <v>146283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146283</v>
      </c>
      <c r="O40" s="47">
        <f t="shared" si="1"/>
        <v>3.5299099925194857</v>
      </c>
      <c r="P40" s="9"/>
    </row>
    <row r="41" spans="1:16" ht="15.75">
      <c r="A41" s="29" t="s">
        <v>4</v>
      </c>
      <c r="B41" s="30"/>
      <c r="C41" s="31"/>
      <c r="D41" s="32">
        <f t="shared" ref="D41:M41" si="9">SUM(D42:D45)</f>
        <v>607861</v>
      </c>
      <c r="E41" s="32">
        <f t="shared" si="9"/>
        <v>209923</v>
      </c>
      <c r="F41" s="32">
        <f t="shared" si="9"/>
        <v>0</v>
      </c>
      <c r="G41" s="32">
        <f t="shared" si="9"/>
        <v>645</v>
      </c>
      <c r="H41" s="32">
        <f t="shared" si="9"/>
        <v>0</v>
      </c>
      <c r="I41" s="32">
        <f t="shared" si="9"/>
        <v>2237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5"/>
        <v>820666</v>
      </c>
      <c r="O41" s="45">
        <f t="shared" si="1"/>
        <v>19.803238338843176</v>
      </c>
      <c r="P41" s="10"/>
    </row>
    <row r="42" spans="1:16">
      <c r="A42" s="12"/>
      <c r="B42" s="25">
        <v>361.1</v>
      </c>
      <c r="C42" s="20" t="s">
        <v>49</v>
      </c>
      <c r="D42" s="46">
        <v>57623</v>
      </c>
      <c r="E42" s="46">
        <v>5437</v>
      </c>
      <c r="F42" s="46">
        <v>0</v>
      </c>
      <c r="G42" s="46">
        <v>645</v>
      </c>
      <c r="H42" s="46">
        <v>0</v>
      </c>
      <c r="I42" s="46">
        <v>2237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65942</v>
      </c>
      <c r="O42" s="47">
        <f t="shared" si="1"/>
        <v>1.5912260804517266</v>
      </c>
      <c r="P42" s="9"/>
    </row>
    <row r="43" spans="1:16">
      <c r="A43" s="12"/>
      <c r="B43" s="25">
        <v>362</v>
      </c>
      <c r="C43" s="20" t="s">
        <v>66</v>
      </c>
      <c r="D43" s="46">
        <v>503893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503893</v>
      </c>
      <c r="O43" s="47">
        <f t="shared" si="1"/>
        <v>12.159286696749597</v>
      </c>
      <c r="P43" s="9"/>
    </row>
    <row r="44" spans="1:16">
      <c r="A44" s="12"/>
      <c r="B44" s="25">
        <v>366</v>
      </c>
      <c r="C44" s="20" t="s">
        <v>75</v>
      </c>
      <c r="D44" s="46">
        <v>0</v>
      </c>
      <c r="E44" s="46">
        <v>204486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5"/>
        <v>204486</v>
      </c>
      <c r="O44" s="47">
        <f t="shared" si="1"/>
        <v>4.9343886489225648</v>
      </c>
      <c r="P44" s="9"/>
    </row>
    <row r="45" spans="1:16">
      <c r="A45" s="12"/>
      <c r="B45" s="25">
        <v>369.9</v>
      </c>
      <c r="C45" s="20" t="s">
        <v>50</v>
      </c>
      <c r="D45" s="46">
        <v>46345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5"/>
        <v>46345</v>
      </c>
      <c r="O45" s="47">
        <f t="shared" si="1"/>
        <v>1.1183369127192877</v>
      </c>
      <c r="P45" s="9"/>
    </row>
    <row r="46" spans="1:16" ht="15.75">
      <c r="A46" s="29" t="s">
        <v>42</v>
      </c>
      <c r="B46" s="30"/>
      <c r="C46" s="31"/>
      <c r="D46" s="32">
        <f t="shared" ref="D46:M46" si="10">SUM(D47:D49)</f>
        <v>2858940</v>
      </c>
      <c r="E46" s="32">
        <f t="shared" si="10"/>
        <v>553476</v>
      </c>
      <c r="F46" s="32">
        <f t="shared" si="10"/>
        <v>0</v>
      </c>
      <c r="G46" s="32">
        <f t="shared" si="10"/>
        <v>188373</v>
      </c>
      <c r="H46" s="32">
        <f t="shared" si="10"/>
        <v>0</v>
      </c>
      <c r="I46" s="32">
        <f t="shared" si="10"/>
        <v>291494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5"/>
        <v>3892283</v>
      </c>
      <c r="O46" s="45">
        <f t="shared" si="1"/>
        <v>93.923481576216787</v>
      </c>
      <c r="P46" s="9"/>
    </row>
    <row r="47" spans="1:16">
      <c r="A47" s="12"/>
      <c r="B47" s="25">
        <v>381</v>
      </c>
      <c r="C47" s="20" t="s">
        <v>51</v>
      </c>
      <c r="D47" s="46">
        <v>280940</v>
      </c>
      <c r="E47" s="46">
        <v>553476</v>
      </c>
      <c r="F47" s="46">
        <v>0</v>
      </c>
      <c r="G47" s="46">
        <v>188373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5"/>
        <v>1022789</v>
      </c>
      <c r="O47" s="47">
        <f t="shared" si="1"/>
        <v>24.680606162978691</v>
      </c>
      <c r="P47" s="9"/>
    </row>
    <row r="48" spans="1:16">
      <c r="A48" s="12"/>
      <c r="B48" s="25">
        <v>384</v>
      </c>
      <c r="C48" s="20" t="s">
        <v>67</v>
      </c>
      <c r="D48" s="46">
        <v>2578000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5"/>
        <v>2578000</v>
      </c>
      <c r="O48" s="47">
        <f t="shared" si="1"/>
        <v>62.208923529837598</v>
      </c>
      <c r="P48" s="9"/>
    </row>
    <row r="49" spans="1:119" ht="15.75" thickBot="1">
      <c r="A49" s="12"/>
      <c r="B49" s="25">
        <v>389.4</v>
      </c>
      <c r="C49" s="20" t="s">
        <v>76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291494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5"/>
        <v>291494</v>
      </c>
      <c r="O49" s="47">
        <f t="shared" si="1"/>
        <v>7.0339518834004968</v>
      </c>
      <c r="P49" s="9"/>
    </row>
    <row r="50" spans="1:119" ht="16.5" thickBot="1">
      <c r="A50" s="14" t="s">
        <v>45</v>
      </c>
      <c r="B50" s="23"/>
      <c r="C50" s="22"/>
      <c r="D50" s="15">
        <f t="shared" ref="D50:M50" si="11">SUM(D5,D14,D23,D34,D38,D41,D46)</f>
        <v>19632300</v>
      </c>
      <c r="E50" s="15">
        <f t="shared" si="11"/>
        <v>7361997</v>
      </c>
      <c r="F50" s="15">
        <f t="shared" si="11"/>
        <v>0</v>
      </c>
      <c r="G50" s="15">
        <f t="shared" si="11"/>
        <v>414018</v>
      </c>
      <c r="H50" s="15">
        <f t="shared" si="11"/>
        <v>0</v>
      </c>
      <c r="I50" s="15">
        <f t="shared" si="11"/>
        <v>1280256</v>
      </c>
      <c r="J50" s="15">
        <f t="shared" si="11"/>
        <v>0</v>
      </c>
      <c r="K50" s="15">
        <f t="shared" si="11"/>
        <v>0</v>
      </c>
      <c r="L50" s="15">
        <f t="shared" si="11"/>
        <v>0</v>
      </c>
      <c r="M50" s="15">
        <f t="shared" si="11"/>
        <v>0</v>
      </c>
      <c r="N50" s="15">
        <f t="shared" si="5"/>
        <v>28688571</v>
      </c>
      <c r="O50" s="38">
        <f t="shared" si="1"/>
        <v>692.27506575613518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77</v>
      </c>
      <c r="M52" s="118"/>
      <c r="N52" s="118"/>
      <c r="O52" s="43">
        <v>41441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69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8496560</v>
      </c>
      <c r="E5" s="27">
        <f t="shared" si="0"/>
        <v>209151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8705711</v>
      </c>
      <c r="O5" s="33">
        <f t="shared" ref="O5:O47" si="1">(N5/O$49)</f>
        <v>214.19424761342387</v>
      </c>
      <c r="P5" s="6"/>
    </row>
    <row r="6" spans="1:133">
      <c r="A6" s="12"/>
      <c r="B6" s="25">
        <v>311</v>
      </c>
      <c r="C6" s="20" t="s">
        <v>3</v>
      </c>
      <c r="D6" s="46">
        <v>4215773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4215773</v>
      </c>
      <c r="O6" s="47">
        <f t="shared" si="1"/>
        <v>103.72436275957091</v>
      </c>
      <c r="P6" s="9"/>
    </row>
    <row r="7" spans="1:133">
      <c r="A7" s="12"/>
      <c r="B7" s="25">
        <v>312.41000000000003</v>
      </c>
      <c r="C7" s="20" t="s">
        <v>12</v>
      </c>
      <c r="D7" s="46">
        <v>538168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538168</v>
      </c>
      <c r="O7" s="47">
        <f t="shared" si="1"/>
        <v>13.241019584686546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209151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209151</v>
      </c>
      <c r="O8" s="47">
        <f t="shared" si="1"/>
        <v>5.1459255978742249</v>
      </c>
      <c r="P8" s="9"/>
    </row>
    <row r="9" spans="1:133">
      <c r="A9" s="12"/>
      <c r="B9" s="25">
        <v>314.10000000000002</v>
      </c>
      <c r="C9" s="20" t="s">
        <v>13</v>
      </c>
      <c r="D9" s="46">
        <v>2155194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2155194</v>
      </c>
      <c r="O9" s="47">
        <f t="shared" si="1"/>
        <v>53.026129317980512</v>
      </c>
      <c r="P9" s="9"/>
    </row>
    <row r="10" spans="1:133">
      <c r="A10" s="12"/>
      <c r="B10" s="25">
        <v>314.3</v>
      </c>
      <c r="C10" s="20" t="s">
        <v>14</v>
      </c>
      <c r="D10" s="46">
        <v>253314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253314</v>
      </c>
      <c r="O10" s="47">
        <f t="shared" si="1"/>
        <v>6.2325066430469445</v>
      </c>
      <c r="P10" s="9"/>
    </row>
    <row r="11" spans="1:133">
      <c r="A11" s="12"/>
      <c r="B11" s="25">
        <v>314.39999999999998</v>
      </c>
      <c r="C11" s="20" t="s">
        <v>15</v>
      </c>
      <c r="D11" s="46">
        <v>4395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4395</v>
      </c>
      <c r="O11" s="47">
        <f t="shared" si="1"/>
        <v>0.10813404192500738</v>
      </c>
      <c r="P11" s="9"/>
    </row>
    <row r="12" spans="1:133">
      <c r="A12" s="12"/>
      <c r="B12" s="25">
        <v>315</v>
      </c>
      <c r="C12" s="20" t="s">
        <v>16</v>
      </c>
      <c r="D12" s="46">
        <v>1217327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1217327</v>
      </c>
      <c r="O12" s="47">
        <f t="shared" si="1"/>
        <v>29.950964472000788</v>
      </c>
      <c r="P12" s="9"/>
    </row>
    <row r="13" spans="1:133">
      <c r="A13" s="12"/>
      <c r="B13" s="25">
        <v>316</v>
      </c>
      <c r="C13" s="20" t="s">
        <v>17</v>
      </c>
      <c r="D13" s="46">
        <v>112389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112389</v>
      </c>
      <c r="O13" s="47">
        <f t="shared" si="1"/>
        <v>2.7652051963389432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2346327</v>
      </c>
      <c r="E14" s="32">
        <f t="shared" si="3"/>
        <v>190672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2536999</v>
      </c>
      <c r="O14" s="45">
        <f t="shared" si="1"/>
        <v>62.420012794016337</v>
      </c>
      <c r="P14" s="10"/>
    </row>
    <row r="15" spans="1:133">
      <c r="A15" s="12"/>
      <c r="B15" s="25">
        <v>322</v>
      </c>
      <c r="C15" s="20" t="s">
        <v>0</v>
      </c>
      <c r="D15" s="46">
        <v>679280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679280</v>
      </c>
      <c r="O15" s="47">
        <f t="shared" si="1"/>
        <v>16.712921956500345</v>
      </c>
      <c r="P15" s="9"/>
    </row>
    <row r="16" spans="1:133">
      <c r="A16" s="12"/>
      <c r="B16" s="25">
        <v>323.10000000000002</v>
      </c>
      <c r="C16" s="20" t="s">
        <v>19</v>
      </c>
      <c r="D16" s="46">
        <v>1219797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1219797</v>
      </c>
      <c r="O16" s="47">
        <f t="shared" si="1"/>
        <v>30.011736049601417</v>
      </c>
      <c r="P16" s="9"/>
    </row>
    <row r="17" spans="1:16">
      <c r="A17" s="12"/>
      <c r="B17" s="25">
        <v>323.7</v>
      </c>
      <c r="C17" s="20" t="s">
        <v>20</v>
      </c>
      <c r="D17" s="46">
        <v>199839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199839</v>
      </c>
      <c r="O17" s="47">
        <f t="shared" si="1"/>
        <v>4.916814289932093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9112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9112</v>
      </c>
      <c r="O18" s="47">
        <f t="shared" si="1"/>
        <v>0.22419053242791065</v>
      </c>
      <c r="P18" s="9"/>
    </row>
    <row r="19" spans="1:16">
      <c r="A19" s="12"/>
      <c r="B19" s="25">
        <v>324.31</v>
      </c>
      <c r="C19" s="20" t="s">
        <v>62</v>
      </c>
      <c r="D19" s="46">
        <v>0</v>
      </c>
      <c r="E19" s="46">
        <v>32377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32377</v>
      </c>
      <c r="O19" s="47">
        <f t="shared" si="1"/>
        <v>0.79659974411967327</v>
      </c>
      <c r="P19" s="9"/>
    </row>
    <row r="20" spans="1:16">
      <c r="A20" s="12"/>
      <c r="B20" s="25">
        <v>324.61</v>
      </c>
      <c r="C20" s="20" t="s">
        <v>22</v>
      </c>
      <c r="D20" s="46">
        <v>0</v>
      </c>
      <c r="E20" s="46">
        <v>130960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130960</v>
      </c>
      <c r="O20" s="47">
        <f t="shared" si="1"/>
        <v>3.222123806711938</v>
      </c>
      <c r="P20" s="9"/>
    </row>
    <row r="21" spans="1:16">
      <c r="A21" s="12"/>
      <c r="B21" s="25">
        <v>324.70999999999998</v>
      </c>
      <c r="C21" s="20" t="s">
        <v>63</v>
      </c>
      <c r="D21" s="46">
        <v>0</v>
      </c>
      <c r="E21" s="46">
        <v>18223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18223</v>
      </c>
      <c r="O21" s="47">
        <f t="shared" si="1"/>
        <v>0.44835646097825016</v>
      </c>
      <c r="P21" s="9"/>
    </row>
    <row r="22" spans="1:16">
      <c r="A22" s="12"/>
      <c r="B22" s="25">
        <v>329</v>
      </c>
      <c r="C22" s="20" t="s">
        <v>23</v>
      </c>
      <c r="D22" s="46">
        <v>247411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247411</v>
      </c>
      <c r="O22" s="47">
        <f t="shared" si="1"/>
        <v>6.0872699537447099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SUM(D24:D32)</f>
        <v>3640559</v>
      </c>
      <c r="E23" s="32">
        <f t="shared" si="5"/>
        <v>458653</v>
      </c>
      <c r="F23" s="32">
        <f t="shared" si="5"/>
        <v>0</v>
      </c>
      <c r="G23" s="32">
        <f t="shared" si="5"/>
        <v>5549670</v>
      </c>
      <c r="H23" s="32">
        <f t="shared" si="5"/>
        <v>0</v>
      </c>
      <c r="I23" s="32">
        <f t="shared" si="5"/>
        <v>100812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9749694</v>
      </c>
      <c r="O23" s="45">
        <f t="shared" si="1"/>
        <v>239.88027753173901</v>
      </c>
      <c r="P23" s="10"/>
    </row>
    <row r="24" spans="1:16">
      <c r="A24" s="12"/>
      <c r="B24" s="25">
        <v>331.49</v>
      </c>
      <c r="C24" s="20" t="s">
        <v>64</v>
      </c>
      <c r="D24" s="46">
        <v>0</v>
      </c>
      <c r="E24" s="46">
        <v>238705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238705</v>
      </c>
      <c r="O24" s="47">
        <f t="shared" si="1"/>
        <v>5.8730685956106683</v>
      </c>
      <c r="P24" s="9"/>
    </row>
    <row r="25" spans="1:16">
      <c r="A25" s="12"/>
      <c r="B25" s="25">
        <v>334.36</v>
      </c>
      <c r="C25" s="20" t="s">
        <v>27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100812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100812</v>
      </c>
      <c r="O25" s="47">
        <f t="shared" si="1"/>
        <v>2.4803661056982582</v>
      </c>
      <c r="P25" s="9"/>
    </row>
    <row r="26" spans="1:16">
      <c r="A26" s="12"/>
      <c r="B26" s="25">
        <v>334.7</v>
      </c>
      <c r="C26" s="20" t="s">
        <v>65</v>
      </c>
      <c r="D26" s="46">
        <v>0</v>
      </c>
      <c r="E26" s="46">
        <v>0</v>
      </c>
      <c r="F26" s="46">
        <v>0</v>
      </c>
      <c r="G26" s="46">
        <v>326449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326449</v>
      </c>
      <c r="O26" s="47">
        <f t="shared" si="1"/>
        <v>8.0319112292097241</v>
      </c>
      <c r="P26" s="9"/>
    </row>
    <row r="27" spans="1:16">
      <c r="A27" s="12"/>
      <c r="B27" s="25">
        <v>335.12</v>
      </c>
      <c r="C27" s="20" t="s">
        <v>29</v>
      </c>
      <c r="D27" s="46">
        <v>1099905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1099905</v>
      </c>
      <c r="O27" s="47">
        <f t="shared" si="1"/>
        <v>27.061927959846471</v>
      </c>
      <c r="P27" s="9"/>
    </row>
    <row r="28" spans="1:16">
      <c r="A28" s="12"/>
      <c r="B28" s="25">
        <v>335.14</v>
      </c>
      <c r="C28" s="20" t="s">
        <v>30</v>
      </c>
      <c r="D28" s="46">
        <v>92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92</v>
      </c>
      <c r="O28" s="47">
        <f t="shared" si="1"/>
        <v>2.2635567365416791E-3</v>
      </c>
      <c r="P28" s="9"/>
    </row>
    <row r="29" spans="1:16">
      <c r="A29" s="12"/>
      <c r="B29" s="25">
        <v>335.15</v>
      </c>
      <c r="C29" s="20" t="s">
        <v>31</v>
      </c>
      <c r="D29" s="46">
        <v>11782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11782</v>
      </c>
      <c r="O29" s="47">
        <f t="shared" si="1"/>
        <v>0.28988288554276154</v>
      </c>
      <c r="P29" s="9"/>
    </row>
    <row r="30" spans="1:16">
      <c r="A30" s="12"/>
      <c r="B30" s="25">
        <v>335.18</v>
      </c>
      <c r="C30" s="20" t="s">
        <v>32</v>
      </c>
      <c r="D30" s="46">
        <v>2528780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2528780</v>
      </c>
      <c r="O30" s="47">
        <f t="shared" si="1"/>
        <v>62.21779352425942</v>
      </c>
      <c r="P30" s="9"/>
    </row>
    <row r="31" spans="1:16">
      <c r="A31" s="12"/>
      <c r="B31" s="25">
        <v>337.4</v>
      </c>
      <c r="C31" s="20" t="s">
        <v>34</v>
      </c>
      <c r="D31" s="46">
        <v>0</v>
      </c>
      <c r="E31" s="46">
        <v>130932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7" si="7">SUM(D31:M31)</f>
        <v>130932</v>
      </c>
      <c r="O31" s="47">
        <f t="shared" si="1"/>
        <v>3.2214348981399468</v>
      </c>
      <c r="P31" s="9"/>
    </row>
    <row r="32" spans="1:16">
      <c r="A32" s="12"/>
      <c r="B32" s="25">
        <v>337.7</v>
      </c>
      <c r="C32" s="20" t="s">
        <v>35</v>
      </c>
      <c r="D32" s="46">
        <v>0</v>
      </c>
      <c r="E32" s="46">
        <v>89016</v>
      </c>
      <c r="F32" s="46">
        <v>0</v>
      </c>
      <c r="G32" s="46">
        <v>5223221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5312237</v>
      </c>
      <c r="O32" s="47">
        <f t="shared" si="1"/>
        <v>130.7016287766952</v>
      </c>
      <c r="P32" s="9"/>
    </row>
    <row r="33" spans="1:119" ht="15.75">
      <c r="A33" s="29" t="s">
        <v>40</v>
      </c>
      <c r="B33" s="30"/>
      <c r="C33" s="31"/>
      <c r="D33" s="32">
        <f t="shared" ref="D33:M33" si="8">SUM(D34:D36)</f>
        <v>246441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988796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1235237</v>
      </c>
      <c r="O33" s="45">
        <f t="shared" si="1"/>
        <v>30.391619919299281</v>
      </c>
      <c r="P33" s="10"/>
    </row>
    <row r="34" spans="1:119">
      <c r="A34" s="12"/>
      <c r="B34" s="25">
        <v>343.7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988796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988796</v>
      </c>
      <c r="O34" s="47">
        <f t="shared" si="1"/>
        <v>24.328215726798543</v>
      </c>
      <c r="P34" s="9"/>
    </row>
    <row r="35" spans="1:119">
      <c r="A35" s="12"/>
      <c r="B35" s="25">
        <v>347.2</v>
      </c>
      <c r="C35" s="20" t="s">
        <v>44</v>
      </c>
      <c r="D35" s="46">
        <v>175779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175779</v>
      </c>
      <c r="O35" s="47">
        <f t="shared" si="1"/>
        <v>4.3248449955713024</v>
      </c>
      <c r="P35" s="9"/>
    </row>
    <row r="36" spans="1:119">
      <c r="A36" s="12"/>
      <c r="B36" s="25">
        <v>349</v>
      </c>
      <c r="C36" s="20" t="s">
        <v>1</v>
      </c>
      <c r="D36" s="46">
        <v>70662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70662</v>
      </c>
      <c r="O36" s="47">
        <f t="shared" si="1"/>
        <v>1.7385591969294361</v>
      </c>
      <c r="P36" s="9"/>
    </row>
    <row r="37" spans="1:119" ht="15.75">
      <c r="A37" s="29" t="s">
        <v>41</v>
      </c>
      <c r="B37" s="30"/>
      <c r="C37" s="31"/>
      <c r="D37" s="32">
        <f t="shared" ref="D37:M37" si="9">SUM(D38:D39)</f>
        <v>382162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7"/>
        <v>382162</v>
      </c>
      <c r="O37" s="45">
        <f t="shared" si="1"/>
        <v>9.4026670603287084</v>
      </c>
      <c r="P37" s="10"/>
    </row>
    <row r="38" spans="1:119">
      <c r="A38" s="13"/>
      <c r="B38" s="39">
        <v>351.5</v>
      </c>
      <c r="C38" s="21" t="s">
        <v>47</v>
      </c>
      <c r="D38" s="46">
        <v>267707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267707</v>
      </c>
      <c r="O38" s="47">
        <f t="shared" si="1"/>
        <v>6.5866302529278613</v>
      </c>
      <c r="P38" s="9"/>
    </row>
    <row r="39" spans="1:119">
      <c r="A39" s="13"/>
      <c r="B39" s="39">
        <v>359</v>
      </c>
      <c r="C39" s="21" t="s">
        <v>48</v>
      </c>
      <c r="D39" s="46">
        <v>114455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114455</v>
      </c>
      <c r="O39" s="47">
        <f t="shared" si="1"/>
        <v>2.8160368074008462</v>
      </c>
      <c r="P39" s="9"/>
    </row>
    <row r="40" spans="1:119" ht="15.75">
      <c r="A40" s="29" t="s">
        <v>4</v>
      </c>
      <c r="B40" s="30"/>
      <c r="C40" s="31"/>
      <c r="D40" s="32">
        <f t="shared" ref="D40:M40" si="10">SUM(D41:D43)</f>
        <v>819423</v>
      </c>
      <c r="E40" s="32">
        <f t="shared" si="10"/>
        <v>4815</v>
      </c>
      <c r="F40" s="32">
        <f t="shared" si="10"/>
        <v>0</v>
      </c>
      <c r="G40" s="32">
        <f t="shared" si="10"/>
        <v>3061</v>
      </c>
      <c r="H40" s="32">
        <f t="shared" si="10"/>
        <v>0</v>
      </c>
      <c r="I40" s="32">
        <f t="shared" si="10"/>
        <v>1514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7"/>
        <v>828813</v>
      </c>
      <c r="O40" s="45">
        <f t="shared" si="1"/>
        <v>20.392013581340418</v>
      </c>
      <c r="P40" s="10"/>
    </row>
    <row r="41" spans="1:119">
      <c r="A41" s="12"/>
      <c r="B41" s="25">
        <v>361.1</v>
      </c>
      <c r="C41" s="20" t="s">
        <v>49</v>
      </c>
      <c r="D41" s="46">
        <v>55831</v>
      </c>
      <c r="E41" s="46">
        <v>4815</v>
      </c>
      <c r="F41" s="46">
        <v>0</v>
      </c>
      <c r="G41" s="46">
        <v>3061</v>
      </c>
      <c r="H41" s="46">
        <v>0</v>
      </c>
      <c r="I41" s="46">
        <v>1514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65221</v>
      </c>
      <c r="O41" s="47">
        <f t="shared" si="1"/>
        <v>1.6046894990650526</v>
      </c>
      <c r="P41" s="9"/>
    </row>
    <row r="42" spans="1:119">
      <c r="A42" s="12"/>
      <c r="B42" s="25">
        <v>362</v>
      </c>
      <c r="C42" s="20" t="s">
        <v>66</v>
      </c>
      <c r="D42" s="46">
        <v>752571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752571</v>
      </c>
      <c r="O42" s="47">
        <f t="shared" si="1"/>
        <v>18.516164747564215</v>
      </c>
      <c r="P42" s="9"/>
    </row>
    <row r="43" spans="1:119">
      <c r="A43" s="12"/>
      <c r="B43" s="25">
        <v>369.9</v>
      </c>
      <c r="C43" s="20" t="s">
        <v>50</v>
      </c>
      <c r="D43" s="46">
        <v>11021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11021</v>
      </c>
      <c r="O43" s="47">
        <f t="shared" si="1"/>
        <v>0.2711593347111505</v>
      </c>
      <c r="P43" s="9"/>
    </row>
    <row r="44" spans="1:119" ht="15.75">
      <c r="A44" s="29" t="s">
        <v>42</v>
      </c>
      <c r="B44" s="30"/>
      <c r="C44" s="31"/>
      <c r="D44" s="32">
        <f t="shared" ref="D44:M44" si="11">SUM(D45:D46)</f>
        <v>3610512</v>
      </c>
      <c r="E44" s="32">
        <f t="shared" si="11"/>
        <v>25156</v>
      </c>
      <c r="F44" s="32">
        <f t="shared" si="11"/>
        <v>0</v>
      </c>
      <c r="G44" s="32">
        <f t="shared" si="11"/>
        <v>346164</v>
      </c>
      <c r="H44" s="32">
        <f t="shared" si="11"/>
        <v>0</v>
      </c>
      <c r="I44" s="32">
        <f t="shared" si="11"/>
        <v>16982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7"/>
        <v>3998814</v>
      </c>
      <c r="O44" s="45">
        <f t="shared" si="1"/>
        <v>98.386330085621495</v>
      </c>
      <c r="P44" s="9"/>
    </row>
    <row r="45" spans="1:119">
      <c r="A45" s="12"/>
      <c r="B45" s="25">
        <v>381</v>
      </c>
      <c r="C45" s="20" t="s">
        <v>51</v>
      </c>
      <c r="D45" s="46">
        <v>5390</v>
      </c>
      <c r="E45" s="46">
        <v>25156</v>
      </c>
      <c r="F45" s="46">
        <v>0</v>
      </c>
      <c r="G45" s="46">
        <v>346164</v>
      </c>
      <c r="H45" s="46">
        <v>0</v>
      </c>
      <c r="I45" s="46">
        <v>16982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393692</v>
      </c>
      <c r="O45" s="47">
        <f t="shared" si="1"/>
        <v>9.6863497687235505</v>
      </c>
      <c r="P45" s="9"/>
    </row>
    <row r="46" spans="1:119" ht="15.75" thickBot="1">
      <c r="A46" s="12"/>
      <c r="B46" s="25">
        <v>384</v>
      </c>
      <c r="C46" s="20" t="s">
        <v>67</v>
      </c>
      <c r="D46" s="46">
        <v>3605122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3605122</v>
      </c>
      <c r="O46" s="47">
        <f t="shared" si="1"/>
        <v>88.69998031689795</v>
      </c>
      <c r="P46" s="9"/>
    </row>
    <row r="47" spans="1:119" ht="16.5" thickBot="1">
      <c r="A47" s="14" t="s">
        <v>45</v>
      </c>
      <c r="B47" s="23"/>
      <c r="C47" s="22"/>
      <c r="D47" s="15">
        <f t="shared" ref="D47:M47" si="12">SUM(D5,D14,D23,D33,D37,D40,D44)</f>
        <v>19541984</v>
      </c>
      <c r="E47" s="15">
        <f t="shared" si="12"/>
        <v>888447</v>
      </c>
      <c r="F47" s="15">
        <f t="shared" si="12"/>
        <v>0</v>
      </c>
      <c r="G47" s="15">
        <f t="shared" si="12"/>
        <v>5898895</v>
      </c>
      <c r="H47" s="15">
        <f t="shared" si="12"/>
        <v>0</v>
      </c>
      <c r="I47" s="15">
        <f t="shared" si="12"/>
        <v>1108104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7"/>
        <v>27437430</v>
      </c>
      <c r="O47" s="38">
        <f t="shared" si="1"/>
        <v>675.06716858576908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71</v>
      </c>
      <c r="M49" s="118"/>
      <c r="N49" s="118"/>
      <c r="O49" s="43">
        <v>40644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customHeight="1" thickBot="1">
      <c r="A51" s="120" t="s">
        <v>69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9728995</v>
      </c>
      <c r="E5" s="27">
        <f t="shared" si="0"/>
        <v>195373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9924368</v>
      </c>
      <c r="O5" s="33">
        <f t="shared" ref="O5:O48" si="1">(N5/O$50)</f>
        <v>246.34781313607704</v>
      </c>
      <c r="P5" s="6"/>
    </row>
    <row r="6" spans="1:133">
      <c r="A6" s="12"/>
      <c r="B6" s="25">
        <v>311</v>
      </c>
      <c r="C6" s="20" t="s">
        <v>3</v>
      </c>
      <c r="D6" s="46">
        <v>5448770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5448770</v>
      </c>
      <c r="O6" s="47">
        <f t="shared" si="1"/>
        <v>135.25219679293053</v>
      </c>
      <c r="P6" s="9"/>
    </row>
    <row r="7" spans="1:133">
      <c r="A7" s="12"/>
      <c r="B7" s="25">
        <v>312.41000000000003</v>
      </c>
      <c r="C7" s="20" t="s">
        <v>12</v>
      </c>
      <c r="D7" s="46">
        <v>510765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510765</v>
      </c>
      <c r="O7" s="47">
        <f t="shared" si="1"/>
        <v>12.678473911532542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195373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195373</v>
      </c>
      <c r="O8" s="47">
        <f t="shared" si="1"/>
        <v>4.8496500024822522</v>
      </c>
      <c r="P8" s="9"/>
    </row>
    <row r="9" spans="1:133">
      <c r="A9" s="12"/>
      <c r="B9" s="25">
        <v>314.10000000000002</v>
      </c>
      <c r="C9" s="20" t="s">
        <v>13</v>
      </c>
      <c r="D9" s="46">
        <v>2136783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2136783</v>
      </c>
      <c r="O9" s="47">
        <f t="shared" si="1"/>
        <v>53.040336593357495</v>
      </c>
      <c r="P9" s="9"/>
    </row>
    <row r="10" spans="1:133">
      <c r="A10" s="12"/>
      <c r="B10" s="25">
        <v>314.3</v>
      </c>
      <c r="C10" s="20" t="s">
        <v>14</v>
      </c>
      <c r="D10" s="46">
        <v>240536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240536</v>
      </c>
      <c r="O10" s="47">
        <f t="shared" si="1"/>
        <v>5.9707094275927117</v>
      </c>
      <c r="P10" s="9"/>
    </row>
    <row r="11" spans="1:133">
      <c r="A11" s="12"/>
      <c r="B11" s="25">
        <v>314.39999999999998</v>
      </c>
      <c r="C11" s="20" t="s">
        <v>15</v>
      </c>
      <c r="D11" s="46">
        <v>1986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1986</v>
      </c>
      <c r="O11" s="47">
        <f t="shared" si="1"/>
        <v>4.9297522712604874E-2</v>
      </c>
      <c r="P11" s="9"/>
    </row>
    <row r="12" spans="1:133">
      <c r="A12" s="12"/>
      <c r="B12" s="25">
        <v>315</v>
      </c>
      <c r="C12" s="20" t="s">
        <v>16</v>
      </c>
      <c r="D12" s="46">
        <v>1265559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1265559</v>
      </c>
      <c r="O12" s="47">
        <f t="shared" si="1"/>
        <v>31.414362309487167</v>
      </c>
      <c r="P12" s="9"/>
    </row>
    <row r="13" spans="1:133">
      <c r="A13" s="12"/>
      <c r="B13" s="25">
        <v>316</v>
      </c>
      <c r="C13" s="20" t="s">
        <v>17</v>
      </c>
      <c r="D13" s="46">
        <v>124596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124596</v>
      </c>
      <c r="O13" s="47">
        <f t="shared" si="1"/>
        <v>3.0927865759817306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2847074</v>
      </c>
      <c r="E14" s="32">
        <f t="shared" si="3"/>
        <v>202300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3049374</v>
      </c>
      <c r="O14" s="45">
        <f t="shared" si="1"/>
        <v>75.693144020255176</v>
      </c>
      <c r="P14" s="10"/>
    </row>
    <row r="15" spans="1:133">
      <c r="A15" s="12"/>
      <c r="B15" s="25">
        <v>322</v>
      </c>
      <c r="C15" s="20" t="s">
        <v>0</v>
      </c>
      <c r="D15" s="46">
        <v>676075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676075</v>
      </c>
      <c r="O15" s="47">
        <f t="shared" si="1"/>
        <v>16.781884525641662</v>
      </c>
      <c r="P15" s="9"/>
    </row>
    <row r="16" spans="1:133">
      <c r="A16" s="12"/>
      <c r="B16" s="25">
        <v>323.10000000000002</v>
      </c>
      <c r="C16" s="20" t="s">
        <v>19</v>
      </c>
      <c r="D16" s="46">
        <v>1669404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1669404</v>
      </c>
      <c r="O16" s="47">
        <f t="shared" si="1"/>
        <v>41.438812490691554</v>
      </c>
      <c r="P16" s="9"/>
    </row>
    <row r="17" spans="1:16">
      <c r="A17" s="12"/>
      <c r="B17" s="25">
        <v>323.7</v>
      </c>
      <c r="C17" s="20" t="s">
        <v>20</v>
      </c>
      <c r="D17" s="46">
        <v>195271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195271</v>
      </c>
      <c r="O17" s="47">
        <f t="shared" si="1"/>
        <v>4.8471181055453512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10582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10582</v>
      </c>
      <c r="O18" s="47">
        <f t="shared" si="1"/>
        <v>0.26267189594400042</v>
      </c>
      <c r="P18" s="9"/>
    </row>
    <row r="19" spans="1:16">
      <c r="A19" s="12"/>
      <c r="B19" s="25">
        <v>324.31</v>
      </c>
      <c r="C19" s="20" t="s">
        <v>62</v>
      </c>
      <c r="D19" s="46">
        <v>0</v>
      </c>
      <c r="E19" s="46">
        <v>47602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47602</v>
      </c>
      <c r="O19" s="47">
        <f t="shared" si="1"/>
        <v>1.181601548925185</v>
      </c>
      <c r="P19" s="9"/>
    </row>
    <row r="20" spans="1:16">
      <c r="A20" s="12"/>
      <c r="B20" s="25">
        <v>324.61</v>
      </c>
      <c r="C20" s="20" t="s">
        <v>22</v>
      </c>
      <c r="D20" s="46">
        <v>0</v>
      </c>
      <c r="E20" s="46">
        <v>122437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122437</v>
      </c>
      <c r="O20" s="47">
        <f t="shared" si="1"/>
        <v>3.0391947574839895</v>
      </c>
      <c r="P20" s="9"/>
    </row>
    <row r="21" spans="1:16">
      <c r="A21" s="12"/>
      <c r="B21" s="25">
        <v>324.70999999999998</v>
      </c>
      <c r="C21" s="20" t="s">
        <v>63</v>
      </c>
      <c r="D21" s="46">
        <v>0</v>
      </c>
      <c r="E21" s="46">
        <v>21679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21679</v>
      </c>
      <c r="O21" s="47">
        <f t="shared" si="1"/>
        <v>0.53812738916745273</v>
      </c>
      <c r="P21" s="9"/>
    </row>
    <row r="22" spans="1:16">
      <c r="A22" s="12"/>
      <c r="B22" s="25">
        <v>329</v>
      </c>
      <c r="C22" s="20" t="s">
        <v>23</v>
      </c>
      <c r="D22" s="46">
        <v>306324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306324</v>
      </c>
      <c r="O22" s="47">
        <f t="shared" si="1"/>
        <v>7.6037333068559798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SUM(D24:D33)</f>
        <v>3303756</v>
      </c>
      <c r="E23" s="32">
        <f t="shared" si="5"/>
        <v>1234646</v>
      </c>
      <c r="F23" s="32">
        <f t="shared" si="5"/>
        <v>0</v>
      </c>
      <c r="G23" s="32">
        <f t="shared" si="5"/>
        <v>3604639</v>
      </c>
      <c r="H23" s="32">
        <f t="shared" si="5"/>
        <v>0</v>
      </c>
      <c r="I23" s="32">
        <f t="shared" si="5"/>
        <v>364570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8507611</v>
      </c>
      <c r="O23" s="45">
        <f t="shared" si="1"/>
        <v>211.18033560045674</v>
      </c>
      <c r="P23" s="10"/>
    </row>
    <row r="24" spans="1:16">
      <c r="A24" s="12"/>
      <c r="B24" s="25">
        <v>331.49</v>
      </c>
      <c r="C24" s="20" t="s">
        <v>64</v>
      </c>
      <c r="D24" s="46">
        <v>0</v>
      </c>
      <c r="E24" s="46">
        <v>661438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661438</v>
      </c>
      <c r="O24" s="47">
        <f t="shared" si="1"/>
        <v>16.418557315196345</v>
      </c>
      <c r="P24" s="9"/>
    </row>
    <row r="25" spans="1:16">
      <c r="A25" s="12"/>
      <c r="B25" s="25">
        <v>334.36</v>
      </c>
      <c r="C25" s="20" t="s">
        <v>27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364570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364570</v>
      </c>
      <c r="O25" s="47">
        <f t="shared" si="1"/>
        <v>9.0495457479024974</v>
      </c>
      <c r="P25" s="9"/>
    </row>
    <row r="26" spans="1:16">
      <c r="A26" s="12"/>
      <c r="B26" s="25">
        <v>334.39</v>
      </c>
      <c r="C26" s="20" t="s">
        <v>28</v>
      </c>
      <c r="D26" s="46">
        <v>0</v>
      </c>
      <c r="E26" s="46">
        <v>44753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44753</v>
      </c>
      <c r="O26" s="47">
        <f t="shared" si="1"/>
        <v>1.1108821923248771</v>
      </c>
      <c r="P26" s="9"/>
    </row>
    <row r="27" spans="1:16">
      <c r="A27" s="12"/>
      <c r="B27" s="25">
        <v>334.7</v>
      </c>
      <c r="C27" s="20" t="s">
        <v>65</v>
      </c>
      <c r="D27" s="46">
        <v>0</v>
      </c>
      <c r="E27" s="46">
        <v>0</v>
      </c>
      <c r="F27" s="46">
        <v>0</v>
      </c>
      <c r="G27" s="46">
        <v>6246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6246</v>
      </c>
      <c r="O27" s="47">
        <f t="shared" si="1"/>
        <v>0.15504145360671201</v>
      </c>
      <c r="P27" s="9"/>
    </row>
    <row r="28" spans="1:16">
      <c r="A28" s="12"/>
      <c r="B28" s="25">
        <v>335.12</v>
      </c>
      <c r="C28" s="20" t="s">
        <v>29</v>
      </c>
      <c r="D28" s="46">
        <v>1019150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1019150</v>
      </c>
      <c r="O28" s="47">
        <f t="shared" si="1"/>
        <v>25.297870227870725</v>
      </c>
      <c r="P28" s="9"/>
    </row>
    <row r="29" spans="1:16">
      <c r="A29" s="12"/>
      <c r="B29" s="25">
        <v>335.14</v>
      </c>
      <c r="C29" s="20" t="s">
        <v>30</v>
      </c>
      <c r="D29" s="46">
        <v>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45</v>
      </c>
      <c r="O29" s="47">
        <f t="shared" si="1"/>
        <v>1.1170133545152163E-3</v>
      </c>
      <c r="P29" s="9"/>
    </row>
    <row r="30" spans="1:16">
      <c r="A30" s="12"/>
      <c r="B30" s="25">
        <v>335.15</v>
      </c>
      <c r="C30" s="20" t="s">
        <v>31</v>
      </c>
      <c r="D30" s="46">
        <v>7585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7585</v>
      </c>
      <c r="O30" s="47">
        <f t="shared" si="1"/>
        <v>0.18827880653328699</v>
      </c>
      <c r="P30" s="9"/>
    </row>
    <row r="31" spans="1:16">
      <c r="A31" s="12"/>
      <c r="B31" s="25">
        <v>335.18</v>
      </c>
      <c r="C31" s="20" t="s">
        <v>32</v>
      </c>
      <c r="D31" s="46">
        <v>2276976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2276976</v>
      </c>
      <c r="O31" s="47">
        <f t="shared" si="1"/>
        <v>56.520279998014196</v>
      </c>
      <c r="P31" s="9"/>
    </row>
    <row r="32" spans="1:16">
      <c r="A32" s="12"/>
      <c r="B32" s="25">
        <v>337.4</v>
      </c>
      <c r="C32" s="20" t="s">
        <v>34</v>
      </c>
      <c r="D32" s="46">
        <v>0</v>
      </c>
      <c r="E32" s="46">
        <v>452394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8" si="7">SUM(D32:M32)</f>
        <v>452394</v>
      </c>
      <c r="O32" s="47">
        <f t="shared" si="1"/>
        <v>11.229558655612372</v>
      </c>
      <c r="P32" s="9"/>
    </row>
    <row r="33" spans="1:119">
      <c r="A33" s="12"/>
      <c r="B33" s="25">
        <v>337.7</v>
      </c>
      <c r="C33" s="20" t="s">
        <v>35</v>
      </c>
      <c r="D33" s="46">
        <v>0</v>
      </c>
      <c r="E33" s="46">
        <v>76061</v>
      </c>
      <c r="F33" s="46">
        <v>0</v>
      </c>
      <c r="G33" s="46">
        <v>3598393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3674454</v>
      </c>
      <c r="O33" s="47">
        <f t="shared" si="1"/>
        <v>91.209204190041206</v>
      </c>
      <c r="P33" s="9"/>
    </row>
    <row r="34" spans="1:119" ht="15.75">
      <c r="A34" s="29" t="s">
        <v>40</v>
      </c>
      <c r="B34" s="30"/>
      <c r="C34" s="31"/>
      <c r="D34" s="32">
        <f t="shared" ref="D34:M34" si="8">SUM(D35:D37)</f>
        <v>224463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981683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1206146</v>
      </c>
      <c r="O34" s="45">
        <f t="shared" si="1"/>
        <v>29.939581988780223</v>
      </c>
      <c r="P34" s="10"/>
    </row>
    <row r="35" spans="1:119">
      <c r="A35" s="12"/>
      <c r="B35" s="25">
        <v>343.7</v>
      </c>
      <c r="C35" s="20" t="s">
        <v>43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981683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981683</v>
      </c>
      <c r="O35" s="47">
        <f t="shared" si="1"/>
        <v>24.367844908901354</v>
      </c>
      <c r="P35" s="9"/>
    </row>
    <row r="36" spans="1:119">
      <c r="A36" s="12"/>
      <c r="B36" s="25">
        <v>347.2</v>
      </c>
      <c r="C36" s="20" t="s">
        <v>44</v>
      </c>
      <c r="D36" s="46">
        <v>151123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151123</v>
      </c>
      <c r="O36" s="47">
        <f t="shared" si="1"/>
        <v>3.7512535372089562</v>
      </c>
      <c r="P36" s="9"/>
    </row>
    <row r="37" spans="1:119">
      <c r="A37" s="12"/>
      <c r="B37" s="25">
        <v>349</v>
      </c>
      <c r="C37" s="20" t="s">
        <v>1</v>
      </c>
      <c r="D37" s="46">
        <v>73340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73340</v>
      </c>
      <c r="O37" s="47">
        <f t="shared" si="1"/>
        <v>1.8204835426699102</v>
      </c>
      <c r="P37" s="9"/>
    </row>
    <row r="38" spans="1:119" ht="15.75">
      <c r="A38" s="29" t="s">
        <v>41</v>
      </c>
      <c r="B38" s="30"/>
      <c r="C38" s="31"/>
      <c r="D38" s="32">
        <f t="shared" ref="D38:M38" si="9">SUM(D39:D40)</f>
        <v>412498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412498</v>
      </c>
      <c r="O38" s="45">
        <f t="shared" si="1"/>
        <v>10.239239438018171</v>
      </c>
      <c r="P38" s="10"/>
    </row>
    <row r="39" spans="1:119">
      <c r="A39" s="13"/>
      <c r="B39" s="39">
        <v>351.5</v>
      </c>
      <c r="C39" s="21" t="s">
        <v>47</v>
      </c>
      <c r="D39" s="46">
        <v>301581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301581</v>
      </c>
      <c r="O39" s="47">
        <f t="shared" si="1"/>
        <v>7.4860000992900764</v>
      </c>
      <c r="P39" s="9"/>
    </row>
    <row r="40" spans="1:119">
      <c r="A40" s="13"/>
      <c r="B40" s="39">
        <v>359</v>
      </c>
      <c r="C40" s="21" t="s">
        <v>48</v>
      </c>
      <c r="D40" s="46">
        <v>110917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110917</v>
      </c>
      <c r="O40" s="47">
        <f t="shared" si="1"/>
        <v>2.7532393387280942</v>
      </c>
      <c r="P40" s="9"/>
    </row>
    <row r="41" spans="1:119" ht="15.75">
      <c r="A41" s="29" t="s">
        <v>4</v>
      </c>
      <c r="B41" s="30"/>
      <c r="C41" s="31"/>
      <c r="D41" s="32">
        <f t="shared" ref="D41:M41" si="10">SUM(D42:D44)</f>
        <v>534101</v>
      </c>
      <c r="E41" s="32">
        <f t="shared" si="10"/>
        <v>10650</v>
      </c>
      <c r="F41" s="32">
        <f t="shared" si="10"/>
        <v>0</v>
      </c>
      <c r="G41" s="32">
        <f t="shared" si="10"/>
        <v>7164</v>
      </c>
      <c r="H41" s="32">
        <f t="shared" si="10"/>
        <v>0</v>
      </c>
      <c r="I41" s="32">
        <f t="shared" si="10"/>
        <v>3227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7"/>
        <v>555142</v>
      </c>
      <c r="O41" s="45">
        <f t="shared" si="1"/>
        <v>13.780022836717469</v>
      </c>
      <c r="P41" s="10"/>
    </row>
    <row r="42" spans="1:119">
      <c r="A42" s="12"/>
      <c r="B42" s="25">
        <v>361.1</v>
      </c>
      <c r="C42" s="20" t="s">
        <v>49</v>
      </c>
      <c r="D42" s="46">
        <v>90649</v>
      </c>
      <c r="E42" s="46">
        <v>10650</v>
      </c>
      <c r="F42" s="46">
        <v>0</v>
      </c>
      <c r="G42" s="46">
        <v>7164</v>
      </c>
      <c r="H42" s="46">
        <v>0</v>
      </c>
      <c r="I42" s="46">
        <v>3227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111690</v>
      </c>
      <c r="O42" s="47">
        <f t="shared" si="1"/>
        <v>2.7724271459067666</v>
      </c>
      <c r="P42" s="9"/>
    </row>
    <row r="43" spans="1:119">
      <c r="A43" s="12"/>
      <c r="B43" s="25">
        <v>362</v>
      </c>
      <c r="C43" s="20" t="s">
        <v>66</v>
      </c>
      <c r="D43" s="46">
        <v>280313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280313</v>
      </c>
      <c r="O43" s="47">
        <f t="shared" si="1"/>
        <v>6.9580747654271953</v>
      </c>
      <c r="P43" s="9"/>
    </row>
    <row r="44" spans="1:119">
      <c r="A44" s="12"/>
      <c r="B44" s="25">
        <v>369.9</v>
      </c>
      <c r="C44" s="20" t="s">
        <v>50</v>
      </c>
      <c r="D44" s="46">
        <v>163139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163139</v>
      </c>
      <c r="O44" s="47">
        <f t="shared" si="1"/>
        <v>4.0495209253835078</v>
      </c>
      <c r="P44" s="9"/>
    </row>
    <row r="45" spans="1:119" ht="15.75">
      <c r="A45" s="29" t="s">
        <v>42</v>
      </c>
      <c r="B45" s="30"/>
      <c r="C45" s="31"/>
      <c r="D45" s="32">
        <f t="shared" ref="D45:M45" si="11">SUM(D46:D47)</f>
        <v>9120000</v>
      </c>
      <c r="E45" s="32">
        <f t="shared" si="11"/>
        <v>30562</v>
      </c>
      <c r="F45" s="32">
        <f t="shared" si="11"/>
        <v>0</v>
      </c>
      <c r="G45" s="32">
        <f t="shared" si="11"/>
        <v>578753</v>
      </c>
      <c r="H45" s="32">
        <f t="shared" si="11"/>
        <v>0</v>
      </c>
      <c r="I45" s="32">
        <f t="shared" si="11"/>
        <v>408660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7"/>
        <v>10137975</v>
      </c>
      <c r="O45" s="45">
        <f t="shared" si="1"/>
        <v>251.65007694980886</v>
      </c>
      <c r="P45" s="9"/>
    </row>
    <row r="46" spans="1:119">
      <c r="A46" s="12"/>
      <c r="B46" s="25">
        <v>381</v>
      </c>
      <c r="C46" s="20" t="s">
        <v>51</v>
      </c>
      <c r="D46" s="46">
        <v>0</v>
      </c>
      <c r="E46" s="46">
        <v>30562</v>
      </c>
      <c r="F46" s="46">
        <v>0</v>
      </c>
      <c r="G46" s="46">
        <v>578753</v>
      </c>
      <c r="H46" s="46">
        <v>0</v>
      </c>
      <c r="I46" s="46">
        <v>408660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1017975</v>
      </c>
      <c r="O46" s="47">
        <f t="shared" si="1"/>
        <v>25.268703768058383</v>
      </c>
      <c r="P46" s="9"/>
    </row>
    <row r="47" spans="1:119" ht="15.75" thickBot="1">
      <c r="A47" s="12"/>
      <c r="B47" s="25">
        <v>384</v>
      </c>
      <c r="C47" s="20" t="s">
        <v>67</v>
      </c>
      <c r="D47" s="46">
        <v>9120000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9120000</v>
      </c>
      <c r="O47" s="47">
        <f t="shared" si="1"/>
        <v>226.38137318175049</v>
      </c>
      <c r="P47" s="9"/>
    </row>
    <row r="48" spans="1:119" ht="16.5" thickBot="1">
      <c r="A48" s="14" t="s">
        <v>45</v>
      </c>
      <c r="B48" s="23"/>
      <c r="C48" s="22"/>
      <c r="D48" s="15">
        <f t="shared" ref="D48:M48" si="12">SUM(D5,D14,D23,D34,D38,D41,D45)</f>
        <v>26170887</v>
      </c>
      <c r="E48" s="15">
        <f t="shared" si="12"/>
        <v>1673531</v>
      </c>
      <c r="F48" s="15">
        <f t="shared" si="12"/>
        <v>0</v>
      </c>
      <c r="G48" s="15">
        <f t="shared" si="12"/>
        <v>4190556</v>
      </c>
      <c r="H48" s="15">
        <f t="shared" si="12"/>
        <v>0</v>
      </c>
      <c r="I48" s="15">
        <f t="shared" si="12"/>
        <v>1758140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7"/>
        <v>33793114</v>
      </c>
      <c r="O48" s="38">
        <f t="shared" si="1"/>
        <v>838.83021397011373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68</v>
      </c>
      <c r="M50" s="118"/>
      <c r="N50" s="118"/>
      <c r="O50" s="43">
        <v>40286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thickBot="1">
      <c r="A52" s="120" t="s">
        <v>69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11229258</v>
      </c>
      <c r="E5" s="27">
        <f t="shared" si="0"/>
        <v>196359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11425617</v>
      </c>
      <c r="O5" s="33">
        <f t="shared" ref="O5:O46" si="1">(N5/O$48)</f>
        <v>277.36119337767639</v>
      </c>
      <c r="P5" s="6"/>
    </row>
    <row r="6" spans="1:133">
      <c r="A6" s="12"/>
      <c r="B6" s="25">
        <v>311</v>
      </c>
      <c r="C6" s="20" t="s">
        <v>3</v>
      </c>
      <c r="D6" s="46">
        <v>6599152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6599152</v>
      </c>
      <c r="O6" s="47">
        <f t="shared" si="1"/>
        <v>160.19692188182745</v>
      </c>
      <c r="P6" s="9"/>
    </row>
    <row r="7" spans="1:133">
      <c r="A7" s="12"/>
      <c r="B7" s="25">
        <v>312.41000000000003</v>
      </c>
      <c r="C7" s="20" t="s">
        <v>12</v>
      </c>
      <c r="D7" s="46">
        <v>505526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505526</v>
      </c>
      <c r="O7" s="47">
        <f t="shared" si="1"/>
        <v>12.271835704228771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196359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196359</v>
      </c>
      <c r="O8" s="47">
        <f t="shared" si="1"/>
        <v>4.766689323687916</v>
      </c>
      <c r="P8" s="9"/>
    </row>
    <row r="9" spans="1:133">
      <c r="A9" s="12"/>
      <c r="B9" s="25">
        <v>314.10000000000002</v>
      </c>
      <c r="C9" s="20" t="s">
        <v>13</v>
      </c>
      <c r="D9" s="46">
        <v>1948917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1948917</v>
      </c>
      <c r="O9" s="47">
        <f t="shared" si="1"/>
        <v>47.310700587464197</v>
      </c>
      <c r="P9" s="9"/>
    </row>
    <row r="10" spans="1:133">
      <c r="A10" s="12"/>
      <c r="B10" s="25">
        <v>314.3</v>
      </c>
      <c r="C10" s="20" t="s">
        <v>14</v>
      </c>
      <c r="D10" s="46">
        <v>233885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233885</v>
      </c>
      <c r="O10" s="47">
        <f t="shared" si="1"/>
        <v>5.6776472301791525</v>
      </c>
      <c r="P10" s="9"/>
    </row>
    <row r="11" spans="1:133">
      <c r="A11" s="12"/>
      <c r="B11" s="25">
        <v>314.39999999999998</v>
      </c>
      <c r="C11" s="20" t="s">
        <v>15</v>
      </c>
      <c r="D11" s="46">
        <v>3886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3886</v>
      </c>
      <c r="O11" s="47">
        <f t="shared" si="1"/>
        <v>9.4334126329077048E-2</v>
      </c>
      <c r="P11" s="9"/>
    </row>
    <row r="12" spans="1:133">
      <c r="A12" s="12"/>
      <c r="B12" s="25">
        <v>315</v>
      </c>
      <c r="C12" s="20" t="s">
        <v>16</v>
      </c>
      <c r="D12" s="46">
        <v>1815460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1815460</v>
      </c>
      <c r="O12" s="47">
        <f t="shared" si="1"/>
        <v>44.070981210855948</v>
      </c>
      <c r="P12" s="9"/>
    </row>
    <row r="13" spans="1:133">
      <c r="A13" s="12"/>
      <c r="B13" s="25">
        <v>316</v>
      </c>
      <c r="C13" s="20" t="s">
        <v>17</v>
      </c>
      <c r="D13" s="46">
        <v>122432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122432</v>
      </c>
      <c r="O13" s="47">
        <f t="shared" si="1"/>
        <v>2.97208331310385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SUM(D15:D20)</f>
        <v>2530614</v>
      </c>
      <c r="E14" s="32">
        <f t="shared" si="3"/>
        <v>46307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2576921</v>
      </c>
      <c r="O14" s="45">
        <f t="shared" si="1"/>
        <v>62.555736272272661</v>
      </c>
      <c r="P14" s="10"/>
    </row>
    <row r="15" spans="1:133">
      <c r="A15" s="12"/>
      <c r="B15" s="25">
        <v>322</v>
      </c>
      <c r="C15" s="20" t="s">
        <v>0</v>
      </c>
      <c r="D15" s="46">
        <v>486898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486898</v>
      </c>
      <c r="O15" s="47">
        <f t="shared" si="1"/>
        <v>11.819633927270962</v>
      </c>
      <c r="P15" s="9"/>
    </row>
    <row r="16" spans="1:133">
      <c r="A16" s="12"/>
      <c r="B16" s="25">
        <v>323.10000000000002</v>
      </c>
      <c r="C16" s="20" t="s">
        <v>19</v>
      </c>
      <c r="D16" s="46">
        <v>1625066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1625066</v>
      </c>
      <c r="O16" s="47">
        <f t="shared" si="1"/>
        <v>39.449094528329368</v>
      </c>
      <c r="P16" s="9"/>
    </row>
    <row r="17" spans="1:16">
      <c r="A17" s="12"/>
      <c r="B17" s="25">
        <v>323.7</v>
      </c>
      <c r="C17" s="20" t="s">
        <v>20</v>
      </c>
      <c r="D17" s="46">
        <v>166022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166022</v>
      </c>
      <c r="O17" s="47">
        <f t="shared" si="1"/>
        <v>4.0302471233674808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20155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20155</v>
      </c>
      <c r="O18" s="47">
        <f t="shared" si="1"/>
        <v>0.48927028207991458</v>
      </c>
      <c r="P18" s="9"/>
    </row>
    <row r="19" spans="1:16">
      <c r="A19" s="12"/>
      <c r="B19" s="25">
        <v>324.61</v>
      </c>
      <c r="C19" s="20" t="s">
        <v>22</v>
      </c>
      <c r="D19" s="46">
        <v>0</v>
      </c>
      <c r="E19" s="46">
        <v>26152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26152</v>
      </c>
      <c r="O19" s="47">
        <f t="shared" si="1"/>
        <v>0.63484973539835898</v>
      </c>
      <c r="P19" s="9"/>
    </row>
    <row r="20" spans="1:16">
      <c r="A20" s="12"/>
      <c r="B20" s="25">
        <v>329</v>
      </c>
      <c r="C20" s="20" t="s">
        <v>23</v>
      </c>
      <c r="D20" s="46">
        <v>252628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252628</v>
      </c>
      <c r="O20" s="47">
        <f t="shared" si="1"/>
        <v>6.1326406758265763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SUM(D22:D32)</f>
        <v>3331624</v>
      </c>
      <c r="E21" s="32">
        <f t="shared" si="5"/>
        <v>156275</v>
      </c>
      <c r="F21" s="32">
        <f t="shared" si="5"/>
        <v>0</v>
      </c>
      <c r="G21" s="32">
        <f t="shared" si="5"/>
        <v>518972</v>
      </c>
      <c r="H21" s="32">
        <f t="shared" si="5"/>
        <v>0</v>
      </c>
      <c r="I21" s="32">
        <f t="shared" si="5"/>
        <v>150456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4157327</v>
      </c>
      <c r="O21" s="45">
        <f t="shared" si="1"/>
        <v>100.92069233383502</v>
      </c>
      <c r="P21" s="10"/>
    </row>
    <row r="22" spans="1:16">
      <c r="A22" s="12"/>
      <c r="B22" s="25">
        <v>331.2</v>
      </c>
      <c r="C22" s="20" t="s">
        <v>24</v>
      </c>
      <c r="D22" s="46">
        <v>7320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7320</v>
      </c>
      <c r="O22" s="47">
        <f t="shared" si="1"/>
        <v>0.1776957809389717</v>
      </c>
      <c r="P22" s="9"/>
    </row>
    <row r="23" spans="1:16">
      <c r="A23" s="12"/>
      <c r="B23" s="25">
        <v>334.2</v>
      </c>
      <c r="C23" s="20" t="s">
        <v>26</v>
      </c>
      <c r="D23" s="46">
        <v>1220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1220</v>
      </c>
      <c r="O23" s="47">
        <f t="shared" si="1"/>
        <v>2.9615963489828617E-2</v>
      </c>
      <c r="P23" s="9"/>
    </row>
    <row r="24" spans="1:16">
      <c r="A24" s="12"/>
      <c r="B24" s="25">
        <v>334.36</v>
      </c>
      <c r="C24" s="20" t="s">
        <v>27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150456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150456</v>
      </c>
      <c r="O24" s="47">
        <f t="shared" si="1"/>
        <v>3.6523765596931592</v>
      </c>
      <c r="P24" s="9"/>
    </row>
    <row r="25" spans="1:16">
      <c r="A25" s="12"/>
      <c r="B25" s="25">
        <v>334.39</v>
      </c>
      <c r="C25" s="20" t="s">
        <v>28</v>
      </c>
      <c r="D25" s="46">
        <v>0</v>
      </c>
      <c r="E25" s="46">
        <v>43997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43997</v>
      </c>
      <c r="O25" s="47">
        <f t="shared" si="1"/>
        <v>1.0680438898868767</v>
      </c>
      <c r="P25" s="9"/>
    </row>
    <row r="26" spans="1:16">
      <c r="A26" s="12"/>
      <c r="B26" s="25">
        <v>335.12</v>
      </c>
      <c r="C26" s="20" t="s">
        <v>29</v>
      </c>
      <c r="D26" s="46">
        <v>1000816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1000816</v>
      </c>
      <c r="O26" s="47">
        <f t="shared" si="1"/>
        <v>24.2951886197019</v>
      </c>
      <c r="P26" s="9"/>
    </row>
    <row r="27" spans="1:16">
      <c r="A27" s="12"/>
      <c r="B27" s="25">
        <v>335.14</v>
      </c>
      <c r="C27" s="20" t="s">
        <v>30</v>
      </c>
      <c r="D27" s="46">
        <v>140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140</v>
      </c>
      <c r="O27" s="47">
        <f t="shared" si="1"/>
        <v>3.3985531873573821E-3</v>
      </c>
      <c r="P27" s="9"/>
    </row>
    <row r="28" spans="1:16">
      <c r="A28" s="12"/>
      <c r="B28" s="25">
        <v>335.15</v>
      </c>
      <c r="C28" s="20" t="s">
        <v>31</v>
      </c>
      <c r="D28" s="46">
        <v>7563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7563</v>
      </c>
      <c r="O28" s="47">
        <f t="shared" si="1"/>
        <v>0.18359469825702773</v>
      </c>
      <c r="P28" s="9"/>
    </row>
    <row r="29" spans="1:16">
      <c r="A29" s="12"/>
      <c r="B29" s="25">
        <v>335.18</v>
      </c>
      <c r="C29" s="20" t="s">
        <v>32</v>
      </c>
      <c r="D29" s="46">
        <v>2307713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2307713</v>
      </c>
      <c r="O29" s="47">
        <f t="shared" si="1"/>
        <v>56.020609797543329</v>
      </c>
      <c r="P29" s="9"/>
    </row>
    <row r="30" spans="1:16">
      <c r="A30" s="12"/>
      <c r="B30" s="25">
        <v>337.2</v>
      </c>
      <c r="C30" s="20" t="s">
        <v>33</v>
      </c>
      <c r="D30" s="46">
        <v>6852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6" si="7">SUM(D30:M30)</f>
        <v>6852</v>
      </c>
      <c r="O30" s="47">
        <f t="shared" si="1"/>
        <v>0.16633490314123417</v>
      </c>
      <c r="P30" s="9"/>
    </row>
    <row r="31" spans="1:16">
      <c r="A31" s="12"/>
      <c r="B31" s="25">
        <v>337.4</v>
      </c>
      <c r="C31" s="20" t="s">
        <v>34</v>
      </c>
      <c r="D31" s="46">
        <v>0</v>
      </c>
      <c r="E31" s="46">
        <v>26594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26594</v>
      </c>
      <c r="O31" s="47">
        <f t="shared" si="1"/>
        <v>0.64557945331844446</v>
      </c>
      <c r="P31" s="9"/>
    </row>
    <row r="32" spans="1:16">
      <c r="A32" s="12"/>
      <c r="B32" s="25">
        <v>337.7</v>
      </c>
      <c r="C32" s="20" t="s">
        <v>35</v>
      </c>
      <c r="D32" s="46">
        <v>0</v>
      </c>
      <c r="E32" s="46">
        <v>85684</v>
      </c>
      <c r="F32" s="46">
        <v>0</v>
      </c>
      <c r="G32" s="46">
        <v>518972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604656</v>
      </c>
      <c r="O32" s="47">
        <f t="shared" si="1"/>
        <v>14.678254114676895</v>
      </c>
      <c r="P32" s="9"/>
    </row>
    <row r="33" spans="1:119" ht="15.75">
      <c r="A33" s="29" t="s">
        <v>40</v>
      </c>
      <c r="B33" s="30"/>
      <c r="C33" s="31"/>
      <c r="D33" s="32">
        <f t="shared" ref="D33:M33" si="8">SUM(D34:D36)</f>
        <v>141952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986119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7"/>
        <v>1128071</v>
      </c>
      <c r="O33" s="45">
        <f t="shared" si="1"/>
        <v>27.384352090110209</v>
      </c>
      <c r="P33" s="10"/>
    </row>
    <row r="34" spans="1:119">
      <c r="A34" s="12"/>
      <c r="B34" s="25">
        <v>343.7</v>
      </c>
      <c r="C34" s="20" t="s">
        <v>43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986119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986119</v>
      </c>
      <c r="O34" s="47">
        <f t="shared" si="1"/>
        <v>23.938413361169101</v>
      </c>
      <c r="P34" s="9"/>
    </row>
    <row r="35" spans="1:119">
      <c r="A35" s="12"/>
      <c r="B35" s="25">
        <v>347.2</v>
      </c>
      <c r="C35" s="20" t="s">
        <v>44</v>
      </c>
      <c r="D35" s="46">
        <v>140853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140853</v>
      </c>
      <c r="O35" s="47">
        <f t="shared" si="1"/>
        <v>3.4192600864203526</v>
      </c>
      <c r="P35" s="9"/>
    </row>
    <row r="36" spans="1:119">
      <c r="A36" s="12"/>
      <c r="B36" s="25">
        <v>349</v>
      </c>
      <c r="C36" s="20" t="s">
        <v>1</v>
      </c>
      <c r="D36" s="46">
        <v>1099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1099</v>
      </c>
      <c r="O36" s="47">
        <f t="shared" si="1"/>
        <v>2.6678642520755448E-2</v>
      </c>
      <c r="P36" s="9"/>
    </row>
    <row r="37" spans="1:119" ht="15.75">
      <c r="A37" s="29" t="s">
        <v>41</v>
      </c>
      <c r="B37" s="30"/>
      <c r="C37" s="31"/>
      <c r="D37" s="32">
        <f t="shared" ref="D37:M37" si="9">SUM(D38:D39)</f>
        <v>400552</v>
      </c>
      <c r="E37" s="32">
        <f t="shared" si="9"/>
        <v>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7"/>
        <v>400552</v>
      </c>
      <c r="O37" s="45">
        <f t="shared" si="1"/>
        <v>9.7235519735883873</v>
      </c>
      <c r="P37" s="10"/>
    </row>
    <row r="38" spans="1:119">
      <c r="A38" s="13"/>
      <c r="B38" s="39">
        <v>351.5</v>
      </c>
      <c r="C38" s="21" t="s">
        <v>47</v>
      </c>
      <c r="D38" s="46">
        <v>295294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295294</v>
      </c>
      <c r="O38" s="47">
        <f t="shared" si="1"/>
        <v>7.1683740350536489</v>
      </c>
      <c r="P38" s="9"/>
    </row>
    <row r="39" spans="1:119">
      <c r="A39" s="13"/>
      <c r="B39" s="39">
        <v>359</v>
      </c>
      <c r="C39" s="21" t="s">
        <v>48</v>
      </c>
      <c r="D39" s="46">
        <v>105258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105258</v>
      </c>
      <c r="O39" s="47">
        <f t="shared" si="1"/>
        <v>2.555177938534738</v>
      </c>
      <c r="P39" s="9"/>
    </row>
    <row r="40" spans="1:119" ht="15.75">
      <c r="A40" s="29" t="s">
        <v>4</v>
      </c>
      <c r="B40" s="30"/>
      <c r="C40" s="31"/>
      <c r="D40" s="32">
        <f t="shared" ref="D40:M40" si="10">SUM(D41:D42)</f>
        <v>173945</v>
      </c>
      <c r="E40" s="32">
        <f t="shared" si="10"/>
        <v>26417</v>
      </c>
      <c r="F40" s="32">
        <f t="shared" si="10"/>
        <v>0</v>
      </c>
      <c r="G40" s="32">
        <f t="shared" si="10"/>
        <v>3232</v>
      </c>
      <c r="H40" s="32">
        <f t="shared" si="10"/>
        <v>0</v>
      </c>
      <c r="I40" s="32">
        <f t="shared" si="10"/>
        <v>4818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7"/>
        <v>208412</v>
      </c>
      <c r="O40" s="45">
        <f t="shared" si="1"/>
        <v>5.0592804777394766</v>
      </c>
      <c r="P40" s="10"/>
    </row>
    <row r="41" spans="1:119">
      <c r="A41" s="12"/>
      <c r="B41" s="25">
        <v>361.1</v>
      </c>
      <c r="C41" s="20" t="s">
        <v>49</v>
      </c>
      <c r="D41" s="46">
        <v>167731</v>
      </c>
      <c r="E41" s="46">
        <v>26417</v>
      </c>
      <c r="F41" s="46">
        <v>0</v>
      </c>
      <c r="G41" s="46">
        <v>3232</v>
      </c>
      <c r="H41" s="46">
        <v>0</v>
      </c>
      <c r="I41" s="46">
        <v>4818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202198</v>
      </c>
      <c r="O41" s="47">
        <f t="shared" si="1"/>
        <v>4.9084332669806283</v>
      </c>
      <c r="P41" s="9"/>
    </row>
    <row r="42" spans="1:119">
      <c r="A42" s="12"/>
      <c r="B42" s="25">
        <v>369.9</v>
      </c>
      <c r="C42" s="20" t="s">
        <v>50</v>
      </c>
      <c r="D42" s="46">
        <v>6214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6214</v>
      </c>
      <c r="O42" s="47">
        <f t="shared" si="1"/>
        <v>0.15084721075884838</v>
      </c>
      <c r="P42" s="9"/>
    </row>
    <row r="43" spans="1:119" ht="15.75">
      <c r="A43" s="29" t="s">
        <v>42</v>
      </c>
      <c r="B43" s="30"/>
      <c r="C43" s="31"/>
      <c r="D43" s="32">
        <f t="shared" ref="D43:M43" si="11">SUM(D44:D45)</f>
        <v>62734</v>
      </c>
      <c r="E43" s="32">
        <f t="shared" si="11"/>
        <v>17729</v>
      </c>
      <c r="F43" s="32">
        <f t="shared" si="11"/>
        <v>0</v>
      </c>
      <c r="G43" s="32">
        <f t="shared" si="11"/>
        <v>45032</v>
      </c>
      <c r="H43" s="32">
        <f t="shared" si="11"/>
        <v>0</v>
      </c>
      <c r="I43" s="32">
        <f t="shared" si="11"/>
        <v>81340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7"/>
        <v>206835</v>
      </c>
      <c r="O43" s="45">
        <f t="shared" si="1"/>
        <v>5.020998203621887</v>
      </c>
      <c r="P43" s="9"/>
    </row>
    <row r="44" spans="1:119">
      <c r="A44" s="12"/>
      <c r="B44" s="25">
        <v>381</v>
      </c>
      <c r="C44" s="20" t="s">
        <v>51</v>
      </c>
      <c r="D44" s="46">
        <v>11000</v>
      </c>
      <c r="E44" s="46">
        <v>17729</v>
      </c>
      <c r="F44" s="46">
        <v>0</v>
      </c>
      <c r="G44" s="46">
        <v>45032</v>
      </c>
      <c r="H44" s="46">
        <v>0</v>
      </c>
      <c r="I44" s="46">
        <v>81340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155101</v>
      </c>
      <c r="O44" s="47">
        <f t="shared" si="1"/>
        <v>3.7651356993736953</v>
      </c>
      <c r="P44" s="9"/>
    </row>
    <row r="45" spans="1:119" ht="15.75" thickBot="1">
      <c r="A45" s="12"/>
      <c r="B45" s="25">
        <v>383</v>
      </c>
      <c r="C45" s="20" t="s">
        <v>52</v>
      </c>
      <c r="D45" s="46">
        <v>51734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51734</v>
      </c>
      <c r="O45" s="47">
        <f t="shared" si="1"/>
        <v>1.2558625042481915</v>
      </c>
      <c r="P45" s="9"/>
    </row>
    <row r="46" spans="1:119" ht="16.5" thickBot="1">
      <c r="A46" s="14" t="s">
        <v>45</v>
      </c>
      <c r="B46" s="23"/>
      <c r="C46" s="22"/>
      <c r="D46" s="15">
        <f t="shared" ref="D46:M46" si="12">SUM(D5,D14,D21,D33,D37,D40,D43)</f>
        <v>17870679</v>
      </c>
      <c r="E46" s="15">
        <f t="shared" si="12"/>
        <v>443087</v>
      </c>
      <c r="F46" s="15">
        <f t="shared" si="12"/>
        <v>0</v>
      </c>
      <c r="G46" s="15">
        <f t="shared" si="12"/>
        <v>567236</v>
      </c>
      <c r="H46" s="15">
        <f t="shared" si="12"/>
        <v>0</v>
      </c>
      <c r="I46" s="15">
        <f t="shared" si="12"/>
        <v>1222733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7"/>
        <v>20103735</v>
      </c>
      <c r="O46" s="38">
        <f t="shared" si="1"/>
        <v>488.02580472884398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59</v>
      </c>
      <c r="M48" s="118"/>
      <c r="N48" s="118"/>
      <c r="O48" s="43">
        <v>41194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thickBot="1">
      <c r="A50" s="120" t="s">
        <v>69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A50:O50"/>
    <mergeCell ref="A1:O1"/>
    <mergeCell ref="D3:H3"/>
    <mergeCell ref="I3:J3"/>
    <mergeCell ref="K3:L3"/>
    <mergeCell ref="O3:O4"/>
    <mergeCell ref="A2:O2"/>
    <mergeCell ref="A3:C4"/>
    <mergeCell ref="A49:O49"/>
    <mergeCell ref="L48:N48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10634422</v>
      </c>
      <c r="E5" s="27">
        <f t="shared" si="0"/>
        <v>195558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10829980</v>
      </c>
      <c r="O5" s="33">
        <f t="shared" ref="O5:O46" si="1">(N5/O$48)</f>
        <v>260.46754371197</v>
      </c>
      <c r="P5" s="6"/>
    </row>
    <row r="6" spans="1:133">
      <c r="A6" s="12"/>
      <c r="B6" s="25">
        <v>311</v>
      </c>
      <c r="C6" s="20" t="s">
        <v>3</v>
      </c>
      <c r="D6" s="46">
        <v>6667064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6667064</v>
      </c>
      <c r="O6" s="47">
        <f t="shared" si="1"/>
        <v>160.34690588999254</v>
      </c>
      <c r="P6" s="9"/>
    </row>
    <row r="7" spans="1:133">
      <c r="A7" s="12"/>
      <c r="B7" s="25">
        <v>312.41000000000003</v>
      </c>
      <c r="C7" s="20" t="s">
        <v>12</v>
      </c>
      <c r="D7" s="46">
        <v>505688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505688</v>
      </c>
      <c r="O7" s="47">
        <f t="shared" si="1"/>
        <v>12.162101060631569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195558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195558</v>
      </c>
      <c r="O8" s="47">
        <f t="shared" si="1"/>
        <v>4.7032877173573198</v>
      </c>
      <c r="P8" s="9"/>
    </row>
    <row r="9" spans="1:133">
      <c r="A9" s="12"/>
      <c r="B9" s="25">
        <v>314.10000000000002</v>
      </c>
      <c r="C9" s="20" t="s">
        <v>13</v>
      </c>
      <c r="D9" s="46">
        <v>1931744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1931744</v>
      </c>
      <c r="O9" s="47">
        <f t="shared" si="1"/>
        <v>46.459607013155683</v>
      </c>
      <c r="P9" s="9"/>
    </row>
    <row r="10" spans="1:133">
      <c r="A10" s="12"/>
      <c r="B10" s="25">
        <v>314.3</v>
      </c>
      <c r="C10" s="20" t="s">
        <v>14</v>
      </c>
      <c r="D10" s="46">
        <v>221670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221670</v>
      </c>
      <c r="O10" s="47">
        <f t="shared" si="1"/>
        <v>5.3312970489910771</v>
      </c>
      <c r="P10" s="9"/>
    </row>
    <row r="11" spans="1:133">
      <c r="A11" s="12"/>
      <c r="B11" s="25">
        <v>314.39999999999998</v>
      </c>
      <c r="C11" s="20" t="s">
        <v>15</v>
      </c>
      <c r="D11" s="46">
        <v>1626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1626</v>
      </c>
      <c r="O11" s="47">
        <f t="shared" si="1"/>
        <v>3.9106279612304291E-2</v>
      </c>
      <c r="P11" s="9"/>
    </row>
    <row r="12" spans="1:133">
      <c r="A12" s="12"/>
      <c r="B12" s="25">
        <v>315</v>
      </c>
      <c r="C12" s="20" t="s">
        <v>16</v>
      </c>
      <c r="D12" s="46">
        <v>1187830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1187830</v>
      </c>
      <c r="O12" s="47">
        <f t="shared" si="1"/>
        <v>28.568027129079585</v>
      </c>
      <c r="P12" s="9"/>
    </row>
    <row r="13" spans="1:133">
      <c r="A13" s="12"/>
      <c r="B13" s="25">
        <v>316</v>
      </c>
      <c r="C13" s="20" t="s">
        <v>17</v>
      </c>
      <c r="D13" s="46">
        <v>118800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118800</v>
      </c>
      <c r="O13" s="47">
        <f t="shared" si="1"/>
        <v>2.8572115731499075</v>
      </c>
      <c r="P13" s="9"/>
    </row>
    <row r="14" spans="1:133" ht="15.75">
      <c r="A14" s="29" t="s">
        <v>79</v>
      </c>
      <c r="B14" s="30"/>
      <c r="C14" s="31"/>
      <c r="D14" s="32">
        <f t="shared" ref="D14:M14" si="3">SUM(D15:D18)</f>
        <v>2401675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19" si="4">SUM(D14:M14)</f>
        <v>2401675</v>
      </c>
      <c r="O14" s="45">
        <f t="shared" si="1"/>
        <v>57.761730681353569</v>
      </c>
      <c r="P14" s="10"/>
    </row>
    <row r="15" spans="1:133">
      <c r="A15" s="12"/>
      <c r="B15" s="25">
        <v>322</v>
      </c>
      <c r="C15" s="20" t="s">
        <v>0</v>
      </c>
      <c r="D15" s="46">
        <v>525509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525509</v>
      </c>
      <c r="O15" s="47">
        <f t="shared" si="1"/>
        <v>12.638808052141707</v>
      </c>
      <c r="P15" s="9"/>
    </row>
    <row r="16" spans="1:133">
      <c r="A16" s="12"/>
      <c r="B16" s="25">
        <v>323.10000000000002</v>
      </c>
      <c r="C16" s="20" t="s">
        <v>19</v>
      </c>
      <c r="D16" s="46">
        <v>1563517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1563517</v>
      </c>
      <c r="O16" s="47">
        <f t="shared" si="1"/>
        <v>37.603525818321749</v>
      </c>
      <c r="P16" s="9"/>
    </row>
    <row r="17" spans="1:16">
      <c r="A17" s="12"/>
      <c r="B17" s="25">
        <v>323.7</v>
      </c>
      <c r="C17" s="20" t="s">
        <v>20</v>
      </c>
      <c r="D17" s="46">
        <v>72714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72714</v>
      </c>
      <c r="O17" s="47">
        <f t="shared" si="1"/>
        <v>1.7488155078284711</v>
      </c>
      <c r="P17" s="9"/>
    </row>
    <row r="18" spans="1:16">
      <c r="A18" s="12"/>
      <c r="B18" s="25">
        <v>329</v>
      </c>
      <c r="C18" s="20" t="s">
        <v>80</v>
      </c>
      <c r="D18" s="46">
        <v>239935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239935</v>
      </c>
      <c r="O18" s="47">
        <f t="shared" si="1"/>
        <v>5.7705813030616415</v>
      </c>
      <c r="P18" s="9"/>
    </row>
    <row r="19" spans="1:16" ht="15.75">
      <c r="A19" s="29" t="s">
        <v>25</v>
      </c>
      <c r="B19" s="30"/>
      <c r="C19" s="31"/>
      <c r="D19" s="32">
        <f t="shared" ref="D19:M19" si="5">SUM(D20:D30)</f>
        <v>3469490</v>
      </c>
      <c r="E19" s="32">
        <f t="shared" si="5"/>
        <v>220465</v>
      </c>
      <c r="F19" s="32">
        <f t="shared" si="5"/>
        <v>0</v>
      </c>
      <c r="G19" s="32">
        <f t="shared" si="5"/>
        <v>412647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4102602</v>
      </c>
      <c r="O19" s="45">
        <f t="shared" si="1"/>
        <v>98.670049784747107</v>
      </c>
      <c r="P19" s="10"/>
    </row>
    <row r="20" spans="1:16">
      <c r="A20" s="12"/>
      <c r="B20" s="25">
        <v>334.36</v>
      </c>
      <c r="C20" s="20" t="s">
        <v>27</v>
      </c>
      <c r="D20" s="46">
        <v>0</v>
      </c>
      <c r="E20" s="46">
        <v>136950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136950</v>
      </c>
      <c r="O20" s="47">
        <f t="shared" si="1"/>
        <v>3.2937300079366989</v>
      </c>
      <c r="P20" s="9"/>
    </row>
    <row r="21" spans="1:16">
      <c r="A21" s="12"/>
      <c r="B21" s="25">
        <v>334.49</v>
      </c>
      <c r="C21" s="20" t="s">
        <v>81</v>
      </c>
      <c r="D21" s="46">
        <v>25000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25000</v>
      </c>
      <c r="O21" s="47">
        <f t="shared" si="1"/>
        <v>0.60126506168979532</v>
      </c>
      <c r="P21" s="9"/>
    </row>
    <row r="22" spans="1:16">
      <c r="A22" s="12"/>
      <c r="B22" s="25">
        <v>334.7</v>
      </c>
      <c r="C22" s="20" t="s">
        <v>65</v>
      </c>
      <c r="D22" s="46">
        <v>0</v>
      </c>
      <c r="E22" s="46">
        <v>0</v>
      </c>
      <c r="F22" s="46">
        <v>0</v>
      </c>
      <c r="G22" s="46">
        <v>2805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2805</v>
      </c>
      <c r="O22" s="47">
        <f t="shared" si="1"/>
        <v>6.7461939921595035E-2</v>
      </c>
      <c r="P22" s="9"/>
    </row>
    <row r="23" spans="1:16">
      <c r="A23" s="12"/>
      <c r="B23" s="25">
        <v>335.12</v>
      </c>
      <c r="C23" s="20" t="s">
        <v>29</v>
      </c>
      <c r="D23" s="46">
        <v>1056678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1056678</v>
      </c>
      <c r="O23" s="47">
        <f t="shared" si="1"/>
        <v>25.413742514249982</v>
      </c>
      <c r="P23" s="9"/>
    </row>
    <row r="24" spans="1:16">
      <c r="A24" s="12"/>
      <c r="B24" s="25">
        <v>335.14</v>
      </c>
      <c r="C24" s="20" t="s">
        <v>30</v>
      </c>
      <c r="D24" s="46">
        <v>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45</v>
      </c>
      <c r="O24" s="47">
        <f t="shared" si="1"/>
        <v>1.0822771110416316E-3</v>
      </c>
      <c r="P24" s="9"/>
    </row>
    <row r="25" spans="1:16">
      <c r="A25" s="12"/>
      <c r="B25" s="25">
        <v>335.15</v>
      </c>
      <c r="C25" s="20" t="s">
        <v>31</v>
      </c>
      <c r="D25" s="46">
        <v>7644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7644</v>
      </c>
      <c r="O25" s="47">
        <f t="shared" si="1"/>
        <v>0.18384280526227181</v>
      </c>
      <c r="P25" s="9"/>
    </row>
    <row r="26" spans="1:16">
      <c r="A26" s="12"/>
      <c r="B26" s="25">
        <v>335.18</v>
      </c>
      <c r="C26" s="20" t="s">
        <v>32</v>
      </c>
      <c r="D26" s="46">
        <v>2373258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2373258</v>
      </c>
      <c r="O26" s="47">
        <f t="shared" si="1"/>
        <v>57.078284711032012</v>
      </c>
      <c r="P26" s="9"/>
    </row>
    <row r="27" spans="1:16">
      <c r="A27" s="12"/>
      <c r="B27" s="25">
        <v>337.2</v>
      </c>
      <c r="C27" s="20" t="s">
        <v>33</v>
      </c>
      <c r="D27" s="46">
        <v>6865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6" si="7">SUM(D27:M27)</f>
        <v>6865</v>
      </c>
      <c r="O27" s="47">
        <f t="shared" si="1"/>
        <v>0.16510738594001781</v>
      </c>
      <c r="P27" s="9"/>
    </row>
    <row r="28" spans="1:16">
      <c r="A28" s="12"/>
      <c r="B28" s="25">
        <v>337.4</v>
      </c>
      <c r="C28" s="20" t="s">
        <v>34</v>
      </c>
      <c r="D28" s="46">
        <v>0</v>
      </c>
      <c r="E28" s="46">
        <v>33406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33406</v>
      </c>
      <c r="O28" s="47">
        <f t="shared" si="1"/>
        <v>0.80343442603237214</v>
      </c>
      <c r="P28" s="9"/>
    </row>
    <row r="29" spans="1:16">
      <c r="A29" s="12"/>
      <c r="B29" s="25">
        <v>337.7</v>
      </c>
      <c r="C29" s="20" t="s">
        <v>35</v>
      </c>
      <c r="D29" s="46">
        <v>0</v>
      </c>
      <c r="E29" s="46">
        <v>46832</v>
      </c>
      <c r="F29" s="46">
        <v>0</v>
      </c>
      <c r="G29" s="46">
        <v>409842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456674</v>
      </c>
      <c r="O29" s="47">
        <f t="shared" si="1"/>
        <v>10.983284831285024</v>
      </c>
      <c r="P29" s="9"/>
    </row>
    <row r="30" spans="1:16">
      <c r="A30" s="12"/>
      <c r="B30" s="25">
        <v>338</v>
      </c>
      <c r="C30" s="20" t="s">
        <v>74</v>
      </c>
      <c r="D30" s="46">
        <v>0</v>
      </c>
      <c r="E30" s="46">
        <v>3277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3277</v>
      </c>
      <c r="O30" s="47">
        <f t="shared" si="1"/>
        <v>7.8813824286298378E-2</v>
      </c>
      <c r="P30" s="9"/>
    </row>
    <row r="31" spans="1:16" ht="15.75">
      <c r="A31" s="29" t="s">
        <v>40</v>
      </c>
      <c r="B31" s="30"/>
      <c r="C31" s="31"/>
      <c r="D31" s="32">
        <f t="shared" ref="D31:M31" si="8">SUM(D32:D34)</f>
        <v>137170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150693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287863</v>
      </c>
      <c r="O31" s="45">
        <f t="shared" si="1"/>
        <v>6.9232785781283823</v>
      </c>
      <c r="P31" s="10"/>
    </row>
    <row r="32" spans="1:16">
      <c r="A32" s="12"/>
      <c r="B32" s="25">
        <v>343.5</v>
      </c>
      <c r="C32" s="20" t="s">
        <v>82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150693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150693</v>
      </c>
      <c r="O32" s="47">
        <f t="shared" si="1"/>
        <v>3.6242574376488133</v>
      </c>
      <c r="P32" s="9"/>
    </row>
    <row r="33" spans="1:119">
      <c r="A33" s="12"/>
      <c r="B33" s="25">
        <v>347.2</v>
      </c>
      <c r="C33" s="20" t="s">
        <v>44</v>
      </c>
      <c r="D33" s="46">
        <v>136593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136593</v>
      </c>
      <c r="O33" s="47">
        <f t="shared" si="1"/>
        <v>3.2851439428557687</v>
      </c>
      <c r="P33" s="9"/>
    </row>
    <row r="34" spans="1:119">
      <c r="A34" s="12"/>
      <c r="B34" s="25">
        <v>349</v>
      </c>
      <c r="C34" s="20" t="s">
        <v>1</v>
      </c>
      <c r="D34" s="46">
        <v>577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577</v>
      </c>
      <c r="O34" s="47">
        <f t="shared" si="1"/>
        <v>1.3877197623800476E-2</v>
      </c>
      <c r="P34" s="9"/>
    </row>
    <row r="35" spans="1:119" ht="15.75">
      <c r="A35" s="29" t="s">
        <v>41</v>
      </c>
      <c r="B35" s="30"/>
      <c r="C35" s="31"/>
      <c r="D35" s="32">
        <f t="shared" ref="D35:M35" si="9">SUM(D36:D37)</f>
        <v>415574</v>
      </c>
      <c r="E35" s="32">
        <f t="shared" si="9"/>
        <v>1000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7"/>
        <v>416574</v>
      </c>
      <c r="O35" s="45">
        <f t="shared" si="1"/>
        <v>10.018855672334592</v>
      </c>
      <c r="P35" s="10"/>
    </row>
    <row r="36" spans="1:119">
      <c r="A36" s="13"/>
      <c r="B36" s="39">
        <v>351.5</v>
      </c>
      <c r="C36" s="21" t="s">
        <v>47</v>
      </c>
      <c r="D36" s="46">
        <v>317064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317064</v>
      </c>
      <c r="O36" s="47">
        <f t="shared" si="1"/>
        <v>7.6255802207845305</v>
      </c>
      <c r="P36" s="9"/>
    </row>
    <row r="37" spans="1:119">
      <c r="A37" s="13"/>
      <c r="B37" s="39">
        <v>359</v>
      </c>
      <c r="C37" s="21" t="s">
        <v>48</v>
      </c>
      <c r="D37" s="46">
        <v>98510</v>
      </c>
      <c r="E37" s="46">
        <v>1000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99510</v>
      </c>
      <c r="O37" s="47">
        <f t="shared" si="1"/>
        <v>2.3932754515500614</v>
      </c>
      <c r="P37" s="9"/>
    </row>
    <row r="38" spans="1:119" ht="15.75">
      <c r="A38" s="29" t="s">
        <v>4</v>
      </c>
      <c r="B38" s="30"/>
      <c r="C38" s="31"/>
      <c r="D38" s="32">
        <f t="shared" ref="D38:M38" si="10">SUM(D39:D42)</f>
        <v>277421</v>
      </c>
      <c r="E38" s="32">
        <f t="shared" si="10"/>
        <v>60829</v>
      </c>
      <c r="F38" s="32">
        <f t="shared" si="10"/>
        <v>0</v>
      </c>
      <c r="G38" s="32">
        <f t="shared" si="10"/>
        <v>6189</v>
      </c>
      <c r="H38" s="32">
        <f t="shared" si="10"/>
        <v>0</v>
      </c>
      <c r="I38" s="32">
        <f t="shared" si="10"/>
        <v>1258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7"/>
        <v>345697</v>
      </c>
      <c r="O38" s="45">
        <f t="shared" si="1"/>
        <v>8.3142211212390862</v>
      </c>
      <c r="P38" s="10"/>
    </row>
    <row r="39" spans="1:119">
      <c r="A39" s="12"/>
      <c r="B39" s="25">
        <v>361.1</v>
      </c>
      <c r="C39" s="20" t="s">
        <v>49</v>
      </c>
      <c r="D39" s="46">
        <v>255371</v>
      </c>
      <c r="E39" s="46">
        <v>44156</v>
      </c>
      <c r="F39" s="46">
        <v>0</v>
      </c>
      <c r="G39" s="46">
        <v>6189</v>
      </c>
      <c r="H39" s="46">
        <v>0</v>
      </c>
      <c r="I39" s="46">
        <v>1258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306974</v>
      </c>
      <c r="O39" s="47">
        <f t="shared" si="1"/>
        <v>7.3829096418865294</v>
      </c>
      <c r="P39" s="9"/>
    </row>
    <row r="40" spans="1:119">
      <c r="A40" s="12"/>
      <c r="B40" s="25">
        <v>363.22</v>
      </c>
      <c r="C40" s="20" t="s">
        <v>83</v>
      </c>
      <c r="D40" s="46">
        <v>0</v>
      </c>
      <c r="E40" s="46">
        <v>3889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3889</v>
      </c>
      <c r="O40" s="47">
        <f t="shared" si="1"/>
        <v>9.3532792996464567E-2</v>
      </c>
      <c r="P40" s="9"/>
    </row>
    <row r="41" spans="1:119">
      <c r="A41" s="12"/>
      <c r="B41" s="25">
        <v>363.27</v>
      </c>
      <c r="C41" s="20" t="s">
        <v>84</v>
      </c>
      <c r="D41" s="46">
        <v>0</v>
      </c>
      <c r="E41" s="46">
        <v>12784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12784</v>
      </c>
      <c r="O41" s="47">
        <f t="shared" si="1"/>
        <v>0.30746290194569376</v>
      </c>
      <c r="P41" s="9"/>
    </row>
    <row r="42" spans="1:119">
      <c r="A42" s="12"/>
      <c r="B42" s="25">
        <v>369.9</v>
      </c>
      <c r="C42" s="20" t="s">
        <v>50</v>
      </c>
      <c r="D42" s="46">
        <v>22050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22050</v>
      </c>
      <c r="O42" s="47">
        <f t="shared" si="1"/>
        <v>0.5303157844103995</v>
      </c>
      <c r="P42" s="9"/>
    </row>
    <row r="43" spans="1:119" ht="15.75">
      <c r="A43" s="29" t="s">
        <v>42</v>
      </c>
      <c r="B43" s="30"/>
      <c r="C43" s="31"/>
      <c r="D43" s="32">
        <f t="shared" ref="D43:M43" si="11">SUM(D44:D45)</f>
        <v>74980</v>
      </c>
      <c r="E43" s="32">
        <f t="shared" si="11"/>
        <v>22271</v>
      </c>
      <c r="F43" s="32">
        <f t="shared" si="11"/>
        <v>0</v>
      </c>
      <c r="G43" s="32">
        <f t="shared" si="11"/>
        <v>66143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7"/>
        <v>163394</v>
      </c>
      <c r="O43" s="45">
        <f t="shared" si="1"/>
        <v>3.9297241395896969</v>
      </c>
      <c r="P43" s="9"/>
    </row>
    <row r="44" spans="1:119">
      <c r="A44" s="12"/>
      <c r="B44" s="25">
        <v>381</v>
      </c>
      <c r="C44" s="20" t="s">
        <v>51</v>
      </c>
      <c r="D44" s="46">
        <v>0</v>
      </c>
      <c r="E44" s="46">
        <v>22271</v>
      </c>
      <c r="F44" s="46">
        <v>0</v>
      </c>
      <c r="G44" s="46">
        <v>66143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88414</v>
      </c>
      <c r="O44" s="47">
        <f t="shared" si="1"/>
        <v>2.1264099665696627</v>
      </c>
      <c r="P44" s="9"/>
    </row>
    <row r="45" spans="1:119" ht="15.75" thickBot="1">
      <c r="A45" s="12"/>
      <c r="B45" s="25">
        <v>383</v>
      </c>
      <c r="C45" s="20" t="s">
        <v>52</v>
      </c>
      <c r="D45" s="46">
        <v>74980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74980</v>
      </c>
      <c r="O45" s="47">
        <f t="shared" si="1"/>
        <v>1.8033141730200342</v>
      </c>
      <c r="P45" s="9"/>
    </row>
    <row r="46" spans="1:119" ht="16.5" thickBot="1">
      <c r="A46" s="14" t="s">
        <v>45</v>
      </c>
      <c r="B46" s="23"/>
      <c r="C46" s="22"/>
      <c r="D46" s="15">
        <f t="shared" ref="D46:M46" si="12">SUM(D5,D14,D19,D31,D35,D38,D43)</f>
        <v>17410732</v>
      </c>
      <c r="E46" s="15">
        <f t="shared" si="12"/>
        <v>500123</v>
      </c>
      <c r="F46" s="15">
        <f t="shared" si="12"/>
        <v>0</v>
      </c>
      <c r="G46" s="15">
        <f t="shared" si="12"/>
        <v>484979</v>
      </c>
      <c r="H46" s="15">
        <f t="shared" si="12"/>
        <v>0</v>
      </c>
      <c r="I46" s="15">
        <f t="shared" si="12"/>
        <v>151951</v>
      </c>
      <c r="J46" s="15">
        <f t="shared" si="12"/>
        <v>0</v>
      </c>
      <c r="K46" s="15">
        <f t="shared" si="12"/>
        <v>0</v>
      </c>
      <c r="L46" s="15">
        <f t="shared" si="12"/>
        <v>0</v>
      </c>
      <c r="M46" s="15">
        <f t="shared" si="12"/>
        <v>0</v>
      </c>
      <c r="N46" s="15">
        <f t="shared" si="7"/>
        <v>18547785</v>
      </c>
      <c r="O46" s="38">
        <f t="shared" si="1"/>
        <v>446.08540368936241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118" t="s">
        <v>85</v>
      </c>
      <c r="M48" s="118"/>
      <c r="N48" s="118"/>
      <c r="O48" s="43">
        <v>41579</v>
      </c>
    </row>
    <row r="49" spans="1:15">
      <c r="A49" s="119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7"/>
    </row>
    <row r="50" spans="1:15" ht="15.75" customHeight="1" thickBot="1">
      <c r="A50" s="120" t="s">
        <v>69</v>
      </c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100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53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29"/>
      <c r="M3" s="130"/>
      <c r="N3" s="36"/>
      <c r="O3" s="37"/>
      <c r="P3" s="131" t="s">
        <v>116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117</v>
      </c>
      <c r="N4" s="35" t="s">
        <v>10</v>
      </c>
      <c r="O4" s="35" t="s">
        <v>118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119</v>
      </c>
      <c r="B5" s="26"/>
      <c r="C5" s="26"/>
      <c r="D5" s="27">
        <f t="shared" ref="D5:N5" si="0">SUM(D6:D13)</f>
        <v>13113367</v>
      </c>
      <c r="E5" s="27">
        <f t="shared" si="0"/>
        <v>208649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13322016</v>
      </c>
      <c r="P5" s="33">
        <f t="shared" ref="P5:P36" si="1">(O5/P$55)</f>
        <v>292.50227247776922</v>
      </c>
      <c r="Q5" s="6"/>
    </row>
    <row r="6" spans="1:134">
      <c r="A6" s="12"/>
      <c r="B6" s="25">
        <v>311</v>
      </c>
      <c r="C6" s="20" t="s">
        <v>3</v>
      </c>
      <c r="D6" s="46">
        <v>7981928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7981928</v>
      </c>
      <c r="P6" s="47">
        <f t="shared" si="1"/>
        <v>175.25366121418378</v>
      </c>
      <c r="Q6" s="9"/>
    </row>
    <row r="7" spans="1:134">
      <c r="A7" s="12"/>
      <c r="B7" s="25">
        <v>312.41000000000003</v>
      </c>
      <c r="C7" s="20" t="s">
        <v>120</v>
      </c>
      <c r="D7" s="46">
        <v>546842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546842</v>
      </c>
      <c r="P7" s="47">
        <f t="shared" si="1"/>
        <v>12.00663080469865</v>
      </c>
      <c r="Q7" s="9"/>
    </row>
    <row r="8" spans="1:134">
      <c r="A8" s="12"/>
      <c r="B8" s="25">
        <v>312.43</v>
      </c>
      <c r="C8" s="20" t="s">
        <v>121</v>
      </c>
      <c r="D8" s="46">
        <v>0</v>
      </c>
      <c r="E8" s="46">
        <v>208649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208649</v>
      </c>
      <c r="P8" s="47">
        <f t="shared" si="1"/>
        <v>4.5811614886376111</v>
      </c>
      <c r="Q8" s="9"/>
    </row>
    <row r="9" spans="1:134">
      <c r="A9" s="12"/>
      <c r="B9" s="25">
        <v>314.10000000000002</v>
      </c>
      <c r="C9" s="20" t="s">
        <v>13</v>
      </c>
      <c r="D9" s="46">
        <v>2864203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2864203</v>
      </c>
      <c r="P9" s="47">
        <f t="shared" si="1"/>
        <v>62.887320232736855</v>
      </c>
      <c r="Q9" s="9"/>
    </row>
    <row r="10" spans="1:134">
      <c r="A10" s="12"/>
      <c r="B10" s="25">
        <v>314.3</v>
      </c>
      <c r="C10" s="20" t="s">
        <v>14</v>
      </c>
      <c r="D10" s="46">
        <v>429463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429463</v>
      </c>
      <c r="P10" s="47">
        <f t="shared" si="1"/>
        <v>9.4294214513118888</v>
      </c>
      <c r="Q10" s="9"/>
    </row>
    <row r="11" spans="1:134">
      <c r="A11" s="12"/>
      <c r="B11" s="25">
        <v>314.39999999999998</v>
      </c>
      <c r="C11" s="20" t="s">
        <v>15</v>
      </c>
      <c r="D11" s="46">
        <v>138191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138191</v>
      </c>
      <c r="P11" s="47">
        <f t="shared" si="1"/>
        <v>3.0341640136129104</v>
      </c>
      <c r="Q11" s="9"/>
    </row>
    <row r="12" spans="1:134">
      <c r="A12" s="12"/>
      <c r="B12" s="25">
        <v>315.2</v>
      </c>
      <c r="C12" s="20" t="s">
        <v>122</v>
      </c>
      <c r="D12" s="46">
        <v>1027647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1027647</v>
      </c>
      <c r="P12" s="47">
        <f t="shared" si="1"/>
        <v>22.563332967394885</v>
      </c>
      <c r="Q12" s="9"/>
    </row>
    <row r="13" spans="1:134">
      <c r="A13" s="12"/>
      <c r="B13" s="25">
        <v>316</v>
      </c>
      <c r="C13" s="20" t="s">
        <v>88</v>
      </c>
      <c r="D13" s="46">
        <v>125093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125093</v>
      </c>
      <c r="P13" s="47">
        <f t="shared" si="1"/>
        <v>2.7465803051926665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SUM(D15:D25)</f>
        <v>4476761</v>
      </c>
      <c r="E14" s="32">
        <f t="shared" si="3"/>
        <v>32757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4509518</v>
      </c>
      <c r="P14" s="45">
        <f t="shared" si="1"/>
        <v>99.012361400812381</v>
      </c>
      <c r="Q14" s="10"/>
    </row>
    <row r="15" spans="1:134">
      <c r="A15" s="12"/>
      <c r="B15" s="25">
        <v>322</v>
      </c>
      <c r="C15" s="20" t="s">
        <v>123</v>
      </c>
      <c r="D15" s="46">
        <v>1253646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1253646</v>
      </c>
      <c r="P15" s="47">
        <f t="shared" si="1"/>
        <v>27.525436381600613</v>
      </c>
      <c r="Q15" s="9"/>
    </row>
    <row r="16" spans="1:134">
      <c r="A16" s="12"/>
      <c r="B16" s="25">
        <v>323.10000000000002</v>
      </c>
      <c r="C16" s="20" t="s">
        <v>19</v>
      </c>
      <c r="D16" s="46">
        <v>2608440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5" si="4">SUM(D16:N16)</f>
        <v>2608440</v>
      </c>
      <c r="P16" s="47">
        <f t="shared" si="1"/>
        <v>57.271709298495992</v>
      </c>
      <c r="Q16" s="9"/>
    </row>
    <row r="17" spans="1:17">
      <c r="A17" s="12"/>
      <c r="B17" s="25">
        <v>323.7</v>
      </c>
      <c r="C17" s="20" t="s">
        <v>20</v>
      </c>
      <c r="D17" s="46">
        <v>319859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319859</v>
      </c>
      <c r="P17" s="47">
        <f t="shared" si="1"/>
        <v>7.0229223844549349</v>
      </c>
      <c r="Q17" s="9"/>
    </row>
    <row r="18" spans="1:17">
      <c r="A18" s="12"/>
      <c r="B18" s="25">
        <v>324.11</v>
      </c>
      <c r="C18" s="20" t="s">
        <v>21</v>
      </c>
      <c r="D18" s="46">
        <v>0</v>
      </c>
      <c r="E18" s="46">
        <v>1270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1270</v>
      </c>
      <c r="P18" s="47">
        <f t="shared" si="1"/>
        <v>2.7884509825447358E-2</v>
      </c>
      <c r="Q18" s="9"/>
    </row>
    <row r="19" spans="1:17">
      <c r="A19" s="12"/>
      <c r="B19" s="25">
        <v>324.12</v>
      </c>
      <c r="C19" s="20" t="s">
        <v>124</v>
      </c>
      <c r="D19" s="46">
        <v>0</v>
      </c>
      <c r="E19" s="46">
        <v>543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543</v>
      </c>
      <c r="P19" s="47">
        <f t="shared" si="1"/>
        <v>1.1922274673399935E-2</v>
      </c>
      <c r="Q19" s="9"/>
    </row>
    <row r="20" spans="1:17">
      <c r="A20" s="12"/>
      <c r="B20" s="25">
        <v>324.31</v>
      </c>
      <c r="C20" s="20" t="s">
        <v>62</v>
      </c>
      <c r="D20" s="46">
        <v>0</v>
      </c>
      <c r="E20" s="46">
        <v>3302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3302</v>
      </c>
      <c r="P20" s="47">
        <f t="shared" si="1"/>
        <v>7.249972554616313E-2</v>
      </c>
      <c r="Q20" s="9"/>
    </row>
    <row r="21" spans="1:17">
      <c r="A21" s="12"/>
      <c r="B21" s="25">
        <v>324.32</v>
      </c>
      <c r="C21" s="20" t="s">
        <v>125</v>
      </c>
      <c r="D21" s="46">
        <v>0</v>
      </c>
      <c r="E21" s="46">
        <v>2172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2172</v>
      </c>
      <c r="P21" s="47">
        <f t="shared" si="1"/>
        <v>4.7689098693599739E-2</v>
      </c>
      <c r="Q21" s="9"/>
    </row>
    <row r="22" spans="1:17">
      <c r="A22" s="12"/>
      <c r="B22" s="25">
        <v>324.61</v>
      </c>
      <c r="C22" s="20" t="s">
        <v>22</v>
      </c>
      <c r="D22" s="46">
        <v>0</v>
      </c>
      <c r="E22" s="46">
        <v>21844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21844</v>
      </c>
      <c r="P22" s="47">
        <f t="shared" si="1"/>
        <v>0.47961356899769458</v>
      </c>
      <c r="Q22" s="9"/>
    </row>
    <row r="23" spans="1:17">
      <c r="A23" s="12"/>
      <c r="B23" s="25">
        <v>324.91000000000003</v>
      </c>
      <c r="C23" s="20" t="s">
        <v>63</v>
      </c>
      <c r="D23" s="46">
        <v>0</v>
      </c>
      <c r="E23" s="46">
        <v>2540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2540</v>
      </c>
      <c r="P23" s="47">
        <f t="shared" si="1"/>
        <v>5.5769019650894716E-2</v>
      </c>
      <c r="Q23" s="9"/>
    </row>
    <row r="24" spans="1:17">
      <c r="A24" s="12"/>
      <c r="B24" s="25">
        <v>324.92</v>
      </c>
      <c r="C24" s="20" t="s">
        <v>126</v>
      </c>
      <c r="D24" s="46">
        <v>0</v>
      </c>
      <c r="E24" s="46">
        <v>1086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1086</v>
      </c>
      <c r="P24" s="47">
        <f t="shared" si="1"/>
        <v>2.384454934679987E-2</v>
      </c>
      <c r="Q24" s="9"/>
    </row>
    <row r="25" spans="1:17">
      <c r="A25" s="12"/>
      <c r="B25" s="25">
        <v>329.5</v>
      </c>
      <c r="C25" s="20" t="s">
        <v>127</v>
      </c>
      <c r="D25" s="46">
        <v>294816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294816</v>
      </c>
      <c r="P25" s="47">
        <f t="shared" si="1"/>
        <v>6.4730705895268414</v>
      </c>
      <c r="Q25" s="9"/>
    </row>
    <row r="26" spans="1:17" ht="15.75">
      <c r="A26" s="29" t="s">
        <v>128</v>
      </c>
      <c r="B26" s="30"/>
      <c r="C26" s="31"/>
      <c r="D26" s="32">
        <f t="shared" ref="D26:N26" si="5">SUM(D27:D39)</f>
        <v>5984665</v>
      </c>
      <c r="E26" s="32">
        <f t="shared" si="5"/>
        <v>3974905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615421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10574991</v>
      </c>
      <c r="P26" s="45">
        <f t="shared" si="1"/>
        <v>232.18774838072235</v>
      </c>
      <c r="Q26" s="10"/>
    </row>
    <row r="27" spans="1:17">
      <c r="A27" s="12"/>
      <c r="B27" s="25">
        <v>331.2</v>
      </c>
      <c r="C27" s="20" t="s">
        <v>24</v>
      </c>
      <c r="D27" s="46">
        <v>6350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6350</v>
      </c>
      <c r="P27" s="47">
        <f t="shared" si="1"/>
        <v>0.13942254912723681</v>
      </c>
      <c r="Q27" s="9"/>
    </row>
    <row r="28" spans="1:17">
      <c r="A28" s="12"/>
      <c r="B28" s="25">
        <v>331.51</v>
      </c>
      <c r="C28" s="20" t="s">
        <v>134</v>
      </c>
      <c r="D28" s="46">
        <v>0</v>
      </c>
      <c r="E28" s="46">
        <v>882999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5" si="6">SUM(D28:N28)</f>
        <v>882999</v>
      </c>
      <c r="P28" s="47">
        <f t="shared" si="1"/>
        <v>19.387397079811176</v>
      </c>
      <c r="Q28" s="9"/>
    </row>
    <row r="29" spans="1:17">
      <c r="A29" s="12"/>
      <c r="B29" s="25">
        <v>331.7</v>
      </c>
      <c r="C29" s="20" t="s">
        <v>107</v>
      </c>
      <c r="D29" s="46">
        <v>0</v>
      </c>
      <c r="E29" s="46">
        <v>28279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28279</v>
      </c>
      <c r="P29" s="47">
        <f t="shared" si="1"/>
        <v>0.62090240421561094</v>
      </c>
      <c r="Q29" s="9"/>
    </row>
    <row r="30" spans="1:17">
      <c r="A30" s="12"/>
      <c r="B30" s="25">
        <v>334.36</v>
      </c>
      <c r="C30" s="20" t="s">
        <v>27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600000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600000</v>
      </c>
      <c r="P30" s="47">
        <f t="shared" si="1"/>
        <v>13.17378416950269</v>
      </c>
      <c r="Q30" s="9"/>
    </row>
    <row r="31" spans="1:17">
      <c r="A31" s="12"/>
      <c r="B31" s="25">
        <v>334.49</v>
      </c>
      <c r="C31" s="20" t="s">
        <v>81</v>
      </c>
      <c r="D31" s="46">
        <v>0</v>
      </c>
      <c r="E31" s="46">
        <v>192331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192331</v>
      </c>
      <c r="P31" s="47">
        <f t="shared" si="1"/>
        <v>4.2228784718410362</v>
      </c>
      <c r="Q31" s="9"/>
    </row>
    <row r="32" spans="1:17">
      <c r="A32" s="12"/>
      <c r="B32" s="25">
        <v>335.125</v>
      </c>
      <c r="C32" s="20" t="s">
        <v>129</v>
      </c>
      <c r="D32" s="46">
        <v>1412547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1412547</v>
      </c>
      <c r="P32" s="47">
        <f t="shared" si="1"/>
        <v>31.01431551213086</v>
      </c>
      <c r="Q32" s="9"/>
    </row>
    <row r="33" spans="1:17">
      <c r="A33" s="12"/>
      <c r="B33" s="25">
        <v>335.14</v>
      </c>
      <c r="C33" s="20" t="s">
        <v>90</v>
      </c>
      <c r="D33" s="46">
        <v>348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348</v>
      </c>
      <c r="P33" s="47">
        <f t="shared" si="1"/>
        <v>7.6407948183115602E-3</v>
      </c>
      <c r="Q33" s="9"/>
    </row>
    <row r="34" spans="1:17">
      <c r="A34" s="12"/>
      <c r="B34" s="25">
        <v>335.15</v>
      </c>
      <c r="C34" s="20" t="s">
        <v>91</v>
      </c>
      <c r="D34" s="46">
        <v>6386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6386</v>
      </c>
      <c r="P34" s="47">
        <f t="shared" si="1"/>
        <v>0.14021297617740697</v>
      </c>
      <c r="Q34" s="9"/>
    </row>
    <row r="35" spans="1:17">
      <c r="A35" s="12"/>
      <c r="B35" s="25">
        <v>335.18</v>
      </c>
      <c r="C35" s="20" t="s">
        <v>130</v>
      </c>
      <c r="D35" s="46">
        <v>4549157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4549157</v>
      </c>
      <c r="P35" s="47">
        <f t="shared" si="1"/>
        <v>99.882687451970583</v>
      </c>
      <c r="Q35" s="9"/>
    </row>
    <row r="36" spans="1:17">
      <c r="A36" s="12"/>
      <c r="B36" s="25">
        <v>337.3</v>
      </c>
      <c r="C36" s="20" t="s">
        <v>103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15421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38" si="7">SUM(D36:N36)</f>
        <v>15421</v>
      </c>
      <c r="P36" s="47">
        <f t="shared" si="1"/>
        <v>0.33858820946316831</v>
      </c>
      <c r="Q36" s="9"/>
    </row>
    <row r="37" spans="1:17">
      <c r="A37" s="12"/>
      <c r="B37" s="25">
        <v>337.4</v>
      </c>
      <c r="C37" s="20" t="s">
        <v>34</v>
      </c>
      <c r="D37" s="46">
        <v>0</v>
      </c>
      <c r="E37" s="46">
        <v>83818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83818</v>
      </c>
      <c r="P37" s="47">
        <f t="shared" ref="P37:P53" si="8">(O37/P$55)</f>
        <v>1.8403337358656273</v>
      </c>
      <c r="Q37" s="9"/>
    </row>
    <row r="38" spans="1:17">
      <c r="A38" s="12"/>
      <c r="B38" s="25">
        <v>337.7</v>
      </c>
      <c r="C38" s="20" t="s">
        <v>35</v>
      </c>
      <c r="D38" s="46">
        <v>9877</v>
      </c>
      <c r="E38" s="46">
        <v>255272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265149</v>
      </c>
      <c r="P38" s="47">
        <f t="shared" si="8"/>
        <v>5.8216928312657812</v>
      </c>
      <c r="Q38" s="9"/>
    </row>
    <row r="39" spans="1:17">
      <c r="A39" s="12"/>
      <c r="B39" s="25">
        <v>338</v>
      </c>
      <c r="C39" s="20" t="s">
        <v>74</v>
      </c>
      <c r="D39" s="46">
        <v>0</v>
      </c>
      <c r="E39" s="46">
        <v>2532206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2532206</v>
      </c>
      <c r="P39" s="47">
        <f t="shared" si="8"/>
        <v>55.597892194532882</v>
      </c>
      <c r="Q39" s="9"/>
    </row>
    <row r="40" spans="1:17" ht="15.75">
      <c r="A40" s="29" t="s">
        <v>40</v>
      </c>
      <c r="B40" s="30"/>
      <c r="C40" s="31"/>
      <c r="D40" s="32">
        <f t="shared" ref="D40:N40" si="9">SUM(D41:D43)</f>
        <v>351831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1025416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>SUM(D40:N40)</f>
        <v>1377247</v>
      </c>
      <c r="P40" s="45">
        <f t="shared" si="8"/>
        <v>30.239257876825118</v>
      </c>
      <c r="Q40" s="10"/>
    </row>
    <row r="41" spans="1:17">
      <c r="A41" s="12"/>
      <c r="B41" s="25">
        <v>343.7</v>
      </c>
      <c r="C41" s="20" t="s">
        <v>43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1025416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2" si="10">SUM(D41:N41)</f>
        <v>1025416</v>
      </c>
      <c r="P41" s="47">
        <f t="shared" si="8"/>
        <v>22.514348446591285</v>
      </c>
      <c r="Q41" s="9"/>
    </row>
    <row r="42" spans="1:17">
      <c r="A42" s="12"/>
      <c r="B42" s="25">
        <v>347.2</v>
      </c>
      <c r="C42" s="20" t="s">
        <v>44</v>
      </c>
      <c r="D42" s="46">
        <v>104188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104188</v>
      </c>
      <c r="P42" s="47">
        <f t="shared" si="8"/>
        <v>2.2875837084202435</v>
      </c>
      <c r="Q42" s="9"/>
    </row>
    <row r="43" spans="1:17">
      <c r="A43" s="12"/>
      <c r="B43" s="25">
        <v>349</v>
      </c>
      <c r="C43" s="20" t="s">
        <v>131</v>
      </c>
      <c r="D43" s="46">
        <v>247643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247643</v>
      </c>
      <c r="P43" s="47">
        <f t="shared" si="8"/>
        <v>5.4373257218135906</v>
      </c>
      <c r="Q43" s="9"/>
    </row>
    <row r="44" spans="1:17" ht="15.75">
      <c r="A44" s="29" t="s">
        <v>41</v>
      </c>
      <c r="B44" s="30"/>
      <c r="C44" s="31"/>
      <c r="D44" s="32">
        <f t="shared" ref="D44:N44" si="11">SUM(D45:D46)</f>
        <v>198536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11"/>
        <v>0</v>
      </c>
      <c r="O44" s="32">
        <f>SUM(D44:N44)</f>
        <v>198536</v>
      </c>
      <c r="P44" s="45">
        <f t="shared" si="8"/>
        <v>4.3591173564606436</v>
      </c>
      <c r="Q44" s="10"/>
    </row>
    <row r="45" spans="1:17">
      <c r="A45" s="13"/>
      <c r="B45" s="39">
        <v>351.5</v>
      </c>
      <c r="C45" s="21" t="s">
        <v>47</v>
      </c>
      <c r="D45" s="46">
        <v>32657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46" si="12">SUM(D45:N45)</f>
        <v>32657</v>
      </c>
      <c r="P45" s="47">
        <f t="shared" si="8"/>
        <v>0.7170271160390822</v>
      </c>
      <c r="Q45" s="9"/>
    </row>
    <row r="46" spans="1:17">
      <c r="A46" s="13"/>
      <c r="B46" s="39">
        <v>359</v>
      </c>
      <c r="C46" s="21" t="s">
        <v>48</v>
      </c>
      <c r="D46" s="46">
        <v>165879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165879</v>
      </c>
      <c r="P46" s="47">
        <f t="shared" si="8"/>
        <v>3.6420902404215609</v>
      </c>
      <c r="Q46" s="9"/>
    </row>
    <row r="47" spans="1:17" ht="15.75">
      <c r="A47" s="29" t="s">
        <v>4</v>
      </c>
      <c r="B47" s="30"/>
      <c r="C47" s="31"/>
      <c r="D47" s="32">
        <f t="shared" ref="D47:N47" si="13">SUM(D48:D50)</f>
        <v>278064</v>
      </c>
      <c r="E47" s="32">
        <f t="shared" si="13"/>
        <v>51693</v>
      </c>
      <c r="F47" s="32">
        <f t="shared" si="13"/>
        <v>0</v>
      </c>
      <c r="G47" s="32">
        <f t="shared" si="13"/>
        <v>0</v>
      </c>
      <c r="H47" s="32">
        <f t="shared" si="13"/>
        <v>0</v>
      </c>
      <c r="I47" s="32">
        <f t="shared" si="13"/>
        <v>0</v>
      </c>
      <c r="J47" s="32">
        <f t="shared" si="13"/>
        <v>0</v>
      </c>
      <c r="K47" s="32">
        <f t="shared" si="13"/>
        <v>0</v>
      </c>
      <c r="L47" s="32">
        <f t="shared" si="13"/>
        <v>0</v>
      </c>
      <c r="M47" s="32">
        <f t="shared" si="13"/>
        <v>0</v>
      </c>
      <c r="N47" s="32">
        <f t="shared" si="13"/>
        <v>0</v>
      </c>
      <c r="O47" s="32">
        <f>SUM(D47:N47)</f>
        <v>329757</v>
      </c>
      <c r="P47" s="45">
        <f t="shared" si="8"/>
        <v>7.2402459106378307</v>
      </c>
      <c r="Q47" s="10"/>
    </row>
    <row r="48" spans="1:17">
      <c r="A48" s="12"/>
      <c r="B48" s="25">
        <v>361.1</v>
      </c>
      <c r="C48" s="20" t="s">
        <v>49</v>
      </c>
      <c r="D48" s="46">
        <v>56205</v>
      </c>
      <c r="E48" s="46">
        <v>51693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107898</v>
      </c>
      <c r="P48" s="47">
        <f t="shared" si="8"/>
        <v>2.3690416072016687</v>
      </c>
      <c r="Q48" s="9"/>
    </row>
    <row r="49" spans="1:120">
      <c r="A49" s="12"/>
      <c r="B49" s="25">
        <v>362</v>
      </c>
      <c r="C49" s="20" t="s">
        <v>66</v>
      </c>
      <c r="D49" s="46">
        <v>45443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ref="O49:O52" si="14">SUM(D49:N49)</f>
        <v>45443</v>
      </c>
      <c r="P49" s="47">
        <f t="shared" si="8"/>
        <v>0.99776045669118452</v>
      </c>
      <c r="Q49" s="9"/>
    </row>
    <row r="50" spans="1:120">
      <c r="A50" s="12"/>
      <c r="B50" s="25">
        <v>369.9</v>
      </c>
      <c r="C50" s="20" t="s">
        <v>50</v>
      </c>
      <c r="D50" s="46">
        <v>176416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176416</v>
      </c>
      <c r="P50" s="47">
        <f t="shared" si="8"/>
        <v>3.8734438467449777</v>
      </c>
      <c r="Q50" s="9"/>
    </row>
    <row r="51" spans="1:120" ht="15.75">
      <c r="A51" s="29" t="s">
        <v>42</v>
      </c>
      <c r="B51" s="30"/>
      <c r="C51" s="31"/>
      <c r="D51" s="32">
        <f t="shared" ref="D51:N51" si="15">SUM(D52:D52)</f>
        <v>187344</v>
      </c>
      <c r="E51" s="32">
        <f t="shared" si="15"/>
        <v>384452</v>
      </c>
      <c r="F51" s="32">
        <f t="shared" si="15"/>
        <v>0</v>
      </c>
      <c r="G51" s="32">
        <f t="shared" si="15"/>
        <v>12182</v>
      </c>
      <c r="H51" s="32">
        <f t="shared" si="15"/>
        <v>0</v>
      </c>
      <c r="I51" s="32">
        <f t="shared" si="15"/>
        <v>2367033</v>
      </c>
      <c r="J51" s="32">
        <f t="shared" si="15"/>
        <v>0</v>
      </c>
      <c r="K51" s="32">
        <f t="shared" si="15"/>
        <v>0</v>
      </c>
      <c r="L51" s="32">
        <f t="shared" si="15"/>
        <v>0</v>
      </c>
      <c r="M51" s="32">
        <f t="shared" si="15"/>
        <v>0</v>
      </c>
      <c r="N51" s="32">
        <f t="shared" si="15"/>
        <v>0</v>
      </c>
      <c r="O51" s="32">
        <f t="shared" si="14"/>
        <v>2951011</v>
      </c>
      <c r="P51" s="45">
        <f t="shared" si="8"/>
        <v>64.793303326380496</v>
      </c>
      <c r="Q51" s="9"/>
    </row>
    <row r="52" spans="1:120" ht="15.75" thickBot="1">
      <c r="A52" s="12"/>
      <c r="B52" s="25">
        <v>381</v>
      </c>
      <c r="C52" s="20" t="s">
        <v>51</v>
      </c>
      <c r="D52" s="46">
        <v>187344</v>
      </c>
      <c r="E52" s="46">
        <v>384452</v>
      </c>
      <c r="F52" s="46">
        <v>0</v>
      </c>
      <c r="G52" s="46">
        <v>12182</v>
      </c>
      <c r="H52" s="46">
        <v>0</v>
      </c>
      <c r="I52" s="46">
        <v>2367033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2951011</v>
      </c>
      <c r="P52" s="47">
        <f t="shared" si="8"/>
        <v>64.793303326380496</v>
      </c>
      <c r="Q52" s="9"/>
    </row>
    <row r="53" spans="1:120" ht="16.5" thickBot="1">
      <c r="A53" s="14" t="s">
        <v>45</v>
      </c>
      <c r="B53" s="23"/>
      <c r="C53" s="22"/>
      <c r="D53" s="15">
        <f t="shared" ref="D53:N53" si="16">SUM(D5,D14,D26,D40,D44,D47,D51)</f>
        <v>24590568</v>
      </c>
      <c r="E53" s="15">
        <f t="shared" si="16"/>
        <v>4652456</v>
      </c>
      <c r="F53" s="15">
        <f t="shared" si="16"/>
        <v>0</v>
      </c>
      <c r="G53" s="15">
        <f t="shared" si="16"/>
        <v>12182</v>
      </c>
      <c r="H53" s="15">
        <f t="shared" si="16"/>
        <v>0</v>
      </c>
      <c r="I53" s="15">
        <f t="shared" si="16"/>
        <v>4007870</v>
      </c>
      <c r="J53" s="15">
        <f t="shared" si="16"/>
        <v>0</v>
      </c>
      <c r="K53" s="15">
        <f t="shared" si="16"/>
        <v>0</v>
      </c>
      <c r="L53" s="15">
        <f t="shared" si="16"/>
        <v>0</v>
      </c>
      <c r="M53" s="15">
        <f t="shared" si="16"/>
        <v>0</v>
      </c>
      <c r="N53" s="15">
        <f t="shared" si="16"/>
        <v>0</v>
      </c>
      <c r="O53" s="15">
        <f>SUM(D53:N53)</f>
        <v>33263076</v>
      </c>
      <c r="P53" s="38">
        <f t="shared" si="8"/>
        <v>730.3343067296081</v>
      </c>
      <c r="Q53" s="6"/>
      <c r="R53" s="2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</row>
    <row r="54" spans="1:120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9"/>
    </row>
    <row r="55" spans="1:120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2"/>
      <c r="M55" s="118" t="s">
        <v>135</v>
      </c>
      <c r="N55" s="118"/>
      <c r="O55" s="118"/>
      <c r="P55" s="43">
        <v>45545</v>
      </c>
    </row>
    <row r="56" spans="1:120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7"/>
    </row>
    <row r="57" spans="1:120" ht="15.75" customHeight="1" thickBot="1">
      <c r="A57" s="120" t="s">
        <v>69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100"/>
    </row>
  </sheetData>
  <mergeCells count="10">
    <mergeCell ref="M55:O55"/>
    <mergeCell ref="A56:P56"/>
    <mergeCell ref="A57:P5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115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53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29"/>
      <c r="M3" s="130"/>
      <c r="N3" s="36"/>
      <c r="O3" s="37"/>
      <c r="P3" s="131" t="s">
        <v>116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117</v>
      </c>
      <c r="N4" s="35" t="s">
        <v>10</v>
      </c>
      <c r="O4" s="35" t="s">
        <v>118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119</v>
      </c>
      <c r="B5" s="26"/>
      <c r="C5" s="26"/>
      <c r="D5" s="27">
        <f t="shared" ref="D5:N5" si="0">SUM(D6:D13)</f>
        <v>12149141</v>
      </c>
      <c r="E5" s="27">
        <f t="shared" si="0"/>
        <v>195166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12344307</v>
      </c>
      <c r="P5" s="33">
        <f t="shared" ref="P5:P36" si="1">(O5/P$57)</f>
        <v>271.43469369805183</v>
      </c>
      <c r="Q5" s="6"/>
    </row>
    <row r="6" spans="1:134">
      <c r="A6" s="12"/>
      <c r="B6" s="25">
        <v>311</v>
      </c>
      <c r="C6" s="20" t="s">
        <v>3</v>
      </c>
      <c r="D6" s="46">
        <v>6897920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6897920</v>
      </c>
      <c r="P6" s="47">
        <f t="shared" si="1"/>
        <v>151.67597519679845</v>
      </c>
      <c r="Q6" s="9"/>
    </row>
    <row r="7" spans="1:134">
      <c r="A7" s="12"/>
      <c r="B7" s="25">
        <v>312.41000000000003</v>
      </c>
      <c r="C7" s="20" t="s">
        <v>120</v>
      </c>
      <c r="D7" s="46">
        <v>516305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516305</v>
      </c>
      <c r="P7" s="47">
        <f t="shared" si="1"/>
        <v>11.352851928404943</v>
      </c>
      <c r="Q7" s="9"/>
    </row>
    <row r="8" spans="1:134">
      <c r="A8" s="12"/>
      <c r="B8" s="25">
        <v>312.43</v>
      </c>
      <c r="C8" s="20" t="s">
        <v>121</v>
      </c>
      <c r="D8" s="46">
        <v>0</v>
      </c>
      <c r="E8" s="46">
        <v>195166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195166</v>
      </c>
      <c r="P8" s="47">
        <f t="shared" si="1"/>
        <v>4.2914376181890148</v>
      </c>
      <c r="Q8" s="9"/>
    </row>
    <row r="9" spans="1:134">
      <c r="A9" s="12"/>
      <c r="B9" s="25">
        <v>314.10000000000002</v>
      </c>
      <c r="C9" s="20" t="s">
        <v>13</v>
      </c>
      <c r="D9" s="46">
        <v>3100332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3100332</v>
      </c>
      <c r="P9" s="47">
        <f t="shared" si="1"/>
        <v>68.172127182373899</v>
      </c>
      <c r="Q9" s="9"/>
    </row>
    <row r="10" spans="1:134">
      <c r="A10" s="12"/>
      <c r="B10" s="25">
        <v>314.3</v>
      </c>
      <c r="C10" s="20" t="s">
        <v>14</v>
      </c>
      <c r="D10" s="46">
        <v>421905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421905</v>
      </c>
      <c r="P10" s="47">
        <f t="shared" si="1"/>
        <v>9.2771230045296633</v>
      </c>
      <c r="Q10" s="9"/>
    </row>
    <row r="11" spans="1:134">
      <c r="A11" s="12"/>
      <c r="B11" s="25">
        <v>314.39999999999998</v>
      </c>
      <c r="C11" s="20" t="s">
        <v>15</v>
      </c>
      <c r="D11" s="46">
        <v>129656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129656</v>
      </c>
      <c r="P11" s="47">
        <f t="shared" si="1"/>
        <v>2.8509609041734465</v>
      </c>
      <c r="Q11" s="9"/>
    </row>
    <row r="12" spans="1:134">
      <c r="A12" s="12"/>
      <c r="B12" s="25">
        <v>315.2</v>
      </c>
      <c r="C12" s="20" t="s">
        <v>122</v>
      </c>
      <c r="D12" s="46">
        <v>958466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958466</v>
      </c>
      <c r="P12" s="47">
        <f t="shared" si="1"/>
        <v>21.075377105413608</v>
      </c>
      <c r="Q12" s="9"/>
    </row>
    <row r="13" spans="1:134">
      <c r="A13" s="12"/>
      <c r="B13" s="25">
        <v>316</v>
      </c>
      <c r="C13" s="20" t="s">
        <v>88</v>
      </c>
      <c r="D13" s="46">
        <v>124557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124557</v>
      </c>
      <c r="P13" s="47">
        <f t="shared" si="1"/>
        <v>2.7388407581687848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SUM(D15:D25)</f>
        <v>3611936</v>
      </c>
      <c r="E14" s="32">
        <f t="shared" si="3"/>
        <v>79126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3691062</v>
      </c>
      <c r="P14" s="45">
        <f t="shared" si="1"/>
        <v>81.161484673908262</v>
      </c>
      <c r="Q14" s="10"/>
    </row>
    <row r="15" spans="1:134">
      <c r="A15" s="12"/>
      <c r="B15" s="25">
        <v>322</v>
      </c>
      <c r="C15" s="20" t="s">
        <v>123</v>
      </c>
      <c r="D15" s="46">
        <v>887885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887885</v>
      </c>
      <c r="P15" s="47">
        <f t="shared" si="1"/>
        <v>19.523395927701305</v>
      </c>
      <c r="Q15" s="9"/>
    </row>
    <row r="16" spans="1:134">
      <c r="A16" s="12"/>
      <c r="B16" s="25">
        <v>323.10000000000002</v>
      </c>
      <c r="C16" s="20" t="s">
        <v>19</v>
      </c>
      <c r="D16" s="46">
        <v>2236657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5" si="4">SUM(D16:N16)</f>
        <v>2236657</v>
      </c>
      <c r="P16" s="47">
        <f t="shared" si="1"/>
        <v>49.18107656449272</v>
      </c>
      <c r="Q16" s="9"/>
    </row>
    <row r="17" spans="1:17">
      <c r="A17" s="12"/>
      <c r="B17" s="25">
        <v>323.7</v>
      </c>
      <c r="C17" s="20" t="s">
        <v>20</v>
      </c>
      <c r="D17" s="46">
        <v>261968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261968</v>
      </c>
      <c r="P17" s="47">
        <f t="shared" si="1"/>
        <v>5.7603236729847396</v>
      </c>
      <c r="Q17" s="9"/>
    </row>
    <row r="18" spans="1:17">
      <c r="A18" s="12"/>
      <c r="B18" s="25">
        <v>324.11</v>
      </c>
      <c r="C18" s="20" t="s">
        <v>21</v>
      </c>
      <c r="D18" s="46">
        <v>0</v>
      </c>
      <c r="E18" s="46">
        <v>1528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1528</v>
      </c>
      <c r="P18" s="47">
        <f t="shared" si="1"/>
        <v>3.3598663089845639E-2</v>
      </c>
      <c r="Q18" s="9"/>
    </row>
    <row r="19" spans="1:17">
      <c r="A19" s="12"/>
      <c r="B19" s="25">
        <v>324.12</v>
      </c>
      <c r="C19" s="20" t="s">
        <v>124</v>
      </c>
      <c r="D19" s="46">
        <v>0</v>
      </c>
      <c r="E19" s="46">
        <v>4226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4226</v>
      </c>
      <c r="P19" s="47">
        <f t="shared" si="1"/>
        <v>9.2924051189586174E-2</v>
      </c>
      <c r="Q19" s="9"/>
    </row>
    <row r="20" spans="1:17">
      <c r="A20" s="12"/>
      <c r="B20" s="25">
        <v>324.31</v>
      </c>
      <c r="C20" s="20" t="s">
        <v>62</v>
      </c>
      <c r="D20" s="46">
        <v>0</v>
      </c>
      <c r="E20" s="46">
        <v>3973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3973</v>
      </c>
      <c r="P20" s="47">
        <f t="shared" si="1"/>
        <v>8.736092176436959E-2</v>
      </c>
      <c r="Q20" s="9"/>
    </row>
    <row r="21" spans="1:17">
      <c r="A21" s="12"/>
      <c r="B21" s="25">
        <v>324.32</v>
      </c>
      <c r="C21" s="20" t="s">
        <v>125</v>
      </c>
      <c r="D21" s="46">
        <v>0</v>
      </c>
      <c r="E21" s="46">
        <v>35496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35496</v>
      </c>
      <c r="P21" s="47">
        <f t="shared" si="1"/>
        <v>0.7805092572232728</v>
      </c>
      <c r="Q21" s="9"/>
    </row>
    <row r="22" spans="1:17">
      <c r="A22" s="12"/>
      <c r="B22" s="25">
        <v>324.61</v>
      </c>
      <c r="C22" s="20" t="s">
        <v>22</v>
      </c>
      <c r="D22" s="46">
        <v>0</v>
      </c>
      <c r="E22" s="46">
        <v>22396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22396</v>
      </c>
      <c r="P22" s="47">
        <f t="shared" si="1"/>
        <v>0.49245789172786841</v>
      </c>
      <c r="Q22" s="9"/>
    </row>
    <row r="23" spans="1:17">
      <c r="A23" s="12"/>
      <c r="B23" s="25">
        <v>324.91000000000003</v>
      </c>
      <c r="C23" s="20" t="s">
        <v>63</v>
      </c>
      <c r="D23" s="46">
        <v>0</v>
      </c>
      <c r="E23" s="46">
        <v>3056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3056</v>
      </c>
      <c r="P23" s="47">
        <f t="shared" si="1"/>
        <v>6.7197326179691277E-2</v>
      </c>
      <c r="Q23" s="9"/>
    </row>
    <row r="24" spans="1:17">
      <c r="A24" s="12"/>
      <c r="B24" s="25">
        <v>324.92</v>
      </c>
      <c r="C24" s="20" t="s">
        <v>126</v>
      </c>
      <c r="D24" s="46">
        <v>0</v>
      </c>
      <c r="E24" s="46">
        <v>8451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8451</v>
      </c>
      <c r="P24" s="47">
        <f t="shared" si="1"/>
        <v>0.18582611372531774</v>
      </c>
      <c r="Q24" s="9"/>
    </row>
    <row r="25" spans="1:17">
      <c r="A25" s="12"/>
      <c r="B25" s="25">
        <v>329.5</v>
      </c>
      <c r="C25" s="20" t="s">
        <v>127</v>
      </c>
      <c r="D25" s="46">
        <v>225426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225426</v>
      </c>
      <c r="P25" s="47">
        <f t="shared" si="1"/>
        <v>4.9568142838295444</v>
      </c>
      <c r="Q25" s="9"/>
    </row>
    <row r="26" spans="1:17" ht="15.75">
      <c r="A26" s="29" t="s">
        <v>128</v>
      </c>
      <c r="B26" s="30"/>
      <c r="C26" s="31"/>
      <c r="D26" s="32">
        <f t="shared" ref="D26:N26" si="5">SUM(D27:D40)</f>
        <v>5708520</v>
      </c>
      <c r="E26" s="32">
        <f t="shared" si="5"/>
        <v>2937257</v>
      </c>
      <c r="F26" s="32">
        <f t="shared" si="5"/>
        <v>0</v>
      </c>
      <c r="G26" s="32">
        <f t="shared" si="5"/>
        <v>200000</v>
      </c>
      <c r="H26" s="32">
        <f t="shared" si="5"/>
        <v>0</v>
      </c>
      <c r="I26" s="32">
        <f t="shared" si="5"/>
        <v>200000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9045777</v>
      </c>
      <c r="P26" s="45">
        <f t="shared" si="1"/>
        <v>198.90445929900173</v>
      </c>
      <c r="Q26" s="10"/>
    </row>
    <row r="27" spans="1:17">
      <c r="A27" s="12"/>
      <c r="B27" s="25">
        <v>331.62</v>
      </c>
      <c r="C27" s="20" t="s">
        <v>106</v>
      </c>
      <c r="D27" s="46">
        <v>617148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6" si="6">SUM(D27:N27)</f>
        <v>617148</v>
      </c>
      <c r="P27" s="47">
        <f t="shared" si="1"/>
        <v>13.570253749065483</v>
      </c>
      <c r="Q27" s="9"/>
    </row>
    <row r="28" spans="1:17">
      <c r="A28" s="12"/>
      <c r="B28" s="25">
        <v>331.7</v>
      </c>
      <c r="C28" s="20" t="s">
        <v>107</v>
      </c>
      <c r="D28" s="46">
        <v>0</v>
      </c>
      <c r="E28" s="46">
        <v>31539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31539</v>
      </c>
      <c r="P28" s="47">
        <f t="shared" si="1"/>
        <v>0.69350015392057696</v>
      </c>
      <c r="Q28" s="9"/>
    </row>
    <row r="29" spans="1:17">
      <c r="A29" s="12"/>
      <c r="B29" s="25">
        <v>334.2</v>
      </c>
      <c r="C29" s="20" t="s">
        <v>26</v>
      </c>
      <c r="D29" s="46">
        <v>9326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9326</v>
      </c>
      <c r="P29" s="47">
        <f t="shared" si="1"/>
        <v>0.20506618584810238</v>
      </c>
      <c r="Q29" s="9"/>
    </row>
    <row r="30" spans="1:17">
      <c r="A30" s="12"/>
      <c r="B30" s="25">
        <v>334.36</v>
      </c>
      <c r="C30" s="20" t="s">
        <v>27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200000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200000</v>
      </c>
      <c r="P30" s="47">
        <f t="shared" si="1"/>
        <v>4.3977307709222044</v>
      </c>
      <c r="Q30" s="9"/>
    </row>
    <row r="31" spans="1:17">
      <c r="A31" s="12"/>
      <c r="B31" s="25">
        <v>334.49</v>
      </c>
      <c r="C31" s="20" t="s">
        <v>81</v>
      </c>
      <c r="D31" s="46">
        <v>0</v>
      </c>
      <c r="E31" s="46">
        <v>184528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184528</v>
      </c>
      <c r="P31" s="47">
        <f t="shared" si="1"/>
        <v>4.0575223184836622</v>
      </c>
      <c r="Q31" s="9"/>
    </row>
    <row r="32" spans="1:17">
      <c r="A32" s="12"/>
      <c r="B32" s="25">
        <v>334.7</v>
      </c>
      <c r="C32" s="20" t="s">
        <v>65</v>
      </c>
      <c r="D32" s="46">
        <v>0</v>
      </c>
      <c r="E32" s="46">
        <v>0</v>
      </c>
      <c r="F32" s="46">
        <v>0</v>
      </c>
      <c r="G32" s="46">
        <v>200000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200000</v>
      </c>
      <c r="P32" s="47">
        <f t="shared" si="1"/>
        <v>4.3977307709222044</v>
      </c>
      <c r="Q32" s="9"/>
    </row>
    <row r="33" spans="1:17">
      <c r="A33" s="12"/>
      <c r="B33" s="25">
        <v>335.125</v>
      </c>
      <c r="C33" s="20" t="s">
        <v>129</v>
      </c>
      <c r="D33" s="46">
        <v>1332096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1332096</v>
      </c>
      <c r="P33" s="47">
        <f t="shared" si="1"/>
        <v>29.290997845111921</v>
      </c>
      <c r="Q33" s="9"/>
    </row>
    <row r="34" spans="1:17">
      <c r="A34" s="12"/>
      <c r="B34" s="25">
        <v>335.14</v>
      </c>
      <c r="C34" s="20" t="s">
        <v>90</v>
      </c>
      <c r="D34" s="46">
        <v>274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274</v>
      </c>
      <c r="P34" s="47">
        <f t="shared" si="1"/>
        <v>6.02489115616342E-3</v>
      </c>
      <c r="Q34" s="9"/>
    </row>
    <row r="35" spans="1:17">
      <c r="A35" s="12"/>
      <c r="B35" s="25">
        <v>335.15</v>
      </c>
      <c r="C35" s="20" t="s">
        <v>91</v>
      </c>
      <c r="D35" s="46">
        <v>8879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8879</v>
      </c>
      <c r="P35" s="47">
        <f t="shared" si="1"/>
        <v>0.19523725757509125</v>
      </c>
      <c r="Q35" s="9"/>
    </row>
    <row r="36" spans="1:17">
      <c r="A36" s="12"/>
      <c r="B36" s="25">
        <v>335.18</v>
      </c>
      <c r="C36" s="20" t="s">
        <v>130</v>
      </c>
      <c r="D36" s="46">
        <v>3720322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3720322</v>
      </c>
      <c r="P36" s="47">
        <f t="shared" si="1"/>
        <v>81.804872685694178</v>
      </c>
      <c r="Q36" s="9"/>
    </row>
    <row r="37" spans="1:17">
      <c r="A37" s="12"/>
      <c r="B37" s="25">
        <v>337.3</v>
      </c>
      <c r="C37" s="20" t="s">
        <v>103</v>
      </c>
      <c r="D37" s="46">
        <v>20475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55" si="7">SUM(D37:N37)</f>
        <v>20475</v>
      </c>
      <c r="P37" s="47">
        <f t="shared" ref="P37:P55" si="8">(O37/P$57)</f>
        <v>0.45021768767316067</v>
      </c>
      <c r="Q37" s="9"/>
    </row>
    <row r="38" spans="1:17">
      <c r="A38" s="12"/>
      <c r="B38" s="25">
        <v>337.4</v>
      </c>
      <c r="C38" s="20" t="s">
        <v>34</v>
      </c>
      <c r="D38" s="46">
        <v>0</v>
      </c>
      <c r="E38" s="46">
        <v>476386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476386</v>
      </c>
      <c r="P38" s="47">
        <f t="shared" si="8"/>
        <v>10.475086855182726</v>
      </c>
      <c r="Q38" s="9"/>
    </row>
    <row r="39" spans="1:17">
      <c r="A39" s="12"/>
      <c r="B39" s="25">
        <v>337.7</v>
      </c>
      <c r="C39" s="20" t="s">
        <v>35</v>
      </c>
      <c r="D39" s="46">
        <v>0</v>
      </c>
      <c r="E39" s="46">
        <v>236445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236445</v>
      </c>
      <c r="P39" s="47">
        <f t="shared" si="8"/>
        <v>5.1991072606535029</v>
      </c>
      <c r="Q39" s="9"/>
    </row>
    <row r="40" spans="1:17">
      <c r="A40" s="12"/>
      <c r="B40" s="25">
        <v>338</v>
      </c>
      <c r="C40" s="20" t="s">
        <v>74</v>
      </c>
      <c r="D40" s="46">
        <v>0</v>
      </c>
      <c r="E40" s="46">
        <v>2008359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2008359</v>
      </c>
      <c r="P40" s="47">
        <f t="shared" si="8"/>
        <v>44.161110866792733</v>
      </c>
      <c r="Q40" s="9"/>
    </row>
    <row r="41" spans="1:17" ht="15.75">
      <c r="A41" s="29" t="s">
        <v>40</v>
      </c>
      <c r="B41" s="30"/>
      <c r="C41" s="31"/>
      <c r="D41" s="32">
        <f t="shared" ref="D41:N41" si="9">SUM(D42:D44)</f>
        <v>364495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1017995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9"/>
        <v>0</v>
      </c>
      <c r="O41" s="32">
        <f t="shared" si="7"/>
        <v>1382490</v>
      </c>
      <c r="P41" s="45">
        <f t="shared" si="8"/>
        <v>30.399094067461188</v>
      </c>
      <c r="Q41" s="10"/>
    </row>
    <row r="42" spans="1:17">
      <c r="A42" s="12"/>
      <c r="B42" s="25">
        <v>343.7</v>
      </c>
      <c r="C42" s="20" t="s">
        <v>43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1017995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7"/>
        <v>1017995</v>
      </c>
      <c r="P42" s="47">
        <f t="shared" si="8"/>
        <v>22.384339680724747</v>
      </c>
      <c r="Q42" s="9"/>
    </row>
    <row r="43" spans="1:17">
      <c r="A43" s="12"/>
      <c r="B43" s="25">
        <v>347.2</v>
      </c>
      <c r="C43" s="20" t="s">
        <v>44</v>
      </c>
      <c r="D43" s="46">
        <v>82324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7"/>
        <v>82324</v>
      </c>
      <c r="P43" s="47">
        <f t="shared" si="8"/>
        <v>1.8101939399269977</v>
      </c>
      <c r="Q43" s="9"/>
    </row>
    <row r="44" spans="1:17">
      <c r="A44" s="12"/>
      <c r="B44" s="25">
        <v>349</v>
      </c>
      <c r="C44" s="20" t="s">
        <v>131</v>
      </c>
      <c r="D44" s="46">
        <v>282171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7"/>
        <v>282171</v>
      </c>
      <c r="P44" s="47">
        <f t="shared" si="8"/>
        <v>6.2045604468094462</v>
      </c>
      <c r="Q44" s="9"/>
    </row>
    <row r="45" spans="1:17" ht="15.75">
      <c r="A45" s="29" t="s">
        <v>41</v>
      </c>
      <c r="B45" s="30"/>
      <c r="C45" s="31"/>
      <c r="D45" s="32">
        <f t="shared" ref="D45:N45" si="10">SUM(D46:D47)</f>
        <v>160040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10"/>
        <v>0</v>
      </c>
      <c r="O45" s="32">
        <f t="shared" si="7"/>
        <v>160040</v>
      </c>
      <c r="P45" s="45">
        <f t="shared" si="8"/>
        <v>3.5190641628919477</v>
      </c>
      <c r="Q45" s="10"/>
    </row>
    <row r="46" spans="1:17">
      <c r="A46" s="13"/>
      <c r="B46" s="39">
        <v>351.5</v>
      </c>
      <c r="C46" s="21" t="s">
        <v>47</v>
      </c>
      <c r="D46" s="46">
        <v>17460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7"/>
        <v>17460</v>
      </c>
      <c r="P46" s="47">
        <f t="shared" si="8"/>
        <v>0.38392189630150841</v>
      </c>
      <c r="Q46" s="9"/>
    </row>
    <row r="47" spans="1:17">
      <c r="A47" s="13"/>
      <c r="B47" s="39">
        <v>359</v>
      </c>
      <c r="C47" s="21" t="s">
        <v>48</v>
      </c>
      <c r="D47" s="46">
        <v>142580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7"/>
        <v>142580</v>
      </c>
      <c r="P47" s="47">
        <f t="shared" si="8"/>
        <v>3.1351422665904392</v>
      </c>
      <c r="Q47" s="9"/>
    </row>
    <row r="48" spans="1:17" ht="15.75">
      <c r="A48" s="29" t="s">
        <v>4</v>
      </c>
      <c r="B48" s="30"/>
      <c r="C48" s="31"/>
      <c r="D48" s="32">
        <f t="shared" ref="D48:N48" si="11">SUM(D49:D51)</f>
        <v>138354</v>
      </c>
      <c r="E48" s="32">
        <f t="shared" si="11"/>
        <v>10202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89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1"/>
        <v>0</v>
      </c>
      <c r="O48" s="32">
        <f t="shared" si="7"/>
        <v>148645</v>
      </c>
      <c r="P48" s="45">
        <f t="shared" si="8"/>
        <v>3.2685034522186553</v>
      </c>
      <c r="Q48" s="10"/>
    </row>
    <row r="49" spans="1:120">
      <c r="A49" s="12"/>
      <c r="B49" s="25">
        <v>361.1</v>
      </c>
      <c r="C49" s="20" t="s">
        <v>49</v>
      </c>
      <c r="D49" s="46">
        <v>31572</v>
      </c>
      <c r="E49" s="46">
        <v>10202</v>
      </c>
      <c r="F49" s="46">
        <v>0</v>
      </c>
      <c r="G49" s="46">
        <v>0</v>
      </c>
      <c r="H49" s="46">
        <v>0</v>
      </c>
      <c r="I49" s="46">
        <v>89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7"/>
        <v>41863</v>
      </c>
      <c r="P49" s="47">
        <f t="shared" si="8"/>
        <v>0.92051101631558119</v>
      </c>
      <c r="Q49" s="9"/>
    </row>
    <row r="50" spans="1:120">
      <c r="A50" s="12"/>
      <c r="B50" s="25">
        <v>362</v>
      </c>
      <c r="C50" s="20" t="s">
        <v>66</v>
      </c>
      <c r="D50" s="46">
        <v>43696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7"/>
        <v>43696</v>
      </c>
      <c r="P50" s="47">
        <f t="shared" si="8"/>
        <v>0.96081621883108315</v>
      </c>
      <c r="Q50" s="9"/>
    </row>
    <row r="51" spans="1:120">
      <c r="A51" s="12"/>
      <c r="B51" s="25">
        <v>369.9</v>
      </c>
      <c r="C51" s="20" t="s">
        <v>50</v>
      </c>
      <c r="D51" s="46">
        <v>63086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7"/>
        <v>63086</v>
      </c>
      <c r="P51" s="47">
        <f t="shared" si="8"/>
        <v>1.3871762170719908</v>
      </c>
      <c r="Q51" s="9"/>
    </row>
    <row r="52" spans="1:120" ht="15.75">
      <c r="A52" s="29" t="s">
        <v>42</v>
      </c>
      <c r="B52" s="30"/>
      <c r="C52" s="31"/>
      <c r="D52" s="32">
        <f t="shared" ref="D52:N52" si="12">SUM(D53:D54)</f>
        <v>17800384</v>
      </c>
      <c r="E52" s="32">
        <f t="shared" si="12"/>
        <v>241316</v>
      </c>
      <c r="F52" s="32">
        <f t="shared" si="12"/>
        <v>0</v>
      </c>
      <c r="G52" s="32">
        <f t="shared" si="12"/>
        <v>1935402</v>
      </c>
      <c r="H52" s="32">
        <f t="shared" si="12"/>
        <v>0</v>
      </c>
      <c r="I52" s="32">
        <f t="shared" si="12"/>
        <v>126996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2"/>
        <v>0</v>
      </c>
      <c r="O52" s="32">
        <f t="shared" si="7"/>
        <v>20104098</v>
      </c>
      <c r="P52" s="45">
        <f t="shared" si="8"/>
        <v>442.06205198117772</v>
      </c>
      <c r="Q52" s="9"/>
    </row>
    <row r="53" spans="1:120">
      <c r="A53" s="12"/>
      <c r="B53" s="25">
        <v>381</v>
      </c>
      <c r="C53" s="20" t="s">
        <v>51</v>
      </c>
      <c r="D53" s="46">
        <v>150000</v>
      </c>
      <c r="E53" s="46">
        <v>241316</v>
      </c>
      <c r="F53" s="46">
        <v>0</v>
      </c>
      <c r="G53" s="46">
        <v>1935402</v>
      </c>
      <c r="H53" s="46">
        <v>0</v>
      </c>
      <c r="I53" s="46">
        <v>126996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7"/>
        <v>2453714</v>
      </c>
      <c r="P53" s="47">
        <f t="shared" si="8"/>
        <v>53.953867804213026</v>
      </c>
      <c r="Q53" s="9"/>
    </row>
    <row r="54" spans="1:120" ht="15.75" thickBot="1">
      <c r="A54" s="12"/>
      <c r="B54" s="25">
        <v>384</v>
      </c>
      <c r="C54" s="20" t="s">
        <v>67</v>
      </c>
      <c r="D54" s="46">
        <v>17650384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7"/>
        <v>17650384</v>
      </c>
      <c r="P54" s="47">
        <f t="shared" si="8"/>
        <v>388.1081841769647</v>
      </c>
      <c r="Q54" s="9"/>
    </row>
    <row r="55" spans="1:120" ht="16.5" thickBot="1">
      <c r="A55" s="14" t="s">
        <v>45</v>
      </c>
      <c r="B55" s="23"/>
      <c r="C55" s="22"/>
      <c r="D55" s="15">
        <f t="shared" ref="D55:N55" si="13">SUM(D5,D14,D26,D41,D45,D48,D52)</f>
        <v>39932870</v>
      </c>
      <c r="E55" s="15">
        <f t="shared" si="13"/>
        <v>3463067</v>
      </c>
      <c r="F55" s="15">
        <f t="shared" si="13"/>
        <v>0</v>
      </c>
      <c r="G55" s="15">
        <f t="shared" si="13"/>
        <v>2135402</v>
      </c>
      <c r="H55" s="15">
        <f t="shared" si="13"/>
        <v>0</v>
      </c>
      <c r="I55" s="15">
        <f t="shared" si="13"/>
        <v>1345080</v>
      </c>
      <c r="J55" s="15">
        <f t="shared" si="13"/>
        <v>0</v>
      </c>
      <c r="K55" s="15">
        <f t="shared" si="13"/>
        <v>0</v>
      </c>
      <c r="L55" s="15">
        <f t="shared" si="13"/>
        <v>0</v>
      </c>
      <c r="M55" s="15">
        <f t="shared" si="13"/>
        <v>0</v>
      </c>
      <c r="N55" s="15">
        <f t="shared" si="13"/>
        <v>0</v>
      </c>
      <c r="O55" s="15">
        <f t="shared" si="7"/>
        <v>46876419</v>
      </c>
      <c r="P55" s="38">
        <f t="shared" si="8"/>
        <v>1030.7493513347113</v>
      </c>
      <c r="Q55" s="6"/>
      <c r="R55" s="2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</row>
    <row r="56" spans="1:120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9"/>
    </row>
    <row r="57" spans="1:120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118" t="s">
        <v>132</v>
      </c>
      <c r="N57" s="118"/>
      <c r="O57" s="118"/>
      <c r="P57" s="43">
        <v>45478</v>
      </c>
    </row>
    <row r="58" spans="1:120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7"/>
    </row>
    <row r="59" spans="1:120" ht="15.75" customHeight="1" thickBot="1">
      <c r="A59" s="120" t="s">
        <v>69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100"/>
    </row>
  </sheetData>
  <mergeCells count="10">
    <mergeCell ref="M57:O57"/>
    <mergeCell ref="A58:P58"/>
    <mergeCell ref="A59:P5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11167936</v>
      </c>
      <c r="E5" s="27">
        <f t="shared" si="0"/>
        <v>190194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11358130</v>
      </c>
      <c r="O5" s="33">
        <f t="shared" ref="O5:O51" si="1">(N5/O$53)</f>
        <v>249.73900615655234</v>
      </c>
      <c r="P5" s="6"/>
    </row>
    <row r="6" spans="1:133">
      <c r="A6" s="12"/>
      <c r="B6" s="25">
        <v>311</v>
      </c>
      <c r="C6" s="20" t="s">
        <v>3</v>
      </c>
      <c r="D6" s="46">
        <v>6170581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6170581</v>
      </c>
      <c r="O6" s="47">
        <f t="shared" si="1"/>
        <v>135.67680299032543</v>
      </c>
      <c r="P6" s="9"/>
    </row>
    <row r="7" spans="1:133">
      <c r="A7" s="12"/>
      <c r="B7" s="25">
        <v>312.41000000000003</v>
      </c>
      <c r="C7" s="20" t="s">
        <v>12</v>
      </c>
      <c r="D7" s="46">
        <v>505033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505033</v>
      </c>
      <c r="O7" s="47">
        <f t="shared" si="1"/>
        <v>11.104507475813545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190194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190194</v>
      </c>
      <c r="O8" s="47">
        <f t="shared" si="1"/>
        <v>4.1819261213720313</v>
      </c>
      <c r="P8" s="9"/>
    </row>
    <row r="9" spans="1:133">
      <c r="A9" s="12"/>
      <c r="B9" s="25">
        <v>314.10000000000002</v>
      </c>
      <c r="C9" s="20" t="s">
        <v>13</v>
      </c>
      <c r="D9" s="46">
        <v>2988355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2988355</v>
      </c>
      <c r="O9" s="47">
        <f t="shared" si="1"/>
        <v>65.70701407211962</v>
      </c>
      <c r="P9" s="9"/>
    </row>
    <row r="10" spans="1:133">
      <c r="A10" s="12"/>
      <c r="B10" s="25">
        <v>314.3</v>
      </c>
      <c r="C10" s="20" t="s">
        <v>14</v>
      </c>
      <c r="D10" s="46">
        <v>373870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373870</v>
      </c>
      <c r="O10" s="47">
        <f t="shared" si="1"/>
        <v>8.2205364995602466</v>
      </c>
      <c r="P10" s="9"/>
    </row>
    <row r="11" spans="1:133">
      <c r="A11" s="12"/>
      <c r="B11" s="25">
        <v>314.39999999999998</v>
      </c>
      <c r="C11" s="20" t="s">
        <v>15</v>
      </c>
      <c r="D11" s="46">
        <v>61895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61895</v>
      </c>
      <c r="O11" s="47">
        <f t="shared" si="1"/>
        <v>1.3609278803869833</v>
      </c>
      <c r="P11" s="9"/>
    </row>
    <row r="12" spans="1:133">
      <c r="A12" s="12"/>
      <c r="B12" s="25">
        <v>315</v>
      </c>
      <c r="C12" s="20" t="s">
        <v>87</v>
      </c>
      <c r="D12" s="46">
        <v>955985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955985</v>
      </c>
      <c r="O12" s="47">
        <f t="shared" si="1"/>
        <v>21.019898856640282</v>
      </c>
      <c r="P12" s="9"/>
    </row>
    <row r="13" spans="1:133">
      <c r="A13" s="12"/>
      <c r="B13" s="25">
        <v>316</v>
      </c>
      <c r="C13" s="20" t="s">
        <v>88</v>
      </c>
      <c r="D13" s="46">
        <v>112217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112217</v>
      </c>
      <c r="O13" s="47">
        <f t="shared" si="1"/>
        <v>2.4673922603342127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2687805</v>
      </c>
      <c r="E14" s="32">
        <f t="shared" si="3"/>
        <v>13509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2701314</v>
      </c>
      <c r="O14" s="45">
        <f t="shared" si="1"/>
        <v>59.395646437994721</v>
      </c>
      <c r="P14" s="10"/>
    </row>
    <row r="15" spans="1:133">
      <c r="A15" s="12"/>
      <c r="B15" s="25">
        <v>322</v>
      </c>
      <c r="C15" s="20" t="s">
        <v>0</v>
      </c>
      <c r="D15" s="46">
        <v>742745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742745</v>
      </c>
      <c r="O15" s="47">
        <f t="shared" si="1"/>
        <v>16.331244503078278</v>
      </c>
      <c r="P15" s="9"/>
    </row>
    <row r="16" spans="1:133">
      <c r="A16" s="12"/>
      <c r="B16" s="25">
        <v>323.10000000000002</v>
      </c>
      <c r="C16" s="20" t="s">
        <v>19</v>
      </c>
      <c r="D16" s="46">
        <v>1584915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1584915</v>
      </c>
      <c r="O16" s="47">
        <f t="shared" si="1"/>
        <v>34.848614775725594</v>
      </c>
      <c r="P16" s="9"/>
    </row>
    <row r="17" spans="1:16">
      <c r="A17" s="12"/>
      <c r="B17" s="25">
        <v>323.7</v>
      </c>
      <c r="C17" s="20" t="s">
        <v>20</v>
      </c>
      <c r="D17" s="46">
        <v>219091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219091</v>
      </c>
      <c r="O17" s="47">
        <f t="shared" si="1"/>
        <v>4.8173043095866319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593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593</v>
      </c>
      <c r="O18" s="47">
        <f t="shared" si="1"/>
        <v>1.3038698328935797E-2</v>
      </c>
      <c r="P18" s="9"/>
    </row>
    <row r="19" spans="1:16">
      <c r="A19" s="12"/>
      <c r="B19" s="25">
        <v>324.31</v>
      </c>
      <c r="C19" s="20" t="s">
        <v>62</v>
      </c>
      <c r="D19" s="46">
        <v>0</v>
      </c>
      <c r="E19" s="46">
        <v>1540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1540</v>
      </c>
      <c r="O19" s="47">
        <f t="shared" si="1"/>
        <v>3.3861037818821459E-2</v>
      </c>
      <c r="P19" s="9"/>
    </row>
    <row r="20" spans="1:16">
      <c r="A20" s="12"/>
      <c r="B20" s="25">
        <v>324.61</v>
      </c>
      <c r="C20" s="20" t="s">
        <v>22</v>
      </c>
      <c r="D20" s="46">
        <v>0</v>
      </c>
      <c r="E20" s="46">
        <v>10191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10191</v>
      </c>
      <c r="O20" s="47">
        <f t="shared" si="1"/>
        <v>0.22407651715039578</v>
      </c>
      <c r="P20" s="9"/>
    </row>
    <row r="21" spans="1:16">
      <c r="A21" s="12"/>
      <c r="B21" s="25">
        <v>324.91000000000003</v>
      </c>
      <c r="C21" s="20" t="s">
        <v>63</v>
      </c>
      <c r="D21" s="46">
        <v>0</v>
      </c>
      <c r="E21" s="46">
        <v>1185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1185</v>
      </c>
      <c r="O21" s="47">
        <f t="shared" si="1"/>
        <v>2.6055408970976253E-2</v>
      </c>
      <c r="P21" s="9"/>
    </row>
    <row r="22" spans="1:16">
      <c r="A22" s="12"/>
      <c r="B22" s="25">
        <v>329</v>
      </c>
      <c r="C22" s="20" t="s">
        <v>23</v>
      </c>
      <c r="D22" s="46">
        <v>141054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51" si="5">SUM(D22:M22)</f>
        <v>141054</v>
      </c>
      <c r="O22" s="47">
        <f t="shared" si="1"/>
        <v>3.1014511873350923</v>
      </c>
      <c r="P22" s="9"/>
    </row>
    <row r="23" spans="1:16" ht="15.75">
      <c r="A23" s="29" t="s">
        <v>25</v>
      </c>
      <c r="B23" s="30"/>
      <c r="C23" s="31"/>
      <c r="D23" s="32">
        <f t="shared" ref="D23:M23" si="6">SUM(D24:D36)</f>
        <v>5098333</v>
      </c>
      <c r="E23" s="32">
        <f t="shared" si="6"/>
        <v>2245445</v>
      </c>
      <c r="F23" s="32">
        <f t="shared" si="6"/>
        <v>0</v>
      </c>
      <c r="G23" s="32">
        <f t="shared" si="6"/>
        <v>200000</v>
      </c>
      <c r="H23" s="32">
        <f t="shared" si="6"/>
        <v>0</v>
      </c>
      <c r="I23" s="32">
        <f t="shared" si="6"/>
        <v>17141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7560919</v>
      </c>
      <c r="O23" s="45">
        <f t="shared" si="1"/>
        <v>166.24711961301671</v>
      </c>
      <c r="P23" s="10"/>
    </row>
    <row r="24" spans="1:16">
      <c r="A24" s="12"/>
      <c r="B24" s="25">
        <v>331.39</v>
      </c>
      <c r="C24" s="20" t="s">
        <v>73</v>
      </c>
      <c r="D24" s="46">
        <v>10000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10000</v>
      </c>
      <c r="O24" s="47">
        <f t="shared" si="1"/>
        <v>0.2198768689533861</v>
      </c>
      <c r="P24" s="9"/>
    </row>
    <row r="25" spans="1:16">
      <c r="A25" s="12"/>
      <c r="B25" s="25">
        <v>331.49</v>
      </c>
      <c r="C25" s="20" t="s">
        <v>64</v>
      </c>
      <c r="D25" s="46">
        <v>0</v>
      </c>
      <c r="E25" s="46">
        <v>330344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330344</v>
      </c>
      <c r="O25" s="47">
        <f t="shared" si="1"/>
        <v>7.2635004397537379</v>
      </c>
      <c r="P25" s="9"/>
    </row>
    <row r="26" spans="1:16">
      <c r="A26" s="12"/>
      <c r="B26" s="25">
        <v>331.62</v>
      </c>
      <c r="C26" s="20" t="s">
        <v>106</v>
      </c>
      <c r="D26" s="46">
        <v>689664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689664</v>
      </c>
      <c r="O26" s="47">
        <f t="shared" si="1"/>
        <v>15.164116094986808</v>
      </c>
      <c r="P26" s="9"/>
    </row>
    <row r="27" spans="1:16">
      <c r="A27" s="12"/>
      <c r="B27" s="25">
        <v>331.7</v>
      </c>
      <c r="C27" s="20" t="s">
        <v>107</v>
      </c>
      <c r="D27" s="46">
        <v>0</v>
      </c>
      <c r="E27" s="46">
        <v>51684</v>
      </c>
      <c r="F27" s="46">
        <v>0</v>
      </c>
      <c r="G27" s="46">
        <v>200000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251684</v>
      </c>
      <c r="O27" s="47">
        <f t="shared" si="1"/>
        <v>5.5339489885664026</v>
      </c>
      <c r="P27" s="9"/>
    </row>
    <row r="28" spans="1:16">
      <c r="A28" s="12"/>
      <c r="B28" s="25">
        <v>335.12</v>
      </c>
      <c r="C28" s="20" t="s">
        <v>89</v>
      </c>
      <c r="D28" s="46">
        <v>1293964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1293964</v>
      </c>
      <c r="O28" s="47">
        <f t="shared" si="1"/>
        <v>28.45127528583993</v>
      </c>
      <c r="P28" s="9"/>
    </row>
    <row r="29" spans="1:16">
      <c r="A29" s="12"/>
      <c r="B29" s="25">
        <v>335.14</v>
      </c>
      <c r="C29" s="20" t="s">
        <v>90</v>
      </c>
      <c r="D29" s="46">
        <v>218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218</v>
      </c>
      <c r="O29" s="47">
        <f t="shared" si="1"/>
        <v>4.7933157431838168E-3</v>
      </c>
      <c r="P29" s="9"/>
    </row>
    <row r="30" spans="1:16">
      <c r="A30" s="12"/>
      <c r="B30" s="25">
        <v>335.15</v>
      </c>
      <c r="C30" s="20" t="s">
        <v>91</v>
      </c>
      <c r="D30" s="46">
        <v>6178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6178</v>
      </c>
      <c r="O30" s="47">
        <f t="shared" si="1"/>
        <v>0.13583992963940195</v>
      </c>
      <c r="P30" s="9"/>
    </row>
    <row r="31" spans="1:16">
      <c r="A31" s="12"/>
      <c r="B31" s="25">
        <v>335.18</v>
      </c>
      <c r="C31" s="20" t="s">
        <v>92</v>
      </c>
      <c r="D31" s="46">
        <v>3093648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3093648</v>
      </c>
      <c r="O31" s="47">
        <f t="shared" si="1"/>
        <v>68.022163588390498</v>
      </c>
      <c r="P31" s="9"/>
    </row>
    <row r="32" spans="1:16">
      <c r="A32" s="12"/>
      <c r="B32" s="25">
        <v>337.2</v>
      </c>
      <c r="C32" s="20" t="s">
        <v>33</v>
      </c>
      <c r="D32" s="46">
        <v>4661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4661</v>
      </c>
      <c r="O32" s="47">
        <f t="shared" si="1"/>
        <v>0.10248460861917326</v>
      </c>
      <c r="P32" s="9"/>
    </row>
    <row r="33" spans="1:16">
      <c r="A33" s="12"/>
      <c r="B33" s="25">
        <v>337.3</v>
      </c>
      <c r="C33" s="20" t="s">
        <v>103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17141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17141</v>
      </c>
      <c r="O33" s="47">
        <f t="shared" si="1"/>
        <v>0.37689094107299914</v>
      </c>
      <c r="P33" s="9"/>
    </row>
    <row r="34" spans="1:16">
      <c r="A34" s="12"/>
      <c r="B34" s="25">
        <v>337.4</v>
      </c>
      <c r="C34" s="20" t="s">
        <v>34</v>
      </c>
      <c r="D34" s="46">
        <v>0</v>
      </c>
      <c r="E34" s="46">
        <v>3886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3886</v>
      </c>
      <c r="O34" s="47">
        <f t="shared" si="1"/>
        <v>8.5444151275285846E-2</v>
      </c>
      <c r="P34" s="9"/>
    </row>
    <row r="35" spans="1:16">
      <c r="A35" s="12"/>
      <c r="B35" s="25">
        <v>337.7</v>
      </c>
      <c r="C35" s="20" t="s">
        <v>35</v>
      </c>
      <c r="D35" s="46">
        <v>0</v>
      </c>
      <c r="E35" s="46">
        <v>157013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157013</v>
      </c>
      <c r="O35" s="47">
        <f t="shared" si="1"/>
        <v>3.4523526824978013</v>
      </c>
      <c r="P35" s="9"/>
    </row>
    <row r="36" spans="1:16">
      <c r="A36" s="12"/>
      <c r="B36" s="25">
        <v>338</v>
      </c>
      <c r="C36" s="20" t="s">
        <v>74</v>
      </c>
      <c r="D36" s="46">
        <v>0</v>
      </c>
      <c r="E36" s="46">
        <v>1702518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1702518</v>
      </c>
      <c r="O36" s="47">
        <f t="shared" si="1"/>
        <v>37.434432717678099</v>
      </c>
      <c r="P36" s="9"/>
    </row>
    <row r="37" spans="1:16" ht="15.75">
      <c r="A37" s="29" t="s">
        <v>40</v>
      </c>
      <c r="B37" s="30"/>
      <c r="C37" s="31"/>
      <c r="D37" s="32">
        <f t="shared" ref="D37:M37" si="7">SUM(D38:D40)</f>
        <v>326071</v>
      </c>
      <c r="E37" s="32">
        <f t="shared" si="7"/>
        <v>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1011443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5"/>
        <v>1337514</v>
      </c>
      <c r="O37" s="45">
        <f t="shared" si="1"/>
        <v>29.408839050131927</v>
      </c>
      <c r="P37" s="10"/>
    </row>
    <row r="38" spans="1:16">
      <c r="A38" s="12"/>
      <c r="B38" s="25">
        <v>343.7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1011443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1011443</v>
      </c>
      <c r="O38" s="47">
        <f t="shared" si="1"/>
        <v>22.23929199648197</v>
      </c>
      <c r="P38" s="9"/>
    </row>
    <row r="39" spans="1:16">
      <c r="A39" s="12"/>
      <c r="B39" s="25">
        <v>347.2</v>
      </c>
      <c r="C39" s="20" t="s">
        <v>44</v>
      </c>
      <c r="D39" s="46">
        <v>50279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50279</v>
      </c>
      <c r="O39" s="47">
        <f t="shared" si="1"/>
        <v>1.1055189094107301</v>
      </c>
      <c r="P39" s="9"/>
    </row>
    <row r="40" spans="1:16">
      <c r="A40" s="12"/>
      <c r="B40" s="25">
        <v>349</v>
      </c>
      <c r="C40" s="20" t="s">
        <v>1</v>
      </c>
      <c r="D40" s="46">
        <v>275792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275792</v>
      </c>
      <c r="O40" s="47">
        <f t="shared" si="1"/>
        <v>6.0640281442392263</v>
      </c>
      <c r="P40" s="9"/>
    </row>
    <row r="41" spans="1:16" ht="15.75">
      <c r="A41" s="29" t="s">
        <v>41</v>
      </c>
      <c r="B41" s="30"/>
      <c r="C41" s="31"/>
      <c r="D41" s="32">
        <f t="shared" ref="D41:M41" si="8">SUM(D42:D43)</f>
        <v>149315</v>
      </c>
      <c r="E41" s="32">
        <f t="shared" si="8"/>
        <v>0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si="5"/>
        <v>149315</v>
      </c>
      <c r="O41" s="45">
        <f t="shared" si="1"/>
        <v>3.2830914687774846</v>
      </c>
      <c r="P41" s="10"/>
    </row>
    <row r="42" spans="1:16">
      <c r="A42" s="13"/>
      <c r="B42" s="39">
        <v>351.5</v>
      </c>
      <c r="C42" s="21" t="s">
        <v>47</v>
      </c>
      <c r="D42" s="46">
        <v>55972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55972</v>
      </c>
      <c r="O42" s="47">
        <f t="shared" si="1"/>
        <v>1.2306948109058926</v>
      </c>
      <c r="P42" s="9"/>
    </row>
    <row r="43" spans="1:16">
      <c r="A43" s="13"/>
      <c r="B43" s="39">
        <v>354</v>
      </c>
      <c r="C43" s="21" t="s">
        <v>113</v>
      </c>
      <c r="D43" s="46">
        <v>93343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93343</v>
      </c>
      <c r="O43" s="47">
        <f t="shared" si="1"/>
        <v>2.0523966578715918</v>
      </c>
      <c r="P43" s="9"/>
    </row>
    <row r="44" spans="1:16" ht="15.75">
      <c r="A44" s="29" t="s">
        <v>4</v>
      </c>
      <c r="B44" s="30"/>
      <c r="C44" s="31"/>
      <c r="D44" s="32">
        <f t="shared" ref="D44:M44" si="9">SUM(D45:D48)</f>
        <v>424320</v>
      </c>
      <c r="E44" s="32">
        <f t="shared" si="9"/>
        <v>31854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326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5"/>
        <v>456500</v>
      </c>
      <c r="O44" s="45">
        <f t="shared" si="1"/>
        <v>10.037379067722076</v>
      </c>
      <c r="P44" s="10"/>
    </row>
    <row r="45" spans="1:16">
      <c r="A45" s="12"/>
      <c r="B45" s="25">
        <v>361.1</v>
      </c>
      <c r="C45" s="20" t="s">
        <v>49</v>
      </c>
      <c r="D45" s="46">
        <v>106284</v>
      </c>
      <c r="E45" s="46">
        <v>31854</v>
      </c>
      <c r="F45" s="46">
        <v>0</v>
      </c>
      <c r="G45" s="46">
        <v>0</v>
      </c>
      <c r="H45" s="46">
        <v>0</v>
      </c>
      <c r="I45" s="46">
        <v>326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5"/>
        <v>138464</v>
      </c>
      <c r="O45" s="47">
        <f t="shared" si="1"/>
        <v>3.0445030782761653</v>
      </c>
      <c r="P45" s="9"/>
    </row>
    <row r="46" spans="1:16">
      <c r="A46" s="12"/>
      <c r="B46" s="25">
        <v>362</v>
      </c>
      <c r="C46" s="20" t="s">
        <v>66</v>
      </c>
      <c r="D46" s="46">
        <v>275605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5"/>
        <v>275605</v>
      </c>
      <c r="O46" s="47">
        <f t="shared" si="1"/>
        <v>6.0599164467897975</v>
      </c>
      <c r="P46" s="9"/>
    </row>
    <row r="47" spans="1:16">
      <c r="A47" s="12"/>
      <c r="B47" s="25">
        <v>366</v>
      </c>
      <c r="C47" s="20" t="s">
        <v>75</v>
      </c>
      <c r="D47" s="46">
        <v>18000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5"/>
        <v>18000</v>
      </c>
      <c r="O47" s="47">
        <f t="shared" si="1"/>
        <v>0.39577836411609496</v>
      </c>
      <c r="P47" s="9"/>
    </row>
    <row r="48" spans="1:16">
      <c r="A48" s="12"/>
      <c r="B48" s="25">
        <v>369.9</v>
      </c>
      <c r="C48" s="20" t="s">
        <v>50</v>
      </c>
      <c r="D48" s="46">
        <v>24431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5"/>
        <v>24431</v>
      </c>
      <c r="O48" s="47">
        <f t="shared" si="1"/>
        <v>0.53718117854001757</v>
      </c>
      <c r="P48" s="9"/>
    </row>
    <row r="49" spans="1:119" ht="15.75">
      <c r="A49" s="29" t="s">
        <v>42</v>
      </c>
      <c r="B49" s="30"/>
      <c r="C49" s="31"/>
      <c r="D49" s="32">
        <f t="shared" ref="D49:M49" si="10">SUM(D50:D50)</f>
        <v>225000</v>
      </c>
      <c r="E49" s="32">
        <f t="shared" si="10"/>
        <v>92147</v>
      </c>
      <c r="F49" s="32">
        <f t="shared" si="10"/>
        <v>0</v>
      </c>
      <c r="G49" s="32">
        <f t="shared" si="10"/>
        <v>1011943</v>
      </c>
      <c r="H49" s="32">
        <f t="shared" si="10"/>
        <v>0</v>
      </c>
      <c r="I49" s="32">
        <f t="shared" si="10"/>
        <v>86287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5"/>
        <v>1415377</v>
      </c>
      <c r="O49" s="45">
        <f t="shared" si="1"/>
        <v>31.120866314863676</v>
      </c>
      <c r="P49" s="9"/>
    </row>
    <row r="50" spans="1:119" ht="15.75" thickBot="1">
      <c r="A50" s="12"/>
      <c r="B50" s="25">
        <v>381</v>
      </c>
      <c r="C50" s="20" t="s">
        <v>51</v>
      </c>
      <c r="D50" s="46">
        <v>225000</v>
      </c>
      <c r="E50" s="46">
        <v>92147</v>
      </c>
      <c r="F50" s="46">
        <v>0</v>
      </c>
      <c r="G50" s="46">
        <v>1011943</v>
      </c>
      <c r="H50" s="46">
        <v>0</v>
      </c>
      <c r="I50" s="46">
        <v>86287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5"/>
        <v>1415377</v>
      </c>
      <c r="O50" s="47">
        <f t="shared" si="1"/>
        <v>31.120866314863676</v>
      </c>
      <c r="P50" s="9"/>
    </row>
    <row r="51" spans="1:119" ht="16.5" thickBot="1">
      <c r="A51" s="14" t="s">
        <v>45</v>
      </c>
      <c r="B51" s="23"/>
      <c r="C51" s="22"/>
      <c r="D51" s="15">
        <f t="shared" ref="D51:M51" si="11">SUM(D5,D14,D23,D37,D41,D44,D49)</f>
        <v>20078780</v>
      </c>
      <c r="E51" s="15">
        <f t="shared" si="11"/>
        <v>2573149</v>
      </c>
      <c r="F51" s="15">
        <f t="shared" si="11"/>
        <v>0</v>
      </c>
      <c r="G51" s="15">
        <f t="shared" si="11"/>
        <v>1211943</v>
      </c>
      <c r="H51" s="15">
        <f t="shared" si="11"/>
        <v>0</v>
      </c>
      <c r="I51" s="15">
        <f t="shared" si="11"/>
        <v>1115197</v>
      </c>
      <c r="J51" s="15">
        <f t="shared" si="11"/>
        <v>0</v>
      </c>
      <c r="K51" s="15">
        <f t="shared" si="11"/>
        <v>0</v>
      </c>
      <c r="L51" s="15">
        <f t="shared" si="11"/>
        <v>0</v>
      </c>
      <c r="M51" s="15">
        <f t="shared" si="11"/>
        <v>0</v>
      </c>
      <c r="N51" s="15">
        <f t="shared" si="5"/>
        <v>24979069</v>
      </c>
      <c r="O51" s="38">
        <f t="shared" si="1"/>
        <v>549.23194810905898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114</v>
      </c>
      <c r="M53" s="118"/>
      <c r="N53" s="118"/>
      <c r="O53" s="43">
        <v>45480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69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10776965</v>
      </c>
      <c r="E5" s="27">
        <f t="shared" si="0"/>
        <v>221748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10998713</v>
      </c>
      <c r="O5" s="33">
        <f t="shared" ref="O5:O51" si="1">(N5/O$53)</f>
        <v>242.20371716104029</v>
      </c>
      <c r="P5" s="6"/>
    </row>
    <row r="6" spans="1:133">
      <c r="A6" s="12"/>
      <c r="B6" s="25">
        <v>311</v>
      </c>
      <c r="C6" s="20" t="s">
        <v>3</v>
      </c>
      <c r="D6" s="46">
        <v>5852830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5852830</v>
      </c>
      <c r="O6" s="47">
        <f t="shared" si="1"/>
        <v>128.88573253176543</v>
      </c>
      <c r="P6" s="9"/>
    </row>
    <row r="7" spans="1:133">
      <c r="A7" s="12"/>
      <c r="B7" s="25">
        <v>312.41000000000003</v>
      </c>
      <c r="C7" s="20" t="s">
        <v>12</v>
      </c>
      <c r="D7" s="46">
        <v>577879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577879</v>
      </c>
      <c r="O7" s="47">
        <f t="shared" si="1"/>
        <v>12.72552905683645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221748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221748</v>
      </c>
      <c r="O8" s="47">
        <f t="shared" si="1"/>
        <v>4.8831340424126317</v>
      </c>
      <c r="P8" s="9"/>
    </row>
    <row r="9" spans="1:133">
      <c r="A9" s="12"/>
      <c r="B9" s="25">
        <v>314.10000000000002</v>
      </c>
      <c r="C9" s="20" t="s">
        <v>13</v>
      </c>
      <c r="D9" s="46">
        <v>2898370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2898370</v>
      </c>
      <c r="O9" s="47">
        <f t="shared" si="1"/>
        <v>63.825284622668519</v>
      </c>
      <c r="P9" s="9"/>
    </row>
    <row r="10" spans="1:133">
      <c r="A10" s="12"/>
      <c r="B10" s="25">
        <v>314.3</v>
      </c>
      <c r="C10" s="20" t="s">
        <v>14</v>
      </c>
      <c r="D10" s="46">
        <v>311717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311717</v>
      </c>
      <c r="O10" s="47">
        <f t="shared" si="1"/>
        <v>6.8643500473453569</v>
      </c>
      <c r="P10" s="9"/>
    </row>
    <row r="11" spans="1:133">
      <c r="A11" s="12"/>
      <c r="B11" s="25">
        <v>314.39999999999998</v>
      </c>
      <c r="C11" s="20" t="s">
        <v>15</v>
      </c>
      <c r="D11" s="46">
        <v>14288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14288</v>
      </c>
      <c r="O11" s="47">
        <f t="shared" si="1"/>
        <v>0.31463742265089956</v>
      </c>
      <c r="P11" s="9"/>
    </row>
    <row r="12" spans="1:133">
      <c r="A12" s="12"/>
      <c r="B12" s="25">
        <v>315</v>
      </c>
      <c r="C12" s="20" t="s">
        <v>87</v>
      </c>
      <c r="D12" s="46">
        <v>999026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999026</v>
      </c>
      <c r="O12" s="47">
        <f t="shared" si="1"/>
        <v>21.999647662460639</v>
      </c>
      <c r="P12" s="9"/>
    </row>
    <row r="13" spans="1:133">
      <c r="A13" s="12"/>
      <c r="B13" s="25">
        <v>316</v>
      </c>
      <c r="C13" s="20" t="s">
        <v>88</v>
      </c>
      <c r="D13" s="46">
        <v>122855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122855</v>
      </c>
      <c r="O13" s="47">
        <f t="shared" si="1"/>
        <v>2.7054017749003547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2409884</v>
      </c>
      <c r="E14" s="32">
        <f t="shared" si="3"/>
        <v>44553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2454437</v>
      </c>
      <c r="O14" s="45">
        <f t="shared" si="1"/>
        <v>54.04939331879941</v>
      </c>
      <c r="P14" s="10"/>
    </row>
    <row r="15" spans="1:133">
      <c r="A15" s="12"/>
      <c r="B15" s="25">
        <v>322</v>
      </c>
      <c r="C15" s="20" t="s">
        <v>0</v>
      </c>
      <c r="D15" s="46">
        <v>908431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908431</v>
      </c>
      <c r="O15" s="47">
        <f t="shared" si="1"/>
        <v>20.004646451300346</v>
      </c>
      <c r="P15" s="9"/>
    </row>
    <row r="16" spans="1:133">
      <c r="A16" s="12"/>
      <c r="B16" s="25">
        <v>323.10000000000002</v>
      </c>
      <c r="C16" s="20" t="s">
        <v>19</v>
      </c>
      <c r="D16" s="46">
        <v>1114367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1114367</v>
      </c>
      <c r="O16" s="47">
        <f t="shared" si="1"/>
        <v>24.53958292043778</v>
      </c>
      <c r="P16" s="9"/>
    </row>
    <row r="17" spans="1:16">
      <c r="A17" s="12"/>
      <c r="B17" s="25">
        <v>323.7</v>
      </c>
      <c r="C17" s="20" t="s">
        <v>20</v>
      </c>
      <c r="D17" s="46">
        <v>226419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226419</v>
      </c>
      <c r="O17" s="47">
        <f t="shared" si="1"/>
        <v>4.9859945828103323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1954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1954</v>
      </c>
      <c r="O18" s="47">
        <f t="shared" si="1"/>
        <v>4.3029221994670894E-2</v>
      </c>
      <c r="P18" s="9"/>
    </row>
    <row r="19" spans="1:16">
      <c r="A19" s="12"/>
      <c r="B19" s="25">
        <v>324.31</v>
      </c>
      <c r="C19" s="20" t="s">
        <v>62</v>
      </c>
      <c r="D19" s="46">
        <v>0</v>
      </c>
      <c r="E19" s="46">
        <v>5081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5081</v>
      </c>
      <c r="O19" s="47">
        <f t="shared" si="1"/>
        <v>0.11188918984387043</v>
      </c>
      <c r="P19" s="9"/>
    </row>
    <row r="20" spans="1:16">
      <c r="A20" s="12"/>
      <c r="B20" s="25">
        <v>324.61</v>
      </c>
      <c r="C20" s="20" t="s">
        <v>22</v>
      </c>
      <c r="D20" s="46">
        <v>0</v>
      </c>
      <c r="E20" s="46">
        <v>33610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33610</v>
      </c>
      <c r="O20" s="47">
        <f t="shared" si="1"/>
        <v>0.74012904362379162</v>
      </c>
      <c r="P20" s="9"/>
    </row>
    <row r="21" spans="1:16">
      <c r="A21" s="12"/>
      <c r="B21" s="25">
        <v>324.70999999999998</v>
      </c>
      <c r="C21" s="20" t="s">
        <v>63</v>
      </c>
      <c r="D21" s="46">
        <v>0</v>
      </c>
      <c r="E21" s="46">
        <v>3908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3908</v>
      </c>
      <c r="O21" s="47">
        <f t="shared" si="1"/>
        <v>8.6058443989341787E-2</v>
      </c>
      <c r="P21" s="9"/>
    </row>
    <row r="22" spans="1:16">
      <c r="A22" s="12"/>
      <c r="B22" s="25">
        <v>329</v>
      </c>
      <c r="C22" s="20" t="s">
        <v>23</v>
      </c>
      <c r="D22" s="46">
        <v>160667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160667</v>
      </c>
      <c r="O22" s="47">
        <f t="shared" si="1"/>
        <v>3.5380634647992779</v>
      </c>
      <c r="P22" s="9"/>
    </row>
    <row r="23" spans="1:16" ht="15.75">
      <c r="A23" s="29" t="s">
        <v>25</v>
      </c>
      <c r="B23" s="30"/>
      <c r="C23" s="31"/>
      <c r="D23" s="32">
        <f t="shared" ref="D23:M23" si="6">SUM(D24:D37)</f>
        <v>5229286</v>
      </c>
      <c r="E23" s="32">
        <f t="shared" si="6"/>
        <v>2801305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380371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8410962</v>
      </c>
      <c r="O23" s="45">
        <f t="shared" si="1"/>
        <v>185.21860342207836</v>
      </c>
      <c r="P23" s="10"/>
    </row>
    <row r="24" spans="1:16">
      <c r="A24" s="12"/>
      <c r="B24" s="25">
        <v>331.39</v>
      </c>
      <c r="C24" s="20" t="s">
        <v>73</v>
      </c>
      <c r="D24" s="46">
        <v>0</v>
      </c>
      <c r="E24" s="46">
        <v>86000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86000</v>
      </c>
      <c r="O24" s="47">
        <f t="shared" si="1"/>
        <v>1.8938142740745634</v>
      </c>
      <c r="P24" s="9"/>
    </row>
    <row r="25" spans="1:16">
      <c r="A25" s="12"/>
      <c r="B25" s="25">
        <v>331.49</v>
      </c>
      <c r="C25" s="20" t="s">
        <v>64</v>
      </c>
      <c r="D25" s="46">
        <v>0</v>
      </c>
      <c r="E25" s="46">
        <v>378981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378981</v>
      </c>
      <c r="O25" s="47">
        <f t="shared" si="1"/>
        <v>8.3455770628261874</v>
      </c>
      <c r="P25" s="9"/>
    </row>
    <row r="26" spans="1:16">
      <c r="A26" s="12"/>
      <c r="B26" s="25">
        <v>331.62</v>
      </c>
      <c r="C26" s="20" t="s">
        <v>106</v>
      </c>
      <c r="D26" s="46">
        <v>241702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241702</v>
      </c>
      <c r="O26" s="47">
        <f t="shared" si="1"/>
        <v>5.3225429961903501</v>
      </c>
      <c r="P26" s="9"/>
    </row>
    <row r="27" spans="1:16">
      <c r="A27" s="12"/>
      <c r="B27" s="25">
        <v>331.7</v>
      </c>
      <c r="C27" s="20" t="s">
        <v>107</v>
      </c>
      <c r="D27" s="46">
        <v>0</v>
      </c>
      <c r="E27" s="46">
        <v>59697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59697</v>
      </c>
      <c r="O27" s="47">
        <f t="shared" si="1"/>
        <v>1.3145933804584793</v>
      </c>
      <c r="P27" s="9"/>
    </row>
    <row r="28" spans="1:16">
      <c r="A28" s="12"/>
      <c r="B28" s="25">
        <v>334.36</v>
      </c>
      <c r="C28" s="20" t="s">
        <v>27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380371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380371</v>
      </c>
      <c r="O28" s="47">
        <f t="shared" si="1"/>
        <v>8.3761863865583237</v>
      </c>
      <c r="P28" s="9"/>
    </row>
    <row r="29" spans="1:16">
      <c r="A29" s="12"/>
      <c r="B29" s="25">
        <v>334.62</v>
      </c>
      <c r="C29" s="20" t="s">
        <v>108</v>
      </c>
      <c r="D29" s="46">
        <v>32286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32286</v>
      </c>
      <c r="O29" s="47">
        <f t="shared" si="1"/>
        <v>0.71097311224152737</v>
      </c>
      <c r="P29" s="9"/>
    </row>
    <row r="30" spans="1:16">
      <c r="A30" s="12"/>
      <c r="B30" s="25">
        <v>335.12</v>
      </c>
      <c r="C30" s="20" t="s">
        <v>89</v>
      </c>
      <c r="D30" s="46">
        <v>1341451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1341451</v>
      </c>
      <c r="O30" s="47">
        <f t="shared" si="1"/>
        <v>29.540221532227875</v>
      </c>
      <c r="P30" s="9"/>
    </row>
    <row r="31" spans="1:16">
      <c r="A31" s="12"/>
      <c r="B31" s="25">
        <v>335.14</v>
      </c>
      <c r="C31" s="20" t="s">
        <v>90</v>
      </c>
      <c r="D31" s="46">
        <v>167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167</v>
      </c>
      <c r="O31" s="47">
        <f t="shared" si="1"/>
        <v>3.6775230670982803E-3</v>
      </c>
      <c r="P31" s="9"/>
    </row>
    <row r="32" spans="1:16">
      <c r="A32" s="12"/>
      <c r="B32" s="25">
        <v>335.15</v>
      </c>
      <c r="C32" s="20" t="s">
        <v>91</v>
      </c>
      <c r="D32" s="46">
        <v>6104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6104</v>
      </c>
      <c r="O32" s="47">
        <f t="shared" si="1"/>
        <v>0.13441677126687365</v>
      </c>
      <c r="P32" s="9"/>
    </row>
    <row r="33" spans="1:16">
      <c r="A33" s="12"/>
      <c r="B33" s="25">
        <v>335.18</v>
      </c>
      <c r="C33" s="20" t="s">
        <v>92</v>
      </c>
      <c r="D33" s="46">
        <v>3592414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3592414</v>
      </c>
      <c r="O33" s="47">
        <f t="shared" si="1"/>
        <v>79.108894320759291</v>
      </c>
      <c r="P33" s="9"/>
    </row>
    <row r="34" spans="1:16">
      <c r="A34" s="12"/>
      <c r="B34" s="25">
        <v>337.3</v>
      </c>
      <c r="C34" s="20" t="s">
        <v>103</v>
      </c>
      <c r="D34" s="46">
        <v>7462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51" si="8">SUM(D34:M34)</f>
        <v>7462</v>
      </c>
      <c r="O34" s="47">
        <f t="shared" si="1"/>
        <v>0.16432141992028362</v>
      </c>
      <c r="P34" s="9"/>
    </row>
    <row r="35" spans="1:16">
      <c r="A35" s="12"/>
      <c r="B35" s="25">
        <v>337.4</v>
      </c>
      <c r="C35" s="20" t="s">
        <v>34</v>
      </c>
      <c r="D35" s="46">
        <v>0</v>
      </c>
      <c r="E35" s="46">
        <v>45634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45634</v>
      </c>
      <c r="O35" s="47">
        <f t="shared" si="1"/>
        <v>1.0049107044548677</v>
      </c>
      <c r="P35" s="9"/>
    </row>
    <row r="36" spans="1:16">
      <c r="A36" s="12"/>
      <c r="B36" s="25">
        <v>337.7</v>
      </c>
      <c r="C36" s="20" t="s">
        <v>35</v>
      </c>
      <c r="D36" s="46">
        <v>7700</v>
      </c>
      <c r="E36" s="46">
        <v>297914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305614</v>
      </c>
      <c r="O36" s="47">
        <f t="shared" si="1"/>
        <v>6.7299552971746932</v>
      </c>
      <c r="P36" s="9"/>
    </row>
    <row r="37" spans="1:16">
      <c r="A37" s="12"/>
      <c r="B37" s="25">
        <v>338</v>
      </c>
      <c r="C37" s="20" t="s">
        <v>74</v>
      </c>
      <c r="D37" s="46">
        <v>0</v>
      </c>
      <c r="E37" s="46">
        <v>1933079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1933079</v>
      </c>
      <c r="O37" s="47">
        <f t="shared" si="1"/>
        <v>42.568518640857945</v>
      </c>
      <c r="P37" s="9"/>
    </row>
    <row r="38" spans="1:16" ht="15.75">
      <c r="A38" s="29" t="s">
        <v>40</v>
      </c>
      <c r="B38" s="30"/>
      <c r="C38" s="31"/>
      <c r="D38" s="32">
        <f t="shared" ref="D38:M38" si="9">SUM(D39:D41)</f>
        <v>383500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1028455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8"/>
        <v>1411955</v>
      </c>
      <c r="O38" s="45">
        <f t="shared" si="1"/>
        <v>31.092796899429654</v>
      </c>
      <c r="P38" s="10"/>
    </row>
    <row r="39" spans="1:16">
      <c r="A39" s="12"/>
      <c r="B39" s="25">
        <v>343.7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1028455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1028455</v>
      </c>
      <c r="O39" s="47">
        <f t="shared" si="1"/>
        <v>22.64770650282971</v>
      </c>
      <c r="P39" s="9"/>
    </row>
    <row r="40" spans="1:16">
      <c r="A40" s="12"/>
      <c r="B40" s="25">
        <v>347.2</v>
      </c>
      <c r="C40" s="20" t="s">
        <v>44</v>
      </c>
      <c r="D40" s="46">
        <v>155033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155033</v>
      </c>
      <c r="O40" s="47">
        <f t="shared" si="1"/>
        <v>3.4139966087511837</v>
      </c>
      <c r="P40" s="9"/>
    </row>
    <row r="41" spans="1:16">
      <c r="A41" s="12"/>
      <c r="B41" s="25">
        <v>349</v>
      </c>
      <c r="C41" s="20" t="s">
        <v>1</v>
      </c>
      <c r="D41" s="46">
        <v>228467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228467</v>
      </c>
      <c r="O41" s="47">
        <f t="shared" si="1"/>
        <v>5.0310937878487589</v>
      </c>
      <c r="P41" s="9"/>
    </row>
    <row r="42" spans="1:16" ht="15.75">
      <c r="A42" s="29" t="s">
        <v>41</v>
      </c>
      <c r="B42" s="30"/>
      <c r="C42" s="31"/>
      <c r="D42" s="32">
        <f t="shared" ref="D42:M42" si="10">SUM(D43:D44)</f>
        <v>167333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8"/>
        <v>167333</v>
      </c>
      <c r="O42" s="45">
        <f t="shared" si="1"/>
        <v>3.6848560921362665</v>
      </c>
      <c r="P42" s="10"/>
    </row>
    <row r="43" spans="1:16">
      <c r="A43" s="13"/>
      <c r="B43" s="39">
        <v>351.5</v>
      </c>
      <c r="C43" s="21" t="s">
        <v>47</v>
      </c>
      <c r="D43" s="46">
        <v>84445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84445</v>
      </c>
      <c r="O43" s="47">
        <f t="shared" si="1"/>
        <v>1.8595714694677501</v>
      </c>
      <c r="P43" s="9"/>
    </row>
    <row r="44" spans="1:16">
      <c r="A44" s="13"/>
      <c r="B44" s="39">
        <v>359</v>
      </c>
      <c r="C44" s="21" t="s">
        <v>48</v>
      </c>
      <c r="D44" s="46">
        <v>82888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82888</v>
      </c>
      <c r="O44" s="47">
        <f t="shared" si="1"/>
        <v>1.8252846226685164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SUM(D46:D48)</f>
        <v>1030321</v>
      </c>
      <c r="E45" s="32">
        <f t="shared" si="11"/>
        <v>46295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3848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8"/>
        <v>1080464</v>
      </c>
      <c r="O45" s="45">
        <f t="shared" si="1"/>
        <v>23.793001695624408</v>
      </c>
      <c r="P45" s="10"/>
    </row>
    <row r="46" spans="1:16">
      <c r="A46" s="12"/>
      <c r="B46" s="25">
        <v>361.1</v>
      </c>
      <c r="C46" s="20" t="s">
        <v>49</v>
      </c>
      <c r="D46" s="46">
        <v>200047</v>
      </c>
      <c r="E46" s="46">
        <v>46295</v>
      </c>
      <c r="F46" s="46">
        <v>0</v>
      </c>
      <c r="G46" s="46">
        <v>0</v>
      </c>
      <c r="H46" s="46">
        <v>0</v>
      </c>
      <c r="I46" s="46">
        <v>3848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250190</v>
      </c>
      <c r="O46" s="47">
        <f t="shared" si="1"/>
        <v>5.5094580608222676</v>
      </c>
      <c r="P46" s="9"/>
    </row>
    <row r="47" spans="1:16">
      <c r="A47" s="12"/>
      <c r="B47" s="25">
        <v>362</v>
      </c>
      <c r="C47" s="20" t="s">
        <v>66</v>
      </c>
      <c r="D47" s="46">
        <v>782549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782549</v>
      </c>
      <c r="O47" s="47">
        <f t="shared" si="1"/>
        <v>17.232586818171807</v>
      </c>
      <c r="P47" s="9"/>
    </row>
    <row r="48" spans="1:16">
      <c r="A48" s="12"/>
      <c r="B48" s="25">
        <v>369.9</v>
      </c>
      <c r="C48" s="20" t="s">
        <v>50</v>
      </c>
      <c r="D48" s="46">
        <v>47725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47725</v>
      </c>
      <c r="O48" s="47">
        <f t="shared" si="1"/>
        <v>1.0509568166303318</v>
      </c>
      <c r="P48" s="9"/>
    </row>
    <row r="49" spans="1:119" ht="15.75">
      <c r="A49" s="29" t="s">
        <v>42</v>
      </c>
      <c r="B49" s="30"/>
      <c r="C49" s="31"/>
      <c r="D49" s="32">
        <f t="shared" ref="D49:M49" si="12">SUM(D50:D50)</f>
        <v>272956</v>
      </c>
      <c r="E49" s="32">
        <f t="shared" si="12"/>
        <v>234090</v>
      </c>
      <c r="F49" s="32">
        <f t="shared" si="12"/>
        <v>0</v>
      </c>
      <c r="G49" s="32">
        <f t="shared" si="12"/>
        <v>580251</v>
      </c>
      <c r="H49" s="32">
        <f t="shared" si="12"/>
        <v>0</v>
      </c>
      <c r="I49" s="32">
        <f t="shared" si="12"/>
        <v>316941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8"/>
        <v>1404238</v>
      </c>
      <c r="O49" s="45">
        <f t="shared" si="1"/>
        <v>30.922860099975775</v>
      </c>
      <c r="P49" s="9"/>
    </row>
    <row r="50" spans="1:119" ht="15.75" thickBot="1">
      <c r="A50" s="12"/>
      <c r="B50" s="25">
        <v>381</v>
      </c>
      <c r="C50" s="20" t="s">
        <v>51</v>
      </c>
      <c r="D50" s="46">
        <v>272956</v>
      </c>
      <c r="E50" s="46">
        <v>234090</v>
      </c>
      <c r="F50" s="46">
        <v>0</v>
      </c>
      <c r="G50" s="46">
        <v>580251</v>
      </c>
      <c r="H50" s="46">
        <v>0</v>
      </c>
      <c r="I50" s="46">
        <v>316941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1404238</v>
      </c>
      <c r="O50" s="47">
        <f t="shared" si="1"/>
        <v>30.922860099975775</v>
      </c>
      <c r="P50" s="9"/>
    </row>
    <row r="51" spans="1:119" ht="16.5" thickBot="1">
      <c r="A51" s="14" t="s">
        <v>45</v>
      </c>
      <c r="B51" s="23"/>
      <c r="C51" s="22"/>
      <c r="D51" s="15">
        <f t="shared" ref="D51:M51" si="13">SUM(D5,D14,D23,D38,D42,D45,D49)</f>
        <v>20270245</v>
      </c>
      <c r="E51" s="15">
        <f t="shared" si="13"/>
        <v>3347991</v>
      </c>
      <c r="F51" s="15">
        <f t="shared" si="13"/>
        <v>0</v>
      </c>
      <c r="G51" s="15">
        <f t="shared" si="13"/>
        <v>580251</v>
      </c>
      <c r="H51" s="15">
        <f t="shared" si="13"/>
        <v>0</v>
      </c>
      <c r="I51" s="15">
        <f t="shared" si="13"/>
        <v>1729615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0</v>
      </c>
      <c r="N51" s="15">
        <f t="shared" si="8"/>
        <v>25928102</v>
      </c>
      <c r="O51" s="38">
        <f t="shared" si="1"/>
        <v>570.96522868908414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111</v>
      </c>
      <c r="M53" s="118"/>
      <c r="N53" s="118"/>
      <c r="O53" s="43">
        <v>45411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69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10399126</v>
      </c>
      <c r="E5" s="27">
        <f t="shared" si="0"/>
        <v>221813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10620939</v>
      </c>
      <c r="O5" s="33">
        <f t="shared" ref="O5:O50" si="1">(N5/O$52)</f>
        <v>234.08059859387743</v>
      </c>
      <c r="P5" s="6"/>
    </row>
    <row r="6" spans="1:133">
      <c r="A6" s="12"/>
      <c r="B6" s="25">
        <v>311</v>
      </c>
      <c r="C6" s="20" t="s">
        <v>3</v>
      </c>
      <c r="D6" s="46">
        <v>5412467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5412467</v>
      </c>
      <c r="O6" s="47">
        <f t="shared" si="1"/>
        <v>119.28827716924162</v>
      </c>
      <c r="P6" s="9"/>
    </row>
    <row r="7" spans="1:133">
      <c r="A7" s="12"/>
      <c r="B7" s="25">
        <v>312.41000000000003</v>
      </c>
      <c r="C7" s="20" t="s">
        <v>12</v>
      </c>
      <c r="D7" s="46">
        <v>577746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577746</v>
      </c>
      <c r="O7" s="47">
        <f t="shared" si="1"/>
        <v>12.733255460295771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221813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221813</v>
      </c>
      <c r="O8" s="47">
        <f t="shared" si="1"/>
        <v>4.8886562493112642</v>
      </c>
      <c r="P8" s="9"/>
    </row>
    <row r="9" spans="1:133">
      <c r="A9" s="12"/>
      <c r="B9" s="25">
        <v>314.10000000000002</v>
      </c>
      <c r="C9" s="20" t="s">
        <v>13</v>
      </c>
      <c r="D9" s="46">
        <v>2837613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2837613</v>
      </c>
      <c r="O9" s="47">
        <f t="shared" si="1"/>
        <v>62.539682189848591</v>
      </c>
      <c r="P9" s="9"/>
    </row>
    <row r="10" spans="1:133">
      <c r="A10" s="12"/>
      <c r="B10" s="25">
        <v>314.3</v>
      </c>
      <c r="C10" s="20" t="s">
        <v>14</v>
      </c>
      <c r="D10" s="46">
        <v>355481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355481</v>
      </c>
      <c r="O10" s="47">
        <f t="shared" si="1"/>
        <v>7.8346373393868598</v>
      </c>
      <c r="P10" s="9"/>
    </row>
    <row r="11" spans="1:133">
      <c r="A11" s="12"/>
      <c r="B11" s="25">
        <v>314.39999999999998</v>
      </c>
      <c r="C11" s="20" t="s">
        <v>15</v>
      </c>
      <c r="D11" s="46">
        <v>9562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9562</v>
      </c>
      <c r="O11" s="47">
        <f t="shared" si="1"/>
        <v>0.21074207127586891</v>
      </c>
      <c r="P11" s="9"/>
    </row>
    <row r="12" spans="1:133">
      <c r="A12" s="12"/>
      <c r="B12" s="25">
        <v>315</v>
      </c>
      <c r="C12" s="20" t="s">
        <v>87</v>
      </c>
      <c r="D12" s="46">
        <v>1076863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1076863</v>
      </c>
      <c r="O12" s="47">
        <f t="shared" si="1"/>
        <v>23.73356401384083</v>
      </c>
      <c r="P12" s="9"/>
    </row>
    <row r="13" spans="1:133">
      <c r="A13" s="12"/>
      <c r="B13" s="25">
        <v>316</v>
      </c>
      <c r="C13" s="20" t="s">
        <v>88</v>
      </c>
      <c r="D13" s="46">
        <v>129394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129394</v>
      </c>
      <c r="O13" s="47">
        <f t="shared" si="1"/>
        <v>2.851784100676614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2740756</v>
      </c>
      <c r="E14" s="32">
        <f t="shared" si="3"/>
        <v>29894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2770650</v>
      </c>
      <c r="O14" s="45">
        <f t="shared" si="1"/>
        <v>61.063848544288454</v>
      </c>
      <c r="P14" s="10"/>
    </row>
    <row r="15" spans="1:133">
      <c r="A15" s="12"/>
      <c r="B15" s="25">
        <v>322</v>
      </c>
      <c r="C15" s="20" t="s">
        <v>0</v>
      </c>
      <c r="D15" s="46">
        <v>1025574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1025574</v>
      </c>
      <c r="O15" s="47">
        <f t="shared" si="1"/>
        <v>22.603178101514118</v>
      </c>
      <c r="P15" s="9"/>
    </row>
    <row r="16" spans="1:133">
      <c r="A16" s="12"/>
      <c r="B16" s="25">
        <v>323.10000000000002</v>
      </c>
      <c r="C16" s="20" t="s">
        <v>19</v>
      </c>
      <c r="D16" s="46">
        <v>1159978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1159978</v>
      </c>
      <c r="O16" s="47">
        <f t="shared" si="1"/>
        <v>25.565380292244285</v>
      </c>
      <c r="P16" s="9"/>
    </row>
    <row r="17" spans="1:16">
      <c r="A17" s="12"/>
      <c r="B17" s="25">
        <v>323.7</v>
      </c>
      <c r="C17" s="20" t="s">
        <v>20</v>
      </c>
      <c r="D17" s="46">
        <v>292728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292728</v>
      </c>
      <c r="O17" s="47">
        <f t="shared" si="1"/>
        <v>6.4515901527340045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1311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1311</v>
      </c>
      <c r="O18" s="47">
        <f t="shared" si="1"/>
        <v>2.8893835540960484E-2</v>
      </c>
      <c r="P18" s="9"/>
    </row>
    <row r="19" spans="1:16">
      <c r="A19" s="12"/>
      <c r="B19" s="25">
        <v>324.31</v>
      </c>
      <c r="C19" s="20" t="s">
        <v>62</v>
      </c>
      <c r="D19" s="46">
        <v>0</v>
      </c>
      <c r="E19" s="46">
        <v>3409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3409</v>
      </c>
      <c r="O19" s="47">
        <f t="shared" si="1"/>
        <v>7.5132788222070396E-2</v>
      </c>
      <c r="P19" s="9"/>
    </row>
    <row r="20" spans="1:16">
      <c r="A20" s="12"/>
      <c r="B20" s="25">
        <v>324.61</v>
      </c>
      <c r="C20" s="20" t="s">
        <v>22</v>
      </c>
      <c r="D20" s="46">
        <v>0</v>
      </c>
      <c r="E20" s="46">
        <v>22552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22552</v>
      </c>
      <c r="O20" s="47">
        <f t="shared" si="1"/>
        <v>0.49703568201353227</v>
      </c>
      <c r="P20" s="9"/>
    </row>
    <row r="21" spans="1:16">
      <c r="A21" s="12"/>
      <c r="B21" s="25">
        <v>324.70999999999998</v>
      </c>
      <c r="C21" s="20" t="s">
        <v>63</v>
      </c>
      <c r="D21" s="46">
        <v>0</v>
      </c>
      <c r="E21" s="46">
        <v>2622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2622</v>
      </c>
      <c r="O21" s="47">
        <f t="shared" si="1"/>
        <v>5.7787671081920969E-2</v>
      </c>
      <c r="P21" s="9"/>
    </row>
    <row r="22" spans="1:16">
      <c r="A22" s="12"/>
      <c r="B22" s="25">
        <v>329</v>
      </c>
      <c r="C22" s="20" t="s">
        <v>23</v>
      </c>
      <c r="D22" s="46">
        <v>262476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262476</v>
      </c>
      <c r="O22" s="47">
        <f t="shared" si="1"/>
        <v>5.7848500209375624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SUM(D24:D35)</f>
        <v>5469070</v>
      </c>
      <c r="E23" s="32">
        <f t="shared" si="5"/>
        <v>2485830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158629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8113529</v>
      </c>
      <c r="O23" s="45">
        <f t="shared" si="1"/>
        <v>178.81843827827123</v>
      </c>
      <c r="P23" s="10"/>
    </row>
    <row r="24" spans="1:16">
      <c r="A24" s="12"/>
      <c r="B24" s="25">
        <v>331.49</v>
      </c>
      <c r="C24" s="20" t="s">
        <v>64</v>
      </c>
      <c r="D24" s="46">
        <v>0</v>
      </c>
      <c r="E24" s="46">
        <v>290085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290085</v>
      </c>
      <c r="O24" s="47">
        <f t="shared" si="1"/>
        <v>6.393339651334494</v>
      </c>
      <c r="P24" s="9"/>
    </row>
    <row r="25" spans="1:16">
      <c r="A25" s="12"/>
      <c r="B25" s="25">
        <v>331.62</v>
      </c>
      <c r="C25" s="20" t="s">
        <v>106</v>
      </c>
      <c r="D25" s="46">
        <v>564156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564156</v>
      </c>
      <c r="O25" s="47">
        <f t="shared" si="1"/>
        <v>12.433738126198399</v>
      </c>
      <c r="P25" s="9"/>
    </row>
    <row r="26" spans="1:16">
      <c r="A26" s="12"/>
      <c r="B26" s="25">
        <v>331.7</v>
      </c>
      <c r="C26" s="20" t="s">
        <v>107</v>
      </c>
      <c r="D26" s="46">
        <v>0</v>
      </c>
      <c r="E26" s="46">
        <v>62332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62332</v>
      </c>
      <c r="O26" s="47">
        <f t="shared" si="1"/>
        <v>1.3737685407621272</v>
      </c>
      <c r="P26" s="9"/>
    </row>
    <row r="27" spans="1:16">
      <c r="A27" s="12"/>
      <c r="B27" s="25">
        <v>334.36</v>
      </c>
      <c r="C27" s="20" t="s">
        <v>27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158629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158629</v>
      </c>
      <c r="O27" s="47">
        <f t="shared" si="1"/>
        <v>3.4961100213783527</v>
      </c>
      <c r="P27" s="9"/>
    </row>
    <row r="28" spans="1:16">
      <c r="A28" s="12"/>
      <c r="B28" s="25">
        <v>334.62</v>
      </c>
      <c r="C28" s="20" t="s">
        <v>108</v>
      </c>
      <c r="D28" s="46">
        <v>9908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9908</v>
      </c>
      <c r="O28" s="47">
        <f t="shared" si="1"/>
        <v>0.21836775174663345</v>
      </c>
      <c r="P28" s="9"/>
    </row>
    <row r="29" spans="1:16">
      <c r="A29" s="12"/>
      <c r="B29" s="25">
        <v>335.12</v>
      </c>
      <c r="C29" s="20" t="s">
        <v>89</v>
      </c>
      <c r="D29" s="46">
        <v>1331520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1331520</v>
      </c>
      <c r="O29" s="47">
        <f t="shared" si="1"/>
        <v>29.346086879862472</v>
      </c>
      <c r="P29" s="9"/>
    </row>
    <row r="30" spans="1:16">
      <c r="A30" s="12"/>
      <c r="B30" s="25">
        <v>335.14</v>
      </c>
      <c r="C30" s="20" t="s">
        <v>90</v>
      </c>
      <c r="D30" s="46">
        <v>173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173</v>
      </c>
      <c r="O30" s="47">
        <f t="shared" si="1"/>
        <v>3.8128402353822758E-3</v>
      </c>
      <c r="P30" s="9"/>
    </row>
    <row r="31" spans="1:16">
      <c r="A31" s="12"/>
      <c r="B31" s="25">
        <v>335.15</v>
      </c>
      <c r="C31" s="20" t="s">
        <v>91</v>
      </c>
      <c r="D31" s="46">
        <v>6961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6961</v>
      </c>
      <c r="O31" s="47">
        <f t="shared" si="1"/>
        <v>0.15341723051153769</v>
      </c>
      <c r="P31" s="9"/>
    </row>
    <row r="32" spans="1:16">
      <c r="A32" s="12"/>
      <c r="B32" s="25">
        <v>335.18</v>
      </c>
      <c r="C32" s="20" t="s">
        <v>92</v>
      </c>
      <c r="D32" s="46">
        <v>3541752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3541752</v>
      </c>
      <c r="O32" s="47">
        <f t="shared" si="1"/>
        <v>78.0585810944835</v>
      </c>
      <c r="P32" s="9"/>
    </row>
    <row r="33" spans="1:16">
      <c r="A33" s="12"/>
      <c r="B33" s="25">
        <v>337.3</v>
      </c>
      <c r="C33" s="20" t="s">
        <v>103</v>
      </c>
      <c r="D33" s="46">
        <v>14500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50" si="7">SUM(D33:M33)</f>
        <v>14500</v>
      </c>
      <c r="O33" s="47">
        <f t="shared" si="1"/>
        <v>0.31957331452626009</v>
      </c>
      <c r="P33" s="9"/>
    </row>
    <row r="34" spans="1:16">
      <c r="A34" s="12"/>
      <c r="B34" s="25">
        <v>337.7</v>
      </c>
      <c r="C34" s="20" t="s">
        <v>35</v>
      </c>
      <c r="D34" s="46">
        <v>100</v>
      </c>
      <c r="E34" s="46">
        <v>254021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254121</v>
      </c>
      <c r="O34" s="47">
        <f t="shared" si="1"/>
        <v>5.6007096731536379</v>
      </c>
      <c r="P34" s="9"/>
    </row>
    <row r="35" spans="1:16">
      <c r="A35" s="12"/>
      <c r="B35" s="25">
        <v>338</v>
      </c>
      <c r="C35" s="20" t="s">
        <v>74</v>
      </c>
      <c r="D35" s="46">
        <v>0</v>
      </c>
      <c r="E35" s="46">
        <v>1879392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1879392</v>
      </c>
      <c r="O35" s="47">
        <f t="shared" si="1"/>
        <v>41.420933154078419</v>
      </c>
      <c r="P35" s="9"/>
    </row>
    <row r="36" spans="1:16" ht="15.75">
      <c r="A36" s="29" t="s">
        <v>40</v>
      </c>
      <c r="B36" s="30"/>
      <c r="C36" s="31"/>
      <c r="D36" s="32">
        <f t="shared" ref="D36:M36" si="8">SUM(D37:D39)</f>
        <v>222207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1037701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1259908</v>
      </c>
      <c r="O36" s="45">
        <f t="shared" si="1"/>
        <v>27.76779141780354</v>
      </c>
      <c r="P36" s="10"/>
    </row>
    <row r="37" spans="1:16">
      <c r="A37" s="12"/>
      <c r="B37" s="25">
        <v>343.7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1037701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1037701</v>
      </c>
      <c r="O37" s="47">
        <f t="shared" si="1"/>
        <v>22.870451590152733</v>
      </c>
      <c r="P37" s="9"/>
    </row>
    <row r="38" spans="1:16">
      <c r="A38" s="12"/>
      <c r="B38" s="25">
        <v>347.2</v>
      </c>
      <c r="C38" s="20" t="s">
        <v>44</v>
      </c>
      <c r="D38" s="46">
        <v>140923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140923</v>
      </c>
      <c r="O38" s="47">
        <f t="shared" si="1"/>
        <v>3.1058779450333898</v>
      </c>
      <c r="P38" s="9"/>
    </row>
    <row r="39" spans="1:16">
      <c r="A39" s="12"/>
      <c r="B39" s="25">
        <v>349</v>
      </c>
      <c r="C39" s="20" t="s">
        <v>1</v>
      </c>
      <c r="D39" s="46">
        <v>81284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81284</v>
      </c>
      <c r="O39" s="47">
        <f t="shared" si="1"/>
        <v>1.7914618826174156</v>
      </c>
      <c r="P39" s="9"/>
    </row>
    <row r="40" spans="1:16" ht="15.75">
      <c r="A40" s="29" t="s">
        <v>41</v>
      </c>
      <c r="B40" s="30"/>
      <c r="C40" s="31"/>
      <c r="D40" s="32">
        <f t="shared" ref="D40:M40" si="9">SUM(D41:D42)</f>
        <v>306673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306673</v>
      </c>
      <c r="O40" s="45">
        <f t="shared" si="1"/>
        <v>6.758931523152536</v>
      </c>
      <c r="P40" s="10"/>
    </row>
    <row r="41" spans="1:16">
      <c r="A41" s="13"/>
      <c r="B41" s="39">
        <v>351.5</v>
      </c>
      <c r="C41" s="21" t="s">
        <v>47</v>
      </c>
      <c r="D41" s="46">
        <v>130566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130566</v>
      </c>
      <c r="O41" s="47">
        <f t="shared" si="1"/>
        <v>2.877614440305909</v>
      </c>
      <c r="P41" s="9"/>
    </row>
    <row r="42" spans="1:16">
      <c r="A42" s="13"/>
      <c r="B42" s="39">
        <v>359</v>
      </c>
      <c r="C42" s="21" t="s">
        <v>48</v>
      </c>
      <c r="D42" s="46">
        <v>176107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176107</v>
      </c>
      <c r="O42" s="47">
        <f t="shared" si="1"/>
        <v>3.881317082846627</v>
      </c>
      <c r="P42" s="9"/>
    </row>
    <row r="43" spans="1:16" ht="15.75">
      <c r="A43" s="29" t="s">
        <v>4</v>
      </c>
      <c r="B43" s="30"/>
      <c r="C43" s="31"/>
      <c r="D43" s="32">
        <f t="shared" ref="D43:M43" si="10">SUM(D44:D47)</f>
        <v>1308412</v>
      </c>
      <c r="E43" s="32">
        <f t="shared" si="10"/>
        <v>23380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5057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7"/>
        <v>1336849</v>
      </c>
      <c r="O43" s="45">
        <f t="shared" si="1"/>
        <v>29.463535582835608</v>
      </c>
      <c r="P43" s="10"/>
    </row>
    <row r="44" spans="1:16">
      <c r="A44" s="12"/>
      <c r="B44" s="25">
        <v>361.1</v>
      </c>
      <c r="C44" s="20" t="s">
        <v>49</v>
      </c>
      <c r="D44" s="46">
        <v>125767</v>
      </c>
      <c r="E44" s="46">
        <v>23380</v>
      </c>
      <c r="F44" s="46">
        <v>0</v>
      </c>
      <c r="G44" s="46">
        <v>0</v>
      </c>
      <c r="H44" s="46">
        <v>0</v>
      </c>
      <c r="I44" s="46">
        <v>5057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154204</v>
      </c>
      <c r="O44" s="47">
        <f t="shared" si="1"/>
        <v>3.3985850616005111</v>
      </c>
      <c r="P44" s="9"/>
    </row>
    <row r="45" spans="1:16">
      <c r="A45" s="12"/>
      <c r="B45" s="25">
        <v>362</v>
      </c>
      <c r="C45" s="20" t="s">
        <v>66</v>
      </c>
      <c r="D45" s="46">
        <v>625960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625960</v>
      </c>
      <c r="O45" s="47">
        <f t="shared" si="1"/>
        <v>13.795869790403986</v>
      </c>
      <c r="P45" s="9"/>
    </row>
    <row r="46" spans="1:16">
      <c r="A46" s="12"/>
      <c r="B46" s="25">
        <v>366</v>
      </c>
      <c r="C46" s="20" t="s">
        <v>75</v>
      </c>
      <c r="D46" s="46">
        <v>19500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19500</v>
      </c>
      <c r="O46" s="47">
        <f t="shared" si="1"/>
        <v>0.42977100919048772</v>
      </c>
      <c r="P46" s="9"/>
    </row>
    <row r="47" spans="1:16">
      <c r="A47" s="12"/>
      <c r="B47" s="25">
        <v>369.9</v>
      </c>
      <c r="C47" s="20" t="s">
        <v>50</v>
      </c>
      <c r="D47" s="46">
        <v>537185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537185</v>
      </c>
      <c r="O47" s="47">
        <f t="shared" si="1"/>
        <v>11.839309721640623</v>
      </c>
      <c r="P47" s="9"/>
    </row>
    <row r="48" spans="1:16" ht="15.75">
      <c r="A48" s="29" t="s">
        <v>42</v>
      </c>
      <c r="B48" s="30"/>
      <c r="C48" s="31"/>
      <c r="D48" s="32">
        <f t="shared" ref="D48:M48" si="11">SUM(D49:D49)</f>
        <v>227132</v>
      </c>
      <c r="E48" s="32">
        <f t="shared" si="11"/>
        <v>374751</v>
      </c>
      <c r="F48" s="32">
        <f t="shared" si="11"/>
        <v>0</v>
      </c>
      <c r="G48" s="32">
        <f t="shared" si="11"/>
        <v>72743</v>
      </c>
      <c r="H48" s="32">
        <f t="shared" si="11"/>
        <v>0</v>
      </c>
      <c r="I48" s="32">
        <f t="shared" si="11"/>
        <v>38878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7"/>
        <v>713504</v>
      </c>
      <c r="O48" s="45">
        <f t="shared" si="1"/>
        <v>15.725299186741013</v>
      </c>
      <c r="P48" s="9"/>
    </row>
    <row r="49" spans="1:119" ht="15.75" thickBot="1">
      <c r="A49" s="12"/>
      <c r="B49" s="25">
        <v>381</v>
      </c>
      <c r="C49" s="20" t="s">
        <v>51</v>
      </c>
      <c r="D49" s="46">
        <v>227132</v>
      </c>
      <c r="E49" s="46">
        <v>374751</v>
      </c>
      <c r="F49" s="46">
        <v>0</v>
      </c>
      <c r="G49" s="46">
        <v>72743</v>
      </c>
      <c r="H49" s="46">
        <v>0</v>
      </c>
      <c r="I49" s="46">
        <v>38878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713504</v>
      </c>
      <c r="O49" s="47">
        <f t="shared" si="1"/>
        <v>15.725299186741013</v>
      </c>
      <c r="P49" s="9"/>
    </row>
    <row r="50" spans="1:119" ht="16.5" thickBot="1">
      <c r="A50" s="14" t="s">
        <v>45</v>
      </c>
      <c r="B50" s="23"/>
      <c r="C50" s="22"/>
      <c r="D50" s="15">
        <f t="shared" ref="D50:M50" si="12">SUM(D5,D14,D23,D36,D40,D43,D48)</f>
        <v>20673376</v>
      </c>
      <c r="E50" s="15">
        <f t="shared" si="12"/>
        <v>3135668</v>
      </c>
      <c r="F50" s="15">
        <f t="shared" si="12"/>
        <v>0</v>
      </c>
      <c r="G50" s="15">
        <f t="shared" si="12"/>
        <v>72743</v>
      </c>
      <c r="H50" s="15">
        <f t="shared" si="12"/>
        <v>0</v>
      </c>
      <c r="I50" s="15">
        <f t="shared" si="12"/>
        <v>1240265</v>
      </c>
      <c r="J50" s="15">
        <f t="shared" si="12"/>
        <v>0</v>
      </c>
      <c r="K50" s="15">
        <f t="shared" si="12"/>
        <v>0</v>
      </c>
      <c r="L50" s="15">
        <f t="shared" si="12"/>
        <v>0</v>
      </c>
      <c r="M50" s="15">
        <f t="shared" si="12"/>
        <v>0</v>
      </c>
      <c r="N50" s="15">
        <f t="shared" si="7"/>
        <v>25122052</v>
      </c>
      <c r="O50" s="38">
        <f t="shared" si="1"/>
        <v>553.6784431269698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109</v>
      </c>
      <c r="M52" s="118"/>
      <c r="N52" s="118"/>
      <c r="O52" s="43">
        <v>45373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69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10017311</v>
      </c>
      <c r="E5" s="27">
        <f t="shared" si="0"/>
        <v>220285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10237596</v>
      </c>
      <c r="O5" s="33">
        <f t="shared" ref="O5:O50" si="1">(N5/O$52)</f>
        <v>226.38529919065942</v>
      </c>
      <c r="P5" s="6"/>
    </row>
    <row r="6" spans="1:133">
      <c r="A6" s="12"/>
      <c r="B6" s="25">
        <v>311</v>
      </c>
      <c r="C6" s="20" t="s">
        <v>3</v>
      </c>
      <c r="D6" s="46">
        <v>5077377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5077377</v>
      </c>
      <c r="O6" s="47">
        <f t="shared" si="1"/>
        <v>112.27670160541329</v>
      </c>
      <c r="P6" s="9"/>
    </row>
    <row r="7" spans="1:133">
      <c r="A7" s="12"/>
      <c r="B7" s="25">
        <v>312.41000000000003</v>
      </c>
      <c r="C7" s="20" t="s">
        <v>12</v>
      </c>
      <c r="D7" s="46">
        <v>566773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566773</v>
      </c>
      <c r="O7" s="47">
        <f t="shared" si="1"/>
        <v>12.533125469904029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220285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220285</v>
      </c>
      <c r="O8" s="47">
        <f t="shared" si="1"/>
        <v>4.871191013223652</v>
      </c>
      <c r="P8" s="9"/>
    </row>
    <row r="9" spans="1:133">
      <c r="A9" s="12"/>
      <c r="B9" s="25">
        <v>314.10000000000002</v>
      </c>
      <c r="C9" s="20" t="s">
        <v>13</v>
      </c>
      <c r="D9" s="46">
        <v>2804314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2804314</v>
      </c>
      <c r="O9" s="47">
        <f t="shared" si="1"/>
        <v>62.012162221927383</v>
      </c>
      <c r="P9" s="9"/>
    </row>
    <row r="10" spans="1:133">
      <c r="A10" s="12"/>
      <c r="B10" s="25">
        <v>314.3</v>
      </c>
      <c r="C10" s="20" t="s">
        <v>14</v>
      </c>
      <c r="D10" s="46">
        <v>319972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319972</v>
      </c>
      <c r="O10" s="47">
        <f t="shared" si="1"/>
        <v>7.075582680995975</v>
      </c>
      <c r="P10" s="9"/>
    </row>
    <row r="11" spans="1:133">
      <c r="A11" s="12"/>
      <c r="B11" s="25">
        <v>314.39999999999998</v>
      </c>
      <c r="C11" s="20" t="s">
        <v>15</v>
      </c>
      <c r="D11" s="46">
        <v>13664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13664</v>
      </c>
      <c r="O11" s="47">
        <f t="shared" si="1"/>
        <v>0.30215381893768517</v>
      </c>
      <c r="P11" s="9"/>
    </row>
    <row r="12" spans="1:133">
      <c r="A12" s="12"/>
      <c r="B12" s="25">
        <v>315</v>
      </c>
      <c r="C12" s="20" t="s">
        <v>87</v>
      </c>
      <c r="D12" s="46">
        <v>1120613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1120613</v>
      </c>
      <c r="O12" s="47">
        <f t="shared" si="1"/>
        <v>24.7802618194684</v>
      </c>
      <c r="P12" s="9"/>
    </row>
    <row r="13" spans="1:133">
      <c r="A13" s="12"/>
      <c r="B13" s="25">
        <v>316</v>
      </c>
      <c r="C13" s="20" t="s">
        <v>88</v>
      </c>
      <c r="D13" s="46">
        <v>114598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114598</v>
      </c>
      <c r="O13" s="47">
        <f t="shared" si="1"/>
        <v>2.5341205607889967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2082867</v>
      </c>
      <c r="E14" s="32">
        <f t="shared" si="3"/>
        <v>78838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2161705</v>
      </c>
      <c r="O14" s="45">
        <f t="shared" si="1"/>
        <v>47.802065366414574</v>
      </c>
      <c r="P14" s="10"/>
    </row>
    <row r="15" spans="1:133">
      <c r="A15" s="12"/>
      <c r="B15" s="25">
        <v>322</v>
      </c>
      <c r="C15" s="20" t="s">
        <v>0</v>
      </c>
      <c r="D15" s="46">
        <v>738620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738620</v>
      </c>
      <c r="O15" s="47">
        <f t="shared" si="1"/>
        <v>16.333200654548673</v>
      </c>
      <c r="P15" s="9"/>
    </row>
    <row r="16" spans="1:133">
      <c r="A16" s="12"/>
      <c r="B16" s="25">
        <v>323.10000000000002</v>
      </c>
      <c r="C16" s="20" t="s">
        <v>19</v>
      </c>
      <c r="D16" s="46">
        <v>840932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840932</v>
      </c>
      <c r="O16" s="47">
        <f t="shared" si="1"/>
        <v>18.595639290610766</v>
      </c>
      <c r="P16" s="9"/>
    </row>
    <row r="17" spans="1:16">
      <c r="A17" s="12"/>
      <c r="B17" s="25">
        <v>323.7</v>
      </c>
      <c r="C17" s="20" t="s">
        <v>20</v>
      </c>
      <c r="D17" s="46">
        <v>239854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239854</v>
      </c>
      <c r="O17" s="47">
        <f t="shared" si="1"/>
        <v>5.3039228693998499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4315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4315</v>
      </c>
      <c r="O18" s="47">
        <f t="shared" si="1"/>
        <v>9.5418159302994118E-2</v>
      </c>
      <c r="P18" s="9"/>
    </row>
    <row r="19" spans="1:16">
      <c r="A19" s="12"/>
      <c r="B19" s="25">
        <v>324.31</v>
      </c>
      <c r="C19" s="20" t="s">
        <v>62</v>
      </c>
      <c r="D19" s="46">
        <v>0</v>
      </c>
      <c r="E19" s="46">
        <v>12952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12952</v>
      </c>
      <c r="O19" s="47">
        <f t="shared" si="1"/>
        <v>0.28640926982442172</v>
      </c>
      <c r="P19" s="9"/>
    </row>
    <row r="20" spans="1:16">
      <c r="A20" s="12"/>
      <c r="B20" s="25">
        <v>324.61</v>
      </c>
      <c r="C20" s="20" t="s">
        <v>22</v>
      </c>
      <c r="D20" s="46">
        <v>0</v>
      </c>
      <c r="E20" s="46">
        <v>52941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52941</v>
      </c>
      <c r="O20" s="47">
        <f t="shared" si="1"/>
        <v>1.1706912564680907</v>
      </c>
      <c r="P20" s="9"/>
    </row>
    <row r="21" spans="1:16">
      <c r="A21" s="12"/>
      <c r="B21" s="25">
        <v>324.70999999999998</v>
      </c>
      <c r="C21" s="20" t="s">
        <v>63</v>
      </c>
      <c r="D21" s="46">
        <v>0</v>
      </c>
      <c r="E21" s="46">
        <v>8630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8630</v>
      </c>
      <c r="O21" s="47">
        <f t="shared" si="1"/>
        <v>0.19083631860598824</v>
      </c>
      <c r="P21" s="9"/>
    </row>
    <row r="22" spans="1:16">
      <c r="A22" s="12"/>
      <c r="B22" s="25">
        <v>329</v>
      </c>
      <c r="C22" s="20" t="s">
        <v>23</v>
      </c>
      <c r="D22" s="46">
        <v>263461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263461</v>
      </c>
      <c r="O22" s="47">
        <f t="shared" si="1"/>
        <v>5.8259475476537972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SUM(D24:D36)</f>
        <v>4839358</v>
      </c>
      <c r="E23" s="32">
        <f t="shared" si="5"/>
        <v>3305020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8144378</v>
      </c>
      <c r="O23" s="45">
        <f t="shared" si="1"/>
        <v>180.09769581177304</v>
      </c>
      <c r="P23" s="10"/>
    </row>
    <row r="24" spans="1:16">
      <c r="A24" s="12"/>
      <c r="B24" s="25">
        <v>331.2</v>
      </c>
      <c r="C24" s="20" t="s">
        <v>24</v>
      </c>
      <c r="D24" s="46">
        <v>15656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15656</v>
      </c>
      <c r="O24" s="47">
        <f t="shared" si="1"/>
        <v>0.3462031754455796</v>
      </c>
      <c r="P24" s="9"/>
    </row>
    <row r="25" spans="1:16">
      <c r="A25" s="12"/>
      <c r="B25" s="25">
        <v>331.49</v>
      </c>
      <c r="C25" s="20" t="s">
        <v>64</v>
      </c>
      <c r="D25" s="46">
        <v>0</v>
      </c>
      <c r="E25" s="46">
        <v>322745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322745</v>
      </c>
      <c r="O25" s="47">
        <f t="shared" si="1"/>
        <v>7.1369023926407502</v>
      </c>
      <c r="P25" s="9"/>
    </row>
    <row r="26" spans="1:16">
      <c r="A26" s="12"/>
      <c r="B26" s="25">
        <v>334.2</v>
      </c>
      <c r="C26" s="20" t="s">
        <v>26</v>
      </c>
      <c r="D26" s="46">
        <v>9203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9203</v>
      </c>
      <c r="O26" s="47">
        <f t="shared" si="1"/>
        <v>0.203507142541241</v>
      </c>
      <c r="P26" s="9"/>
    </row>
    <row r="27" spans="1:16">
      <c r="A27" s="12"/>
      <c r="B27" s="25">
        <v>334.39</v>
      </c>
      <c r="C27" s="20" t="s">
        <v>28</v>
      </c>
      <c r="D27" s="46">
        <v>13500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13500</v>
      </c>
      <c r="O27" s="47">
        <f t="shared" si="1"/>
        <v>0.29852726549024811</v>
      </c>
      <c r="P27" s="9"/>
    </row>
    <row r="28" spans="1:16">
      <c r="A28" s="12"/>
      <c r="B28" s="25">
        <v>334.69</v>
      </c>
      <c r="C28" s="20" t="s">
        <v>95</v>
      </c>
      <c r="D28" s="46">
        <v>75000</v>
      </c>
      <c r="E28" s="46">
        <v>5230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80230</v>
      </c>
      <c r="O28" s="47">
        <f t="shared" si="1"/>
        <v>1.774136482243156</v>
      </c>
      <c r="P28" s="9"/>
    </row>
    <row r="29" spans="1:16">
      <c r="A29" s="12"/>
      <c r="B29" s="25">
        <v>335.12</v>
      </c>
      <c r="C29" s="20" t="s">
        <v>89</v>
      </c>
      <c r="D29" s="46">
        <v>1323704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1323704</v>
      </c>
      <c r="O29" s="47">
        <f t="shared" si="1"/>
        <v>29.271239662111363</v>
      </c>
      <c r="P29" s="9"/>
    </row>
    <row r="30" spans="1:16">
      <c r="A30" s="12"/>
      <c r="B30" s="25">
        <v>335.14</v>
      </c>
      <c r="C30" s="20" t="s">
        <v>90</v>
      </c>
      <c r="D30" s="46">
        <v>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41</v>
      </c>
      <c r="O30" s="47">
        <f t="shared" si="1"/>
        <v>9.0663836185927201E-4</v>
      </c>
      <c r="P30" s="9"/>
    </row>
    <row r="31" spans="1:16">
      <c r="A31" s="12"/>
      <c r="B31" s="25">
        <v>335.15</v>
      </c>
      <c r="C31" s="20" t="s">
        <v>91</v>
      </c>
      <c r="D31" s="46">
        <v>6545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6545</v>
      </c>
      <c r="O31" s="47">
        <f t="shared" si="1"/>
        <v>0.14473044093582768</v>
      </c>
      <c r="P31" s="9"/>
    </row>
    <row r="32" spans="1:16">
      <c r="A32" s="12"/>
      <c r="B32" s="25">
        <v>335.18</v>
      </c>
      <c r="C32" s="20" t="s">
        <v>92</v>
      </c>
      <c r="D32" s="46">
        <v>3379648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3379648</v>
      </c>
      <c r="O32" s="47">
        <f t="shared" si="1"/>
        <v>74.734598204413786</v>
      </c>
      <c r="P32" s="9"/>
    </row>
    <row r="33" spans="1:16">
      <c r="A33" s="12"/>
      <c r="B33" s="25">
        <v>337.3</v>
      </c>
      <c r="C33" s="20" t="s">
        <v>103</v>
      </c>
      <c r="D33" s="46">
        <v>12500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50" si="7">SUM(D33:M33)</f>
        <v>12500</v>
      </c>
      <c r="O33" s="47">
        <f t="shared" si="1"/>
        <v>0.27641413471319271</v>
      </c>
      <c r="P33" s="9"/>
    </row>
    <row r="34" spans="1:16">
      <c r="A34" s="12"/>
      <c r="B34" s="25">
        <v>337.4</v>
      </c>
      <c r="C34" s="20" t="s">
        <v>34</v>
      </c>
      <c r="D34" s="46">
        <v>0</v>
      </c>
      <c r="E34" s="46">
        <v>50000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50000</v>
      </c>
      <c r="O34" s="47">
        <f t="shared" si="1"/>
        <v>1.1056565388527708</v>
      </c>
      <c r="P34" s="9"/>
    </row>
    <row r="35" spans="1:16">
      <c r="A35" s="12"/>
      <c r="B35" s="25">
        <v>337.7</v>
      </c>
      <c r="C35" s="20" t="s">
        <v>35</v>
      </c>
      <c r="D35" s="46">
        <v>3561</v>
      </c>
      <c r="E35" s="46">
        <v>254161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257722</v>
      </c>
      <c r="O35" s="47">
        <f t="shared" si="1"/>
        <v>5.6990402901242758</v>
      </c>
      <c r="P35" s="9"/>
    </row>
    <row r="36" spans="1:16">
      <c r="A36" s="12"/>
      <c r="B36" s="25">
        <v>338</v>
      </c>
      <c r="C36" s="20" t="s">
        <v>74</v>
      </c>
      <c r="D36" s="46">
        <v>0</v>
      </c>
      <c r="E36" s="46">
        <v>2672884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2672884</v>
      </c>
      <c r="O36" s="47">
        <f t="shared" si="1"/>
        <v>59.105833443898987</v>
      </c>
      <c r="P36" s="9"/>
    </row>
    <row r="37" spans="1:16" ht="15.75">
      <c r="A37" s="29" t="s">
        <v>40</v>
      </c>
      <c r="B37" s="30"/>
      <c r="C37" s="31"/>
      <c r="D37" s="32">
        <f t="shared" ref="D37:M37" si="8">SUM(D38:D40)</f>
        <v>205310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1040448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1245758</v>
      </c>
      <c r="O37" s="45">
        <f t="shared" si="1"/>
        <v>27.547609570563001</v>
      </c>
      <c r="P37" s="10"/>
    </row>
    <row r="38" spans="1:16">
      <c r="A38" s="12"/>
      <c r="B38" s="25">
        <v>343.7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1040448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1040448</v>
      </c>
      <c r="O38" s="47">
        <f t="shared" si="1"/>
        <v>23.007562690725752</v>
      </c>
      <c r="P38" s="9"/>
    </row>
    <row r="39" spans="1:16">
      <c r="A39" s="12"/>
      <c r="B39" s="25">
        <v>347.2</v>
      </c>
      <c r="C39" s="20" t="s">
        <v>44</v>
      </c>
      <c r="D39" s="46">
        <v>123292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123292</v>
      </c>
      <c r="O39" s="47">
        <f t="shared" si="1"/>
        <v>2.7263721197647164</v>
      </c>
      <c r="P39" s="9"/>
    </row>
    <row r="40" spans="1:16">
      <c r="A40" s="12"/>
      <c r="B40" s="25">
        <v>349</v>
      </c>
      <c r="C40" s="20" t="s">
        <v>1</v>
      </c>
      <c r="D40" s="46">
        <v>82018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82018</v>
      </c>
      <c r="O40" s="47">
        <f t="shared" si="1"/>
        <v>1.8136747600725311</v>
      </c>
      <c r="P40" s="9"/>
    </row>
    <row r="41" spans="1:16" ht="15.75">
      <c r="A41" s="29" t="s">
        <v>41</v>
      </c>
      <c r="B41" s="30"/>
      <c r="C41" s="31"/>
      <c r="D41" s="32">
        <f t="shared" ref="D41:M41" si="9">SUM(D42:D43)</f>
        <v>287921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287921</v>
      </c>
      <c r="O41" s="45">
        <f t="shared" si="1"/>
        <v>6.3668347264605725</v>
      </c>
      <c r="P41" s="10"/>
    </row>
    <row r="42" spans="1:16">
      <c r="A42" s="13"/>
      <c r="B42" s="39">
        <v>351.5</v>
      </c>
      <c r="C42" s="21" t="s">
        <v>47</v>
      </c>
      <c r="D42" s="46">
        <v>169592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169592</v>
      </c>
      <c r="O42" s="47">
        <f t="shared" si="1"/>
        <v>3.7502100747423821</v>
      </c>
      <c r="P42" s="9"/>
    </row>
    <row r="43" spans="1:16">
      <c r="A43" s="13"/>
      <c r="B43" s="39">
        <v>359</v>
      </c>
      <c r="C43" s="21" t="s">
        <v>48</v>
      </c>
      <c r="D43" s="46">
        <v>118329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118329</v>
      </c>
      <c r="O43" s="47">
        <f t="shared" si="1"/>
        <v>2.6166246517181904</v>
      </c>
      <c r="P43" s="9"/>
    </row>
    <row r="44" spans="1:16" ht="15.75">
      <c r="A44" s="29" t="s">
        <v>4</v>
      </c>
      <c r="B44" s="30"/>
      <c r="C44" s="31"/>
      <c r="D44" s="32">
        <f t="shared" ref="D44:M44" si="10">SUM(D45:D47)</f>
        <v>556084</v>
      </c>
      <c r="E44" s="32">
        <f t="shared" si="10"/>
        <v>12586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2597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7"/>
        <v>571267</v>
      </c>
      <c r="O44" s="45">
        <f t="shared" si="1"/>
        <v>12.632501879616116</v>
      </c>
      <c r="P44" s="10"/>
    </row>
    <row r="45" spans="1:16">
      <c r="A45" s="12"/>
      <c r="B45" s="25">
        <v>361.1</v>
      </c>
      <c r="C45" s="20" t="s">
        <v>49</v>
      </c>
      <c r="D45" s="46">
        <v>57990</v>
      </c>
      <c r="E45" s="46">
        <v>12586</v>
      </c>
      <c r="F45" s="46">
        <v>0</v>
      </c>
      <c r="G45" s="46">
        <v>0</v>
      </c>
      <c r="H45" s="46">
        <v>0</v>
      </c>
      <c r="I45" s="46">
        <v>2597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73173</v>
      </c>
      <c r="O45" s="47">
        <f t="shared" si="1"/>
        <v>1.6180841183494759</v>
      </c>
      <c r="P45" s="9"/>
    </row>
    <row r="46" spans="1:16">
      <c r="A46" s="12"/>
      <c r="B46" s="25">
        <v>362</v>
      </c>
      <c r="C46" s="20" t="s">
        <v>66</v>
      </c>
      <c r="D46" s="46">
        <v>472087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472087</v>
      </c>
      <c r="O46" s="47">
        <f t="shared" si="1"/>
        <v>10.43932156914776</v>
      </c>
      <c r="P46" s="9"/>
    </row>
    <row r="47" spans="1:16">
      <c r="A47" s="12"/>
      <c r="B47" s="25">
        <v>369.9</v>
      </c>
      <c r="C47" s="20" t="s">
        <v>50</v>
      </c>
      <c r="D47" s="46">
        <v>26007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26007</v>
      </c>
      <c r="O47" s="47">
        <f t="shared" si="1"/>
        <v>0.57509619211888019</v>
      </c>
      <c r="P47" s="9"/>
    </row>
    <row r="48" spans="1:16" ht="15.75">
      <c r="A48" s="29" t="s">
        <v>42</v>
      </c>
      <c r="B48" s="30"/>
      <c r="C48" s="31"/>
      <c r="D48" s="32">
        <f t="shared" ref="D48:M48" si="11">SUM(D49:D49)</f>
        <v>299900</v>
      </c>
      <c r="E48" s="32">
        <f t="shared" si="11"/>
        <v>470876</v>
      </c>
      <c r="F48" s="32">
        <f t="shared" si="11"/>
        <v>0</v>
      </c>
      <c r="G48" s="32">
        <f t="shared" si="11"/>
        <v>469949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7"/>
        <v>1240725</v>
      </c>
      <c r="O48" s="45">
        <f t="shared" si="1"/>
        <v>27.436314183362079</v>
      </c>
      <c r="P48" s="9"/>
    </row>
    <row r="49" spans="1:119" ht="15.75" thickBot="1">
      <c r="A49" s="12"/>
      <c r="B49" s="25">
        <v>381</v>
      </c>
      <c r="C49" s="20" t="s">
        <v>51</v>
      </c>
      <c r="D49" s="46">
        <v>299900</v>
      </c>
      <c r="E49" s="46">
        <v>470876</v>
      </c>
      <c r="F49" s="46">
        <v>0</v>
      </c>
      <c r="G49" s="46">
        <v>469949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1240725</v>
      </c>
      <c r="O49" s="47">
        <f t="shared" si="1"/>
        <v>27.436314183362079</v>
      </c>
      <c r="P49" s="9"/>
    </row>
    <row r="50" spans="1:119" ht="16.5" thickBot="1">
      <c r="A50" s="14" t="s">
        <v>45</v>
      </c>
      <c r="B50" s="23"/>
      <c r="C50" s="22"/>
      <c r="D50" s="15">
        <f t="shared" ref="D50:M50" si="12">SUM(D5,D14,D23,D37,D41,D44,D48)</f>
        <v>18288751</v>
      </c>
      <c r="E50" s="15">
        <f t="shared" si="12"/>
        <v>4087605</v>
      </c>
      <c r="F50" s="15">
        <f t="shared" si="12"/>
        <v>0</v>
      </c>
      <c r="G50" s="15">
        <f t="shared" si="12"/>
        <v>469949</v>
      </c>
      <c r="H50" s="15">
        <f t="shared" si="12"/>
        <v>0</v>
      </c>
      <c r="I50" s="15">
        <f t="shared" si="12"/>
        <v>1043045</v>
      </c>
      <c r="J50" s="15">
        <f t="shared" si="12"/>
        <v>0</v>
      </c>
      <c r="K50" s="15">
        <f t="shared" si="12"/>
        <v>0</v>
      </c>
      <c r="L50" s="15">
        <f t="shared" si="12"/>
        <v>0</v>
      </c>
      <c r="M50" s="15">
        <f t="shared" si="12"/>
        <v>0</v>
      </c>
      <c r="N50" s="15">
        <f t="shared" si="7"/>
        <v>23889350</v>
      </c>
      <c r="O50" s="38">
        <f t="shared" si="1"/>
        <v>528.26832072884883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104</v>
      </c>
      <c r="M52" s="118"/>
      <c r="N52" s="118"/>
      <c r="O52" s="43">
        <v>45222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69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9468513</v>
      </c>
      <c r="E5" s="27">
        <f t="shared" si="0"/>
        <v>211441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9679954</v>
      </c>
      <c r="O5" s="33">
        <f t="shared" ref="O5:O49" si="1">(N5/O$51)</f>
        <v>215.58437451281708</v>
      </c>
      <c r="P5" s="6"/>
    </row>
    <row r="6" spans="1:133">
      <c r="A6" s="12"/>
      <c r="B6" s="25">
        <v>311</v>
      </c>
      <c r="C6" s="20" t="s">
        <v>3</v>
      </c>
      <c r="D6" s="46">
        <v>4638277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4638277</v>
      </c>
      <c r="O6" s="47">
        <f t="shared" si="1"/>
        <v>103.30008240350995</v>
      </c>
      <c r="P6" s="9"/>
    </row>
    <row r="7" spans="1:133">
      <c r="A7" s="12"/>
      <c r="B7" s="25">
        <v>312.41000000000003</v>
      </c>
      <c r="C7" s="20" t="s">
        <v>12</v>
      </c>
      <c r="D7" s="46">
        <v>546782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546782</v>
      </c>
      <c r="O7" s="47">
        <f t="shared" si="1"/>
        <v>12.17750161466337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211441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211441</v>
      </c>
      <c r="O8" s="47">
        <f t="shared" si="1"/>
        <v>4.7090487962406185</v>
      </c>
      <c r="P8" s="9"/>
    </row>
    <row r="9" spans="1:133">
      <c r="A9" s="12"/>
      <c r="B9" s="25">
        <v>314.10000000000002</v>
      </c>
      <c r="C9" s="20" t="s">
        <v>13</v>
      </c>
      <c r="D9" s="46">
        <v>2706697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2706697</v>
      </c>
      <c r="O9" s="47">
        <f t="shared" si="1"/>
        <v>60.281441393287452</v>
      </c>
      <c r="P9" s="9"/>
    </row>
    <row r="10" spans="1:133">
      <c r="A10" s="12"/>
      <c r="B10" s="25">
        <v>314.3</v>
      </c>
      <c r="C10" s="20" t="s">
        <v>14</v>
      </c>
      <c r="D10" s="46">
        <v>307823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307823</v>
      </c>
      <c r="O10" s="47">
        <f t="shared" si="1"/>
        <v>6.8555934166276922</v>
      </c>
      <c r="P10" s="9"/>
    </row>
    <row r="11" spans="1:133">
      <c r="A11" s="12"/>
      <c r="B11" s="25">
        <v>314.39999999999998</v>
      </c>
      <c r="C11" s="20" t="s">
        <v>15</v>
      </c>
      <c r="D11" s="46">
        <v>12088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12088</v>
      </c>
      <c r="O11" s="47">
        <f t="shared" si="1"/>
        <v>0.26921449410926263</v>
      </c>
      <c r="P11" s="9"/>
    </row>
    <row r="12" spans="1:133">
      <c r="A12" s="12"/>
      <c r="B12" s="25">
        <v>315</v>
      </c>
      <c r="C12" s="20" t="s">
        <v>87</v>
      </c>
      <c r="D12" s="46">
        <v>1163147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1163147</v>
      </c>
      <c r="O12" s="47">
        <f t="shared" si="1"/>
        <v>25.904701454310594</v>
      </c>
      <c r="P12" s="9"/>
    </row>
    <row r="13" spans="1:133">
      <c r="A13" s="12"/>
      <c r="B13" s="25">
        <v>316</v>
      </c>
      <c r="C13" s="20" t="s">
        <v>88</v>
      </c>
      <c r="D13" s="46">
        <v>93699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93699</v>
      </c>
      <c r="O13" s="47">
        <f t="shared" si="1"/>
        <v>2.0867909400681501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2356572</v>
      </c>
      <c r="E14" s="32">
        <f t="shared" si="3"/>
        <v>44642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2401214</v>
      </c>
      <c r="O14" s="45">
        <f t="shared" si="1"/>
        <v>53.47796262889468</v>
      </c>
      <c r="P14" s="10"/>
    </row>
    <row r="15" spans="1:133">
      <c r="A15" s="12"/>
      <c r="B15" s="25">
        <v>322</v>
      </c>
      <c r="C15" s="20" t="s">
        <v>0</v>
      </c>
      <c r="D15" s="46">
        <v>743449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743449</v>
      </c>
      <c r="O15" s="47">
        <f t="shared" si="1"/>
        <v>16.55751542281909</v>
      </c>
      <c r="P15" s="9"/>
    </row>
    <row r="16" spans="1:133">
      <c r="A16" s="12"/>
      <c r="B16" s="25">
        <v>323.10000000000002</v>
      </c>
      <c r="C16" s="20" t="s">
        <v>19</v>
      </c>
      <c r="D16" s="46">
        <v>1070875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1070875</v>
      </c>
      <c r="O16" s="47">
        <f t="shared" si="1"/>
        <v>23.849691543618182</v>
      </c>
      <c r="P16" s="9"/>
    </row>
    <row r="17" spans="1:16">
      <c r="A17" s="12"/>
      <c r="B17" s="25">
        <v>323.7</v>
      </c>
      <c r="C17" s="20" t="s">
        <v>20</v>
      </c>
      <c r="D17" s="46">
        <v>248654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248654</v>
      </c>
      <c r="O17" s="47">
        <f t="shared" si="1"/>
        <v>5.5378276653081224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1837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1837</v>
      </c>
      <c r="O18" s="47">
        <f t="shared" si="1"/>
        <v>4.0912229126300083E-2</v>
      </c>
      <c r="P18" s="9"/>
    </row>
    <row r="19" spans="1:16">
      <c r="A19" s="12"/>
      <c r="B19" s="25">
        <v>324.31</v>
      </c>
      <c r="C19" s="20" t="s">
        <v>62</v>
      </c>
      <c r="D19" s="46">
        <v>0</v>
      </c>
      <c r="E19" s="46">
        <v>6336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6336</v>
      </c>
      <c r="O19" s="47">
        <f t="shared" si="1"/>
        <v>0.141110442974544</v>
      </c>
      <c r="P19" s="9"/>
    </row>
    <row r="20" spans="1:16">
      <c r="A20" s="12"/>
      <c r="B20" s="25">
        <v>324.61</v>
      </c>
      <c r="C20" s="20" t="s">
        <v>22</v>
      </c>
      <c r="D20" s="46">
        <v>0</v>
      </c>
      <c r="E20" s="46">
        <v>31595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31595</v>
      </c>
      <c r="O20" s="47">
        <f t="shared" si="1"/>
        <v>0.70365916126589612</v>
      </c>
      <c r="P20" s="9"/>
    </row>
    <row r="21" spans="1:16">
      <c r="A21" s="12"/>
      <c r="B21" s="25">
        <v>324.70999999999998</v>
      </c>
      <c r="C21" s="20" t="s">
        <v>63</v>
      </c>
      <c r="D21" s="46">
        <v>0</v>
      </c>
      <c r="E21" s="46">
        <v>4874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4874</v>
      </c>
      <c r="O21" s="47">
        <f t="shared" si="1"/>
        <v>0.10854992093717289</v>
      </c>
      <c r="P21" s="9"/>
    </row>
    <row r="22" spans="1:16">
      <c r="A22" s="12"/>
      <c r="B22" s="25">
        <v>329</v>
      </c>
      <c r="C22" s="20" t="s">
        <v>23</v>
      </c>
      <c r="D22" s="46">
        <v>293594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293594</v>
      </c>
      <c r="O22" s="47">
        <f t="shared" si="1"/>
        <v>6.5386962428453712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SUM(D24:D35)</f>
        <v>4682073</v>
      </c>
      <c r="E23" s="32">
        <f t="shared" si="5"/>
        <v>3752376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70597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8505046</v>
      </c>
      <c r="O23" s="45">
        <f t="shared" si="1"/>
        <v>189.41774125297877</v>
      </c>
      <c r="P23" s="10"/>
    </row>
    <row r="24" spans="1:16">
      <c r="A24" s="12"/>
      <c r="B24" s="25">
        <v>331.2</v>
      </c>
      <c r="C24" s="20" t="s">
        <v>24</v>
      </c>
      <c r="D24" s="46">
        <v>10345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10345</v>
      </c>
      <c r="O24" s="47">
        <f t="shared" si="1"/>
        <v>0.23039575955992073</v>
      </c>
      <c r="P24" s="9"/>
    </row>
    <row r="25" spans="1:16">
      <c r="A25" s="12"/>
      <c r="B25" s="25">
        <v>331.49</v>
      </c>
      <c r="C25" s="20" t="s">
        <v>64</v>
      </c>
      <c r="D25" s="46">
        <v>0</v>
      </c>
      <c r="E25" s="46">
        <v>46616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46616</v>
      </c>
      <c r="O25" s="47">
        <f t="shared" si="1"/>
        <v>1.0381951404200351</v>
      </c>
      <c r="P25" s="9"/>
    </row>
    <row r="26" spans="1:16">
      <c r="A26" s="12"/>
      <c r="B26" s="25">
        <v>334.2</v>
      </c>
      <c r="C26" s="20" t="s">
        <v>26</v>
      </c>
      <c r="D26" s="46">
        <v>10193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10193</v>
      </c>
      <c r="O26" s="47">
        <f t="shared" si="1"/>
        <v>0.2270105342865415</v>
      </c>
      <c r="P26" s="9"/>
    </row>
    <row r="27" spans="1:16">
      <c r="A27" s="12"/>
      <c r="B27" s="25">
        <v>334.36</v>
      </c>
      <c r="C27" s="20" t="s">
        <v>27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70597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70597</v>
      </c>
      <c r="O27" s="47">
        <f t="shared" si="1"/>
        <v>1.5722812409523172</v>
      </c>
      <c r="P27" s="9"/>
    </row>
    <row r="28" spans="1:16">
      <c r="A28" s="12"/>
      <c r="B28" s="25">
        <v>334.39</v>
      </c>
      <c r="C28" s="20" t="s">
        <v>28</v>
      </c>
      <c r="D28" s="46">
        <v>7500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7500</v>
      </c>
      <c r="O28" s="47">
        <f t="shared" si="1"/>
        <v>0.16703414177857953</v>
      </c>
      <c r="P28" s="9"/>
    </row>
    <row r="29" spans="1:16">
      <c r="A29" s="12"/>
      <c r="B29" s="25">
        <v>334.69</v>
      </c>
      <c r="C29" s="20" t="s">
        <v>95</v>
      </c>
      <c r="D29" s="46">
        <v>75000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75000</v>
      </c>
      <c r="O29" s="47">
        <f t="shared" si="1"/>
        <v>1.6703414177857954</v>
      </c>
      <c r="P29" s="9"/>
    </row>
    <row r="30" spans="1:16">
      <c r="A30" s="12"/>
      <c r="B30" s="25">
        <v>335.12</v>
      </c>
      <c r="C30" s="20" t="s">
        <v>89</v>
      </c>
      <c r="D30" s="46">
        <v>1274244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1274244</v>
      </c>
      <c r="O30" s="47">
        <f t="shared" si="1"/>
        <v>28.37896706086724</v>
      </c>
      <c r="P30" s="9"/>
    </row>
    <row r="31" spans="1:16">
      <c r="A31" s="12"/>
      <c r="B31" s="25">
        <v>335.14</v>
      </c>
      <c r="C31" s="20" t="s">
        <v>90</v>
      </c>
      <c r="D31" s="46">
        <v>102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102</v>
      </c>
      <c r="O31" s="47">
        <f t="shared" si="1"/>
        <v>2.2716643281886816E-3</v>
      </c>
      <c r="P31" s="9"/>
    </row>
    <row r="32" spans="1:16">
      <c r="A32" s="12"/>
      <c r="B32" s="25">
        <v>335.15</v>
      </c>
      <c r="C32" s="20" t="s">
        <v>91</v>
      </c>
      <c r="D32" s="46">
        <v>7328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7328</v>
      </c>
      <c r="O32" s="47">
        <f t="shared" si="1"/>
        <v>0.16320349212712412</v>
      </c>
      <c r="P32" s="9"/>
    </row>
    <row r="33" spans="1:16">
      <c r="A33" s="12"/>
      <c r="B33" s="25">
        <v>335.18</v>
      </c>
      <c r="C33" s="20" t="s">
        <v>92</v>
      </c>
      <c r="D33" s="46">
        <v>3297361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3297361</v>
      </c>
      <c r="O33" s="47">
        <f t="shared" si="1"/>
        <v>73.436248635887836</v>
      </c>
      <c r="P33" s="9"/>
    </row>
    <row r="34" spans="1:16">
      <c r="A34" s="12"/>
      <c r="B34" s="25">
        <v>337.7</v>
      </c>
      <c r="C34" s="20" t="s">
        <v>35</v>
      </c>
      <c r="D34" s="46">
        <v>0</v>
      </c>
      <c r="E34" s="46">
        <v>132307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9" si="7">SUM(D34:M34)</f>
        <v>132307</v>
      </c>
      <c r="O34" s="47">
        <f t="shared" si="1"/>
        <v>2.9466381595064699</v>
      </c>
      <c r="P34" s="9"/>
    </row>
    <row r="35" spans="1:16">
      <c r="A35" s="12"/>
      <c r="B35" s="25">
        <v>338</v>
      </c>
      <c r="C35" s="20" t="s">
        <v>74</v>
      </c>
      <c r="D35" s="46">
        <v>0</v>
      </c>
      <c r="E35" s="46">
        <v>3573453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3573453</v>
      </c>
      <c r="O35" s="47">
        <f t="shared" si="1"/>
        <v>79.585154005478714</v>
      </c>
      <c r="P35" s="9"/>
    </row>
    <row r="36" spans="1:16" ht="15.75">
      <c r="A36" s="29" t="s">
        <v>40</v>
      </c>
      <c r="B36" s="30"/>
      <c r="C36" s="31"/>
      <c r="D36" s="32">
        <f t="shared" ref="D36:M36" si="8">SUM(D37:D39)</f>
        <v>239052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1011803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1250855</v>
      </c>
      <c r="O36" s="45">
        <f t="shared" si="1"/>
        <v>27.858065521926015</v>
      </c>
      <c r="P36" s="10"/>
    </row>
    <row r="37" spans="1:16">
      <c r="A37" s="12"/>
      <c r="B37" s="25">
        <v>343.7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1011803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1011803</v>
      </c>
      <c r="O37" s="47">
        <f t="shared" si="1"/>
        <v>22.534086100532281</v>
      </c>
      <c r="P37" s="9"/>
    </row>
    <row r="38" spans="1:16">
      <c r="A38" s="12"/>
      <c r="B38" s="25">
        <v>347.2</v>
      </c>
      <c r="C38" s="20" t="s">
        <v>44</v>
      </c>
      <c r="D38" s="46">
        <v>151233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151233</v>
      </c>
      <c r="O38" s="47">
        <f t="shared" si="1"/>
        <v>3.3681432484799894</v>
      </c>
      <c r="P38" s="9"/>
    </row>
    <row r="39" spans="1:16">
      <c r="A39" s="12"/>
      <c r="B39" s="25">
        <v>349</v>
      </c>
      <c r="C39" s="20" t="s">
        <v>1</v>
      </c>
      <c r="D39" s="46">
        <v>87819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87819</v>
      </c>
      <c r="O39" s="47">
        <f t="shared" si="1"/>
        <v>1.9558361729137437</v>
      </c>
      <c r="P39" s="9"/>
    </row>
    <row r="40" spans="1:16" ht="15.75">
      <c r="A40" s="29" t="s">
        <v>41</v>
      </c>
      <c r="B40" s="30"/>
      <c r="C40" s="31"/>
      <c r="D40" s="32">
        <f t="shared" ref="D40:M40" si="9">SUM(D41:D42)</f>
        <v>571073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571073</v>
      </c>
      <c r="O40" s="45">
        <f t="shared" si="1"/>
        <v>12.718491793055835</v>
      </c>
      <c r="P40" s="10"/>
    </row>
    <row r="41" spans="1:16">
      <c r="A41" s="13"/>
      <c r="B41" s="39">
        <v>351.5</v>
      </c>
      <c r="C41" s="21" t="s">
        <v>47</v>
      </c>
      <c r="D41" s="46">
        <v>413766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413766</v>
      </c>
      <c r="O41" s="47">
        <f t="shared" si="1"/>
        <v>9.2150731609540983</v>
      </c>
      <c r="P41" s="9"/>
    </row>
    <row r="42" spans="1:16">
      <c r="A42" s="13"/>
      <c r="B42" s="39">
        <v>359</v>
      </c>
      <c r="C42" s="21" t="s">
        <v>48</v>
      </c>
      <c r="D42" s="46">
        <v>157307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157307</v>
      </c>
      <c r="O42" s="47">
        <f t="shared" si="1"/>
        <v>3.5034186321017349</v>
      </c>
      <c r="P42" s="9"/>
    </row>
    <row r="43" spans="1:16" ht="15.75">
      <c r="A43" s="29" t="s">
        <v>4</v>
      </c>
      <c r="B43" s="30"/>
      <c r="C43" s="31"/>
      <c r="D43" s="32">
        <f t="shared" ref="D43:M43" si="10">SUM(D44:D46)</f>
        <v>700309</v>
      </c>
      <c r="E43" s="32">
        <f t="shared" si="10"/>
        <v>9344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1354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7"/>
        <v>711007</v>
      </c>
      <c r="O43" s="45">
        <f t="shared" si="1"/>
        <v>15.834992539141668</v>
      </c>
      <c r="P43" s="10"/>
    </row>
    <row r="44" spans="1:16">
      <c r="A44" s="12"/>
      <c r="B44" s="25">
        <v>361.1</v>
      </c>
      <c r="C44" s="20" t="s">
        <v>49</v>
      </c>
      <c r="D44" s="46">
        <v>42112</v>
      </c>
      <c r="E44" s="46">
        <v>9344</v>
      </c>
      <c r="F44" s="46">
        <v>0</v>
      </c>
      <c r="G44" s="46">
        <v>0</v>
      </c>
      <c r="H44" s="46">
        <v>0</v>
      </c>
      <c r="I44" s="46">
        <v>1354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52810</v>
      </c>
      <c r="O44" s="47">
        <f t="shared" si="1"/>
        <v>1.176143070310238</v>
      </c>
      <c r="P44" s="9"/>
    </row>
    <row r="45" spans="1:16">
      <c r="A45" s="12"/>
      <c r="B45" s="25">
        <v>362</v>
      </c>
      <c r="C45" s="20" t="s">
        <v>66</v>
      </c>
      <c r="D45" s="46">
        <v>636321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636321</v>
      </c>
      <c r="O45" s="47">
        <f t="shared" si="1"/>
        <v>14.171644284091668</v>
      </c>
      <c r="P45" s="9"/>
    </row>
    <row r="46" spans="1:16">
      <c r="A46" s="12"/>
      <c r="B46" s="25">
        <v>369.9</v>
      </c>
      <c r="C46" s="20" t="s">
        <v>50</v>
      </c>
      <c r="D46" s="46">
        <v>21876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21876</v>
      </c>
      <c r="O46" s="47">
        <f t="shared" si="1"/>
        <v>0.48720518473976082</v>
      </c>
      <c r="P46" s="9"/>
    </row>
    <row r="47" spans="1:16" ht="15.75">
      <c r="A47" s="29" t="s">
        <v>42</v>
      </c>
      <c r="B47" s="30"/>
      <c r="C47" s="31"/>
      <c r="D47" s="32">
        <f t="shared" ref="D47:M47" si="11">SUM(D48:D48)</f>
        <v>394348</v>
      </c>
      <c r="E47" s="32">
        <f t="shared" si="11"/>
        <v>652439</v>
      </c>
      <c r="F47" s="32">
        <f t="shared" si="11"/>
        <v>0</v>
      </c>
      <c r="G47" s="32">
        <f t="shared" si="11"/>
        <v>39462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7"/>
        <v>1086249</v>
      </c>
      <c r="O47" s="45">
        <f t="shared" si="1"/>
        <v>24.192089263045368</v>
      </c>
      <c r="P47" s="9"/>
    </row>
    <row r="48" spans="1:16" ht="15.75" thickBot="1">
      <c r="A48" s="12"/>
      <c r="B48" s="25">
        <v>381</v>
      </c>
      <c r="C48" s="20" t="s">
        <v>51</v>
      </c>
      <c r="D48" s="46">
        <v>394348</v>
      </c>
      <c r="E48" s="46">
        <v>652439</v>
      </c>
      <c r="F48" s="46">
        <v>0</v>
      </c>
      <c r="G48" s="46">
        <v>39462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1086249</v>
      </c>
      <c r="O48" s="47">
        <f t="shared" si="1"/>
        <v>24.192089263045368</v>
      </c>
      <c r="P48" s="9"/>
    </row>
    <row r="49" spans="1:119" ht="16.5" thickBot="1">
      <c r="A49" s="14" t="s">
        <v>45</v>
      </c>
      <c r="B49" s="23"/>
      <c r="C49" s="22"/>
      <c r="D49" s="15">
        <f t="shared" ref="D49:M49" si="12">SUM(D5,D14,D23,D36,D40,D43,D47)</f>
        <v>18411940</v>
      </c>
      <c r="E49" s="15">
        <f t="shared" si="12"/>
        <v>4670242</v>
      </c>
      <c r="F49" s="15">
        <f t="shared" si="12"/>
        <v>0</v>
      </c>
      <c r="G49" s="15">
        <f t="shared" si="12"/>
        <v>39462</v>
      </c>
      <c r="H49" s="15">
        <f t="shared" si="12"/>
        <v>0</v>
      </c>
      <c r="I49" s="15">
        <f t="shared" si="12"/>
        <v>1083754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7"/>
        <v>24205398</v>
      </c>
      <c r="O49" s="38">
        <f t="shared" si="1"/>
        <v>539.08371751185939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101</v>
      </c>
      <c r="M51" s="118"/>
      <c r="N51" s="118"/>
      <c r="O51" s="43">
        <v>44901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69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53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58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54</v>
      </c>
      <c r="F4" s="34" t="s">
        <v>55</v>
      </c>
      <c r="G4" s="34" t="s">
        <v>56</v>
      </c>
      <c r="H4" s="34" t="s">
        <v>6</v>
      </c>
      <c r="I4" s="34" t="s">
        <v>7</v>
      </c>
      <c r="J4" s="35" t="s">
        <v>57</v>
      </c>
      <c r="K4" s="35" t="s">
        <v>8</v>
      </c>
      <c r="L4" s="35" t="s">
        <v>9</v>
      </c>
      <c r="M4" s="35" t="s">
        <v>10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9239115</v>
      </c>
      <c r="E5" s="27">
        <f t="shared" si="0"/>
        <v>212294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9451409</v>
      </c>
      <c r="O5" s="33">
        <f t="shared" ref="O5:O52" si="1">(N5/O$54)</f>
        <v>214.27393502459816</v>
      </c>
      <c r="P5" s="6"/>
    </row>
    <row r="6" spans="1:133">
      <c r="A6" s="12"/>
      <c r="B6" s="25">
        <v>311</v>
      </c>
      <c r="C6" s="20" t="s">
        <v>3</v>
      </c>
      <c r="D6" s="46">
        <v>4384908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4384908</v>
      </c>
      <c r="O6" s="47">
        <f t="shared" si="1"/>
        <v>99.410732503570699</v>
      </c>
      <c r="P6" s="9"/>
    </row>
    <row r="7" spans="1:133">
      <c r="A7" s="12"/>
      <c r="B7" s="25">
        <v>312.41000000000003</v>
      </c>
      <c r="C7" s="20" t="s">
        <v>12</v>
      </c>
      <c r="D7" s="46">
        <v>552604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552604</v>
      </c>
      <c r="O7" s="47">
        <f t="shared" si="1"/>
        <v>12.528146183318597</v>
      </c>
      <c r="P7" s="9"/>
    </row>
    <row r="8" spans="1:133">
      <c r="A8" s="12"/>
      <c r="B8" s="25">
        <v>312.42</v>
      </c>
      <c r="C8" s="20" t="s">
        <v>11</v>
      </c>
      <c r="D8" s="46">
        <v>0</v>
      </c>
      <c r="E8" s="46">
        <v>212294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212294</v>
      </c>
      <c r="O8" s="47">
        <f t="shared" si="1"/>
        <v>4.8129406697045951</v>
      </c>
      <c r="P8" s="9"/>
    </row>
    <row r="9" spans="1:133">
      <c r="A9" s="12"/>
      <c r="B9" s="25">
        <v>314.10000000000002</v>
      </c>
      <c r="C9" s="20" t="s">
        <v>13</v>
      </c>
      <c r="D9" s="46">
        <v>2623670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2623670</v>
      </c>
      <c r="O9" s="47">
        <f t="shared" si="1"/>
        <v>59.481511709628421</v>
      </c>
      <c r="P9" s="9"/>
    </row>
    <row r="10" spans="1:133">
      <c r="A10" s="12"/>
      <c r="B10" s="25">
        <v>314.3</v>
      </c>
      <c r="C10" s="20" t="s">
        <v>14</v>
      </c>
      <c r="D10" s="46">
        <v>287950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287950</v>
      </c>
      <c r="O10" s="47">
        <f t="shared" si="1"/>
        <v>6.5281461833185972</v>
      </c>
      <c r="P10" s="9"/>
    </row>
    <row r="11" spans="1:133">
      <c r="A11" s="12"/>
      <c r="B11" s="25">
        <v>314.39999999999998</v>
      </c>
      <c r="C11" s="20" t="s">
        <v>15</v>
      </c>
      <c r="D11" s="46">
        <v>9835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9835</v>
      </c>
      <c r="O11" s="47">
        <f t="shared" si="1"/>
        <v>0.22297036885896301</v>
      </c>
      <c r="P11" s="9"/>
    </row>
    <row r="12" spans="1:133">
      <c r="A12" s="12"/>
      <c r="B12" s="25">
        <v>315</v>
      </c>
      <c r="C12" s="20" t="s">
        <v>87</v>
      </c>
      <c r="D12" s="46">
        <v>1270276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1270276</v>
      </c>
      <c r="O12" s="47">
        <f t="shared" si="1"/>
        <v>28.79856718583509</v>
      </c>
      <c r="P12" s="9"/>
    </row>
    <row r="13" spans="1:133">
      <c r="A13" s="12"/>
      <c r="B13" s="25">
        <v>316</v>
      </c>
      <c r="C13" s="20" t="s">
        <v>88</v>
      </c>
      <c r="D13" s="46">
        <v>109872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109872</v>
      </c>
      <c r="O13" s="47">
        <f t="shared" si="1"/>
        <v>2.4909202203631913</v>
      </c>
      <c r="P13" s="9"/>
    </row>
    <row r="14" spans="1:133" ht="15.75">
      <c r="A14" s="29" t="s">
        <v>18</v>
      </c>
      <c r="B14" s="30"/>
      <c r="C14" s="31"/>
      <c r="D14" s="32">
        <f t="shared" ref="D14:M14" si="3">SUM(D15:D22)</f>
        <v>2325469</v>
      </c>
      <c r="E14" s="32">
        <f t="shared" si="3"/>
        <v>48515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2373984</v>
      </c>
      <c r="O14" s="45">
        <f t="shared" si="1"/>
        <v>53.820852887165884</v>
      </c>
      <c r="P14" s="10"/>
    </row>
    <row r="15" spans="1:133">
      <c r="A15" s="12"/>
      <c r="B15" s="25">
        <v>322</v>
      </c>
      <c r="C15" s="20" t="s">
        <v>0</v>
      </c>
      <c r="D15" s="46">
        <v>840914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840914</v>
      </c>
      <c r="O15" s="47">
        <f t="shared" si="1"/>
        <v>19.06445396631073</v>
      </c>
      <c r="P15" s="9"/>
    </row>
    <row r="16" spans="1:133">
      <c r="A16" s="12"/>
      <c r="B16" s="25">
        <v>323.10000000000002</v>
      </c>
      <c r="C16" s="20" t="s">
        <v>19</v>
      </c>
      <c r="D16" s="46">
        <v>1034676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1034676</v>
      </c>
      <c r="O16" s="47">
        <f t="shared" si="1"/>
        <v>23.457253621709857</v>
      </c>
      <c r="P16" s="9"/>
    </row>
    <row r="17" spans="1:16">
      <c r="A17" s="12"/>
      <c r="B17" s="25">
        <v>323.7</v>
      </c>
      <c r="C17" s="20" t="s">
        <v>20</v>
      </c>
      <c r="D17" s="46">
        <v>218308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218308</v>
      </c>
      <c r="O17" s="47">
        <f t="shared" si="1"/>
        <v>4.9492847264730555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3741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3741</v>
      </c>
      <c r="O18" s="47">
        <f t="shared" si="1"/>
        <v>8.4812623274161739E-2</v>
      </c>
      <c r="P18" s="9"/>
    </row>
    <row r="19" spans="1:16">
      <c r="A19" s="12"/>
      <c r="B19" s="25">
        <v>324.31</v>
      </c>
      <c r="C19" s="20" t="s">
        <v>62</v>
      </c>
      <c r="D19" s="46">
        <v>0</v>
      </c>
      <c r="E19" s="46">
        <v>31032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31032</v>
      </c>
      <c r="O19" s="47">
        <f t="shared" si="1"/>
        <v>0.70352989185880432</v>
      </c>
      <c r="P19" s="9"/>
    </row>
    <row r="20" spans="1:16">
      <c r="A20" s="12"/>
      <c r="B20" s="25">
        <v>324.61</v>
      </c>
      <c r="C20" s="20" t="s">
        <v>22</v>
      </c>
      <c r="D20" s="46">
        <v>0</v>
      </c>
      <c r="E20" s="46">
        <v>5209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5209</v>
      </c>
      <c r="O20" s="47">
        <f t="shared" si="1"/>
        <v>0.11809381305402526</v>
      </c>
      <c r="P20" s="9"/>
    </row>
    <row r="21" spans="1:16">
      <c r="A21" s="12"/>
      <c r="B21" s="25">
        <v>324.70999999999998</v>
      </c>
      <c r="C21" s="20" t="s">
        <v>63</v>
      </c>
      <c r="D21" s="46">
        <v>0</v>
      </c>
      <c r="E21" s="46">
        <v>8533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8533</v>
      </c>
      <c r="O21" s="47">
        <f t="shared" si="1"/>
        <v>0.19345258337300777</v>
      </c>
      <c r="P21" s="9"/>
    </row>
    <row r="22" spans="1:16">
      <c r="A22" s="12"/>
      <c r="B22" s="25">
        <v>329</v>
      </c>
      <c r="C22" s="20" t="s">
        <v>23</v>
      </c>
      <c r="D22" s="46">
        <v>231571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231571</v>
      </c>
      <c r="O22" s="47">
        <f t="shared" si="1"/>
        <v>5.2499716611122444</v>
      </c>
      <c r="P22" s="9"/>
    </row>
    <row r="23" spans="1:16" ht="15.75">
      <c r="A23" s="29" t="s">
        <v>25</v>
      </c>
      <c r="B23" s="30"/>
      <c r="C23" s="31"/>
      <c r="D23" s="32">
        <f t="shared" ref="D23:M23" si="5">SUM(D24:D36)</f>
        <v>4538356</v>
      </c>
      <c r="E23" s="32">
        <f t="shared" si="5"/>
        <v>5394065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629504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10561925</v>
      </c>
      <c r="O23" s="45">
        <f t="shared" si="1"/>
        <v>239.4505656441996</v>
      </c>
      <c r="P23" s="10"/>
    </row>
    <row r="24" spans="1:16">
      <c r="A24" s="12"/>
      <c r="B24" s="25">
        <v>331.2</v>
      </c>
      <c r="C24" s="20" t="s">
        <v>24</v>
      </c>
      <c r="D24" s="46">
        <v>13261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13261</v>
      </c>
      <c r="O24" s="47">
        <f t="shared" si="1"/>
        <v>0.30064159241878075</v>
      </c>
      <c r="P24" s="9"/>
    </row>
    <row r="25" spans="1:16">
      <c r="A25" s="12"/>
      <c r="B25" s="25">
        <v>331.39</v>
      </c>
      <c r="C25" s="20" t="s">
        <v>73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400000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400000</v>
      </c>
      <c r="O25" s="47">
        <f t="shared" si="1"/>
        <v>9.0684440817066818</v>
      </c>
      <c r="P25" s="9"/>
    </row>
    <row r="26" spans="1:16">
      <c r="A26" s="12"/>
      <c r="B26" s="25">
        <v>334.36</v>
      </c>
      <c r="C26" s="20" t="s">
        <v>27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229504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229504</v>
      </c>
      <c r="O26" s="47">
        <f t="shared" si="1"/>
        <v>5.2031104763200258</v>
      </c>
      <c r="P26" s="9"/>
    </row>
    <row r="27" spans="1:16">
      <c r="A27" s="12"/>
      <c r="B27" s="25">
        <v>334.39</v>
      </c>
      <c r="C27" s="20" t="s">
        <v>28</v>
      </c>
      <c r="D27" s="46">
        <v>10000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10000</v>
      </c>
      <c r="O27" s="47">
        <f t="shared" si="1"/>
        <v>0.22671110204266703</v>
      </c>
      <c r="P27" s="9"/>
    </row>
    <row r="28" spans="1:16">
      <c r="A28" s="12"/>
      <c r="B28" s="25">
        <v>334.69</v>
      </c>
      <c r="C28" s="20" t="s">
        <v>95</v>
      </c>
      <c r="D28" s="46">
        <v>75000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75000</v>
      </c>
      <c r="O28" s="47">
        <f t="shared" si="1"/>
        <v>1.7003332653200027</v>
      </c>
      <c r="P28" s="9"/>
    </row>
    <row r="29" spans="1:16">
      <c r="A29" s="12"/>
      <c r="B29" s="25">
        <v>335.12</v>
      </c>
      <c r="C29" s="20" t="s">
        <v>89</v>
      </c>
      <c r="D29" s="46">
        <v>1274692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1274692</v>
      </c>
      <c r="O29" s="47">
        <f t="shared" si="1"/>
        <v>28.898682808497131</v>
      </c>
      <c r="P29" s="9"/>
    </row>
    <row r="30" spans="1:16">
      <c r="A30" s="12"/>
      <c r="B30" s="25">
        <v>335.14</v>
      </c>
      <c r="C30" s="20" t="s">
        <v>90</v>
      </c>
      <c r="D30" s="46">
        <v>12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</v>
      </c>
      <c r="O30" s="47">
        <f t="shared" si="1"/>
        <v>2.7205332245120042E-4</v>
      </c>
      <c r="P30" s="9"/>
    </row>
    <row r="31" spans="1:16">
      <c r="A31" s="12"/>
      <c r="B31" s="25">
        <v>335.15</v>
      </c>
      <c r="C31" s="20" t="s">
        <v>91</v>
      </c>
      <c r="D31" s="46">
        <v>7453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7453</v>
      </c>
      <c r="O31" s="47">
        <f t="shared" si="1"/>
        <v>0.16896778435239973</v>
      </c>
      <c r="P31" s="9"/>
    </row>
    <row r="32" spans="1:16">
      <c r="A32" s="12"/>
      <c r="B32" s="25">
        <v>335.18</v>
      </c>
      <c r="C32" s="20" t="s">
        <v>92</v>
      </c>
      <c r="D32" s="46">
        <v>3146767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3146767</v>
      </c>
      <c r="O32" s="47">
        <f t="shared" si="1"/>
        <v>71.340701444149715</v>
      </c>
      <c r="P32" s="9"/>
    </row>
    <row r="33" spans="1:16">
      <c r="A33" s="12"/>
      <c r="B33" s="25">
        <v>337.2</v>
      </c>
      <c r="C33" s="20" t="s">
        <v>33</v>
      </c>
      <c r="D33" s="46">
        <v>11171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52" si="7">SUM(D33:M33)</f>
        <v>11171</v>
      </c>
      <c r="O33" s="47">
        <f t="shared" si="1"/>
        <v>0.25325897209186332</v>
      </c>
      <c r="P33" s="9"/>
    </row>
    <row r="34" spans="1:16">
      <c r="A34" s="12"/>
      <c r="B34" s="25">
        <v>337.4</v>
      </c>
      <c r="C34" s="20" t="s">
        <v>34</v>
      </c>
      <c r="D34" s="46">
        <v>0</v>
      </c>
      <c r="E34" s="46">
        <v>3342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3342</v>
      </c>
      <c r="O34" s="47">
        <f t="shared" si="1"/>
        <v>7.5766850302659325E-2</v>
      </c>
      <c r="P34" s="9"/>
    </row>
    <row r="35" spans="1:16">
      <c r="A35" s="12"/>
      <c r="B35" s="25">
        <v>337.7</v>
      </c>
      <c r="C35" s="20" t="s">
        <v>35</v>
      </c>
      <c r="D35" s="46">
        <v>0</v>
      </c>
      <c r="E35" s="46">
        <v>97713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97713</v>
      </c>
      <c r="O35" s="47">
        <f t="shared" si="1"/>
        <v>2.2152621913895123</v>
      </c>
      <c r="P35" s="9"/>
    </row>
    <row r="36" spans="1:16">
      <c r="A36" s="12"/>
      <c r="B36" s="25">
        <v>338</v>
      </c>
      <c r="C36" s="20" t="s">
        <v>74</v>
      </c>
      <c r="D36" s="46">
        <v>0</v>
      </c>
      <c r="E36" s="46">
        <v>5293010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5293010</v>
      </c>
      <c r="O36" s="47">
        <f t="shared" si="1"/>
        <v>119.9984130222857</v>
      </c>
      <c r="P36" s="9"/>
    </row>
    <row r="37" spans="1:16" ht="15.75">
      <c r="A37" s="29" t="s">
        <v>40</v>
      </c>
      <c r="B37" s="30"/>
      <c r="C37" s="31"/>
      <c r="D37" s="32">
        <f t="shared" ref="D37:M37" si="8">SUM(D38:D40)</f>
        <v>279192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1028456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1307648</v>
      </c>
      <c r="O37" s="45">
        <f t="shared" si="1"/>
        <v>29.645831916388946</v>
      </c>
      <c r="P37" s="10"/>
    </row>
    <row r="38" spans="1:16">
      <c r="A38" s="12"/>
      <c r="B38" s="25">
        <v>343.7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1028456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1028456</v>
      </c>
      <c r="O38" s="47">
        <f t="shared" si="1"/>
        <v>23.316239316239315</v>
      </c>
      <c r="P38" s="9"/>
    </row>
    <row r="39" spans="1:16">
      <c r="A39" s="12"/>
      <c r="B39" s="25">
        <v>347.2</v>
      </c>
      <c r="C39" s="20" t="s">
        <v>44</v>
      </c>
      <c r="D39" s="46">
        <v>182384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182384</v>
      </c>
      <c r="O39" s="47">
        <f t="shared" si="1"/>
        <v>4.1348477634949781</v>
      </c>
      <c r="P39" s="9"/>
    </row>
    <row r="40" spans="1:16">
      <c r="A40" s="12"/>
      <c r="B40" s="25">
        <v>349</v>
      </c>
      <c r="C40" s="20" t="s">
        <v>1</v>
      </c>
      <c r="D40" s="46">
        <v>96808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96808</v>
      </c>
      <c r="O40" s="47">
        <f t="shared" si="1"/>
        <v>2.1947448366546509</v>
      </c>
      <c r="P40" s="9"/>
    </row>
    <row r="41" spans="1:16" ht="15.75">
      <c r="A41" s="29" t="s">
        <v>41</v>
      </c>
      <c r="B41" s="30"/>
      <c r="C41" s="31"/>
      <c r="D41" s="32">
        <f t="shared" ref="D41:M41" si="9">SUM(D42:D43)</f>
        <v>597631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597631</v>
      </c>
      <c r="O41" s="45">
        <f t="shared" si="1"/>
        <v>13.548958262486114</v>
      </c>
      <c r="P41" s="10"/>
    </row>
    <row r="42" spans="1:16">
      <c r="A42" s="13"/>
      <c r="B42" s="39">
        <v>351.5</v>
      </c>
      <c r="C42" s="21" t="s">
        <v>47</v>
      </c>
      <c r="D42" s="46">
        <v>442093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442093</v>
      </c>
      <c r="O42" s="47">
        <f t="shared" si="1"/>
        <v>10.02273912353488</v>
      </c>
      <c r="P42" s="9"/>
    </row>
    <row r="43" spans="1:16">
      <c r="A43" s="13"/>
      <c r="B43" s="39">
        <v>359</v>
      </c>
      <c r="C43" s="21" t="s">
        <v>48</v>
      </c>
      <c r="D43" s="46">
        <v>155538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155538</v>
      </c>
      <c r="O43" s="47">
        <f t="shared" si="1"/>
        <v>3.5262191389512343</v>
      </c>
      <c r="P43" s="9"/>
    </row>
    <row r="44" spans="1:16" ht="15.75">
      <c r="A44" s="29" t="s">
        <v>4</v>
      </c>
      <c r="B44" s="30"/>
      <c r="C44" s="31"/>
      <c r="D44" s="32">
        <f t="shared" ref="D44:M44" si="10">SUM(D45:D48)</f>
        <v>707740</v>
      </c>
      <c r="E44" s="32">
        <f t="shared" si="10"/>
        <v>13367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20656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7"/>
        <v>741763</v>
      </c>
      <c r="O44" s="45">
        <f t="shared" si="1"/>
        <v>16.816590718447483</v>
      </c>
      <c r="P44" s="10"/>
    </row>
    <row r="45" spans="1:16">
      <c r="A45" s="12"/>
      <c r="B45" s="25">
        <v>361.1</v>
      </c>
      <c r="C45" s="20" t="s">
        <v>49</v>
      </c>
      <c r="D45" s="46">
        <v>54001</v>
      </c>
      <c r="E45" s="46">
        <v>13367</v>
      </c>
      <c r="F45" s="46">
        <v>0</v>
      </c>
      <c r="G45" s="46">
        <v>0</v>
      </c>
      <c r="H45" s="46">
        <v>0</v>
      </c>
      <c r="I45" s="46">
        <v>2226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69594</v>
      </c>
      <c r="O45" s="47">
        <f t="shared" si="1"/>
        <v>1.577773243555737</v>
      </c>
      <c r="P45" s="9"/>
    </row>
    <row r="46" spans="1:16">
      <c r="A46" s="12"/>
      <c r="B46" s="25">
        <v>362</v>
      </c>
      <c r="C46" s="20" t="s">
        <v>66</v>
      </c>
      <c r="D46" s="46">
        <v>541763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541763</v>
      </c>
      <c r="O46" s="47">
        <f t="shared" si="1"/>
        <v>12.282368677594143</v>
      </c>
      <c r="P46" s="9"/>
    </row>
    <row r="47" spans="1:16">
      <c r="A47" s="12"/>
      <c r="B47" s="25">
        <v>364</v>
      </c>
      <c r="C47" s="20" t="s">
        <v>98</v>
      </c>
      <c r="D47" s="46">
        <v>91800</v>
      </c>
      <c r="E47" s="46">
        <v>0</v>
      </c>
      <c r="F47" s="46">
        <v>0</v>
      </c>
      <c r="G47" s="46">
        <v>0</v>
      </c>
      <c r="H47" s="46">
        <v>0</v>
      </c>
      <c r="I47" s="46">
        <v>18430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110230</v>
      </c>
      <c r="O47" s="47">
        <f t="shared" si="1"/>
        <v>2.4990364778163188</v>
      </c>
      <c r="P47" s="9"/>
    </row>
    <row r="48" spans="1:16">
      <c r="A48" s="12"/>
      <c r="B48" s="25">
        <v>369.9</v>
      </c>
      <c r="C48" s="20" t="s">
        <v>50</v>
      </c>
      <c r="D48" s="46">
        <v>20176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20176</v>
      </c>
      <c r="O48" s="47">
        <f t="shared" si="1"/>
        <v>0.45741231948128502</v>
      </c>
      <c r="P48" s="9"/>
    </row>
    <row r="49" spans="1:119" ht="15.75">
      <c r="A49" s="29" t="s">
        <v>42</v>
      </c>
      <c r="B49" s="30"/>
      <c r="C49" s="31"/>
      <c r="D49" s="32">
        <f t="shared" ref="D49:M49" si="11">SUM(D50:D51)</f>
        <v>12915814</v>
      </c>
      <c r="E49" s="32">
        <f t="shared" si="11"/>
        <v>534386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7"/>
        <v>13450200</v>
      </c>
      <c r="O49" s="45">
        <f t="shared" si="1"/>
        <v>304.93096646942803</v>
      </c>
      <c r="P49" s="9"/>
    </row>
    <row r="50" spans="1:119">
      <c r="A50" s="12"/>
      <c r="B50" s="25">
        <v>381</v>
      </c>
      <c r="C50" s="20" t="s">
        <v>51</v>
      </c>
      <c r="D50" s="46">
        <v>609275</v>
      </c>
      <c r="E50" s="46">
        <v>534386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1143661</v>
      </c>
      <c r="O50" s="47">
        <f t="shared" si="1"/>
        <v>25.928064567321861</v>
      </c>
      <c r="P50" s="9"/>
    </row>
    <row r="51" spans="1:119" ht="15.75" thickBot="1">
      <c r="A51" s="12"/>
      <c r="B51" s="25">
        <v>384</v>
      </c>
      <c r="C51" s="20" t="s">
        <v>67</v>
      </c>
      <c r="D51" s="46">
        <v>12306539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7"/>
        <v>12306539</v>
      </c>
      <c r="O51" s="47">
        <f t="shared" si="1"/>
        <v>279.00290190210615</v>
      </c>
      <c r="P51" s="9"/>
    </row>
    <row r="52" spans="1:119" ht="16.5" thickBot="1">
      <c r="A52" s="14" t="s">
        <v>45</v>
      </c>
      <c r="B52" s="23"/>
      <c r="C52" s="22"/>
      <c r="D52" s="15">
        <f t="shared" ref="D52:M52" si="12">SUM(D5,D14,D23,D37,D41,D44,D49)</f>
        <v>30603317</v>
      </c>
      <c r="E52" s="15">
        <f t="shared" si="12"/>
        <v>6202627</v>
      </c>
      <c r="F52" s="15">
        <f t="shared" si="12"/>
        <v>0</v>
      </c>
      <c r="G52" s="15">
        <f t="shared" si="12"/>
        <v>0</v>
      </c>
      <c r="H52" s="15">
        <f t="shared" si="12"/>
        <v>0</v>
      </c>
      <c r="I52" s="15">
        <f t="shared" si="12"/>
        <v>1678616</v>
      </c>
      <c r="J52" s="15">
        <f t="shared" si="12"/>
        <v>0</v>
      </c>
      <c r="K52" s="15">
        <f t="shared" si="12"/>
        <v>0</v>
      </c>
      <c r="L52" s="15">
        <f t="shared" si="12"/>
        <v>0</v>
      </c>
      <c r="M52" s="15">
        <f t="shared" si="12"/>
        <v>0</v>
      </c>
      <c r="N52" s="15">
        <f t="shared" si="7"/>
        <v>38484560</v>
      </c>
      <c r="O52" s="38">
        <f t="shared" si="1"/>
        <v>872.48770092271423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99</v>
      </c>
      <c r="M54" s="118"/>
      <c r="N54" s="118"/>
      <c r="O54" s="43">
        <v>44109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69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2025-02-21T21:57:28Z</cp:lastPrinted>
  <dcterms:created xsi:type="dcterms:W3CDTF">2000-08-31T21:26:31Z</dcterms:created>
  <dcterms:modified xsi:type="dcterms:W3CDTF">2025-02-21T21:57:34Z</dcterms:modified>
</cp:coreProperties>
</file>