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27" documentId="11_E15DFA2AD1D3B31E0BF9476D86547D383A3E6CEF" xr6:coauthVersionLast="47" xr6:coauthVersionMax="47" xr10:uidLastSave="{289179AE-C391-4BA5-B508-139741BF2DF8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2" r:id="rId7"/>
    <sheet name="2016" sheetId="43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1" r:id="rId17"/>
  </sheets>
  <definedNames>
    <definedName name="_xlnm.Print_Area" localSheetId="16">'2007'!$A$1:$O$21</definedName>
    <definedName name="_xlnm.Print_Area" localSheetId="15">'2008'!$A$1:$O$22</definedName>
    <definedName name="_xlnm.Print_Area" localSheetId="14">'2009'!$A$1:$O$22</definedName>
    <definedName name="_xlnm.Print_Area" localSheetId="13">'2010'!$A$1:$O$22</definedName>
    <definedName name="_xlnm.Print_Area" localSheetId="12">'2011'!$A$1:$O$22</definedName>
    <definedName name="_xlnm.Print_Area" localSheetId="11">'2012'!$A$1:$O$22</definedName>
    <definedName name="_xlnm.Print_Area" localSheetId="10">'2013'!$A$1:$O$22</definedName>
    <definedName name="_xlnm.Print_Area" localSheetId="9">'2014'!$A$1:$O$22</definedName>
    <definedName name="_xlnm.Print_Area" localSheetId="8">'2015'!$A$1:$O$22</definedName>
    <definedName name="_xlnm.Print_Area" localSheetId="7">'2016'!$A$1:$O$22</definedName>
    <definedName name="_xlnm.Print_Area" localSheetId="6">'2017'!$A$1:$O$22</definedName>
    <definedName name="_xlnm.Print_Area" localSheetId="5">'2018'!$A$1:$O$22</definedName>
    <definedName name="_xlnm.Print_Area" localSheetId="4">'2019'!$A$1:$O$22</definedName>
    <definedName name="_xlnm.Print_Area" localSheetId="3">'2020'!$A$1:$O$22</definedName>
    <definedName name="_xlnm.Print_Area" localSheetId="2">'2021'!$A$1:$P$22</definedName>
    <definedName name="_xlnm.Print_Area" localSheetId="1">'2022'!$A$1:$P$22</definedName>
    <definedName name="_xlnm.Print_Area" localSheetId="0">'2023'!$A$1:$P$22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49" l="1"/>
  <c r="F18" i="49"/>
  <c r="G18" i="49"/>
  <c r="H18" i="49"/>
  <c r="I18" i="49"/>
  <c r="J18" i="49"/>
  <c r="K18" i="49"/>
  <c r="L18" i="49"/>
  <c r="M18" i="49"/>
  <c r="N18" i="49"/>
  <c r="D18" i="49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4" i="49" l="1"/>
  <c r="P14" i="49" s="1"/>
  <c r="O16" i="49"/>
  <c r="P16" i="49" s="1"/>
  <c r="O18" i="49"/>
  <c r="P18" i="49" s="1"/>
  <c r="O12" i="49"/>
  <c r="P12" i="49" s="1"/>
  <c r="O5" i="49"/>
  <c r="P5" i="49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G18" i="48" l="1"/>
  <c r="I18" i="48"/>
  <c r="J18" i="48"/>
  <c r="N18" i="48"/>
  <c r="D18" i="48"/>
  <c r="E18" i="48"/>
  <c r="L18" i="48"/>
  <c r="F18" i="48"/>
  <c r="H18" i="48"/>
  <c r="K18" i="48"/>
  <c r="M18" i="48"/>
  <c r="O16" i="48"/>
  <c r="P16" i="48" s="1"/>
  <c r="O14" i="48"/>
  <c r="P14" i="48" s="1"/>
  <c r="O12" i="48"/>
  <c r="P12" i="48" s="1"/>
  <c r="O5" i="48"/>
  <c r="P5" i="48" s="1"/>
  <c r="M18" i="47"/>
  <c r="N18" i="47"/>
  <c r="D18" i="47"/>
  <c r="O17" i="47"/>
  <c r="P17" i="47"/>
  <c r="N16" i="47"/>
  <c r="M16" i="47"/>
  <c r="L16" i="47"/>
  <c r="K16" i="47"/>
  <c r="J16" i="47"/>
  <c r="I16" i="47"/>
  <c r="H16" i="47"/>
  <c r="G16" i="47"/>
  <c r="F16" i="47"/>
  <c r="E16" i="47"/>
  <c r="O16" i="47" s="1"/>
  <c r="P16" i="47" s="1"/>
  <c r="D16" i="47"/>
  <c r="O15" i="47"/>
  <c r="P15" i="47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/>
  <c r="O10" i="47"/>
  <c r="P10" i="47" s="1"/>
  <c r="O9" i="47"/>
  <c r="P9" i="47" s="1"/>
  <c r="O8" i="47"/>
  <c r="P8" i="47"/>
  <c r="O7" i="47"/>
  <c r="P7" i="47" s="1"/>
  <c r="O6" i="47"/>
  <c r="P6" i="47"/>
  <c r="N5" i="47"/>
  <c r="M5" i="47"/>
  <c r="L5" i="47"/>
  <c r="K5" i="47"/>
  <c r="J5" i="47"/>
  <c r="I5" i="47"/>
  <c r="H5" i="47"/>
  <c r="G5" i="47"/>
  <c r="G18" i="47" s="1"/>
  <c r="F5" i="47"/>
  <c r="F18" i="47" s="1"/>
  <c r="E5" i="47"/>
  <c r="D5" i="47"/>
  <c r="G18" i="46"/>
  <c r="L18" i="46"/>
  <c r="M18" i="46"/>
  <c r="N17" i="46"/>
  <c r="O17" i="46"/>
  <c r="M16" i="46"/>
  <c r="L16" i="46"/>
  <c r="K16" i="46"/>
  <c r="J16" i="46"/>
  <c r="I16" i="46"/>
  <c r="H16" i="46"/>
  <c r="G16" i="46"/>
  <c r="F16" i="46"/>
  <c r="E16" i="46"/>
  <c r="D16" i="46"/>
  <c r="N15" i="46"/>
  <c r="O15" i="46"/>
  <c r="M14" i="46"/>
  <c r="L14" i="46"/>
  <c r="K14" i="46"/>
  <c r="J14" i="46"/>
  <c r="I14" i="46"/>
  <c r="H14" i="46"/>
  <c r="G14" i="46"/>
  <c r="F14" i="46"/>
  <c r="E14" i="46"/>
  <c r="D14" i="46"/>
  <c r="N13" i="46"/>
  <c r="O13" i="46"/>
  <c r="M12" i="46"/>
  <c r="L12" i="46"/>
  <c r="K12" i="46"/>
  <c r="J12" i="46"/>
  <c r="I12" i="46"/>
  <c r="H12" i="46"/>
  <c r="G12" i="46"/>
  <c r="F12" i="46"/>
  <c r="E12" i="46"/>
  <c r="E18" i="46" s="1"/>
  <c r="D12" i="46"/>
  <c r="D18" i="46" s="1"/>
  <c r="N11" i="46"/>
  <c r="O11" i="46"/>
  <c r="N10" i="46"/>
  <c r="O10" i="46" s="1"/>
  <c r="N9" i="46"/>
  <c r="O9" i="46" s="1"/>
  <c r="N8" i="46"/>
  <c r="O8" i="46" s="1"/>
  <c r="N7" i="46"/>
  <c r="O7" i="46"/>
  <c r="N6" i="46"/>
  <c r="O6" i="46" s="1"/>
  <c r="M5" i="46"/>
  <c r="L5" i="46"/>
  <c r="K5" i="46"/>
  <c r="J5" i="46"/>
  <c r="I5" i="46"/>
  <c r="H5" i="46"/>
  <c r="G5" i="46"/>
  <c r="F5" i="46"/>
  <c r="E5" i="46"/>
  <c r="D5" i="46"/>
  <c r="N5" i="46" s="1"/>
  <c r="O5" i="46" s="1"/>
  <c r="N17" i="45"/>
  <c r="O17" i="45"/>
  <c r="M16" i="45"/>
  <c r="L16" i="45"/>
  <c r="K16" i="45"/>
  <c r="J16" i="45"/>
  <c r="I16" i="45"/>
  <c r="H16" i="45"/>
  <c r="G16" i="45"/>
  <c r="F16" i="45"/>
  <c r="E16" i="45"/>
  <c r="D16" i="45"/>
  <c r="N15" i="45"/>
  <c r="O15" i="45" s="1"/>
  <c r="M14" i="45"/>
  <c r="L14" i="45"/>
  <c r="K14" i="45"/>
  <c r="J14" i="45"/>
  <c r="I14" i="45"/>
  <c r="H14" i="45"/>
  <c r="G14" i="45"/>
  <c r="F14" i="45"/>
  <c r="F18" i="45" s="1"/>
  <c r="E14" i="45"/>
  <c r="E18" i="45" s="1"/>
  <c r="D14" i="45"/>
  <c r="N13" i="45"/>
  <c r="O13" i="45"/>
  <c r="M12" i="45"/>
  <c r="L12" i="45"/>
  <c r="K12" i="45"/>
  <c r="J12" i="45"/>
  <c r="I12" i="45"/>
  <c r="H12" i="45"/>
  <c r="G12" i="45"/>
  <c r="F12" i="45"/>
  <c r="E12" i="45"/>
  <c r="D12" i="45"/>
  <c r="N11" i="45"/>
  <c r="O11" i="45"/>
  <c r="N10" i="45"/>
  <c r="O10" i="45"/>
  <c r="N9" i="45"/>
  <c r="O9" i="45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17" i="44"/>
  <c r="O17" i="44" s="1"/>
  <c r="M16" i="44"/>
  <c r="L16" i="44"/>
  <c r="K16" i="44"/>
  <c r="J16" i="44"/>
  <c r="J18" i="44" s="1"/>
  <c r="I16" i="44"/>
  <c r="H16" i="44"/>
  <c r="G16" i="44"/>
  <c r="F16" i="44"/>
  <c r="E16" i="44"/>
  <c r="D16" i="44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 s="1"/>
  <c r="N10" i="44"/>
  <c r="O10" i="44" s="1"/>
  <c r="N9" i="44"/>
  <c r="O9" i="44"/>
  <c r="N8" i="44"/>
  <c r="O8" i="44"/>
  <c r="N7" i="44"/>
  <c r="O7" i="44"/>
  <c r="N6" i="44"/>
  <c r="O6" i="44" s="1"/>
  <c r="M5" i="44"/>
  <c r="M18" i="44" s="1"/>
  <c r="L5" i="44"/>
  <c r="L18" i="44" s="1"/>
  <c r="K5" i="44"/>
  <c r="K18" i="44" s="1"/>
  <c r="J5" i="44"/>
  <c r="I5" i="44"/>
  <c r="H5" i="44"/>
  <c r="G5" i="44"/>
  <c r="F5" i="44"/>
  <c r="E5" i="44"/>
  <c r="D5" i="44"/>
  <c r="N17" i="42"/>
  <c r="O17" i="42"/>
  <c r="M16" i="42"/>
  <c r="L16" i="42"/>
  <c r="K16" i="42"/>
  <c r="J16" i="42"/>
  <c r="I16" i="42"/>
  <c r="H16" i="42"/>
  <c r="G16" i="42"/>
  <c r="F16" i="42"/>
  <c r="N16" i="42" s="1"/>
  <c r="O16" i="42" s="1"/>
  <c r="E16" i="42"/>
  <c r="D16" i="42"/>
  <c r="N15" i="42"/>
  <c r="O15" i="42"/>
  <c r="M14" i="42"/>
  <c r="L14" i="42"/>
  <c r="K14" i="42"/>
  <c r="J14" i="42"/>
  <c r="I14" i="42"/>
  <c r="H14" i="42"/>
  <c r="G14" i="42"/>
  <c r="F14" i="42"/>
  <c r="E14" i="42"/>
  <c r="E18" i="42" s="1"/>
  <c r="D14" i="42"/>
  <c r="N14" i="42" s="1"/>
  <c r="O14" i="42" s="1"/>
  <c r="N13" i="42"/>
  <c r="O13" i="42"/>
  <c r="M12" i="42"/>
  <c r="L12" i="42"/>
  <c r="K12" i="42"/>
  <c r="J12" i="42"/>
  <c r="N12" i="42" s="1"/>
  <c r="O12" i="42" s="1"/>
  <c r="I12" i="42"/>
  <c r="H12" i="42"/>
  <c r="G12" i="42"/>
  <c r="F12" i="42"/>
  <c r="E12" i="42"/>
  <c r="D12" i="42"/>
  <c r="N11" i="42"/>
  <c r="O11" i="42"/>
  <c r="N10" i="42"/>
  <c r="O10" i="42"/>
  <c r="N9" i="42"/>
  <c r="O9" i="42" s="1"/>
  <c r="N8" i="42"/>
  <c r="O8" i="42" s="1"/>
  <c r="N7" i="42"/>
  <c r="O7" i="42" s="1"/>
  <c r="N6" i="42"/>
  <c r="O6" i="42"/>
  <c r="M5" i="42"/>
  <c r="L5" i="42"/>
  <c r="K5" i="42"/>
  <c r="J5" i="42"/>
  <c r="I5" i="42"/>
  <c r="I18" i="42" s="1"/>
  <c r="H5" i="42"/>
  <c r="G5" i="42"/>
  <c r="F5" i="42"/>
  <c r="E5" i="42"/>
  <c r="D5" i="42"/>
  <c r="N17" i="43"/>
  <c r="O17" i="43"/>
  <c r="M16" i="43"/>
  <c r="L16" i="43"/>
  <c r="K16" i="43"/>
  <c r="J16" i="43"/>
  <c r="I16" i="43"/>
  <c r="H16" i="43"/>
  <c r="G16" i="43"/>
  <c r="F16" i="43"/>
  <c r="E16" i="43"/>
  <c r="D16" i="43"/>
  <c r="D18" i="43" s="1"/>
  <c r="N15" i="43"/>
  <c r="O15" i="43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/>
  <c r="N10" i="43"/>
  <c r="O10" i="43" s="1"/>
  <c r="N9" i="43"/>
  <c r="O9" i="43"/>
  <c r="N8" i="43"/>
  <c r="O8" i="43" s="1"/>
  <c r="N7" i="43"/>
  <c r="O7" i="43" s="1"/>
  <c r="N6" i="43"/>
  <c r="O6" i="43" s="1"/>
  <c r="M5" i="43"/>
  <c r="L5" i="43"/>
  <c r="K5" i="43"/>
  <c r="K18" i="43" s="1"/>
  <c r="J5" i="43"/>
  <c r="I5" i="43"/>
  <c r="I18" i="43" s="1"/>
  <c r="H5" i="43"/>
  <c r="H18" i="43" s="1"/>
  <c r="G5" i="43"/>
  <c r="G18" i="43" s="1"/>
  <c r="F5" i="43"/>
  <c r="F18" i="43" s="1"/>
  <c r="E5" i="43"/>
  <c r="D5" i="43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 s="1"/>
  <c r="N10" i="41"/>
  <c r="O10" i="41"/>
  <c r="N9" i="41"/>
  <c r="O9" i="41"/>
  <c r="N8" i="41"/>
  <c r="O8" i="41" s="1"/>
  <c r="N7" i="41"/>
  <c r="O7" i="41" s="1"/>
  <c r="N6" i="41"/>
  <c r="O6" i="41" s="1"/>
  <c r="M5" i="41"/>
  <c r="M17" i="41" s="1"/>
  <c r="L5" i="41"/>
  <c r="K5" i="41"/>
  <c r="J5" i="41"/>
  <c r="J17" i="41" s="1"/>
  <c r="I5" i="41"/>
  <c r="I17" i="41" s="1"/>
  <c r="H5" i="41"/>
  <c r="G5" i="41"/>
  <c r="F5" i="41"/>
  <c r="E5" i="41"/>
  <c r="D5" i="41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M12" i="40"/>
  <c r="L12" i="40"/>
  <c r="L18" i="40" s="1"/>
  <c r="K12" i="40"/>
  <c r="J12" i="40"/>
  <c r="I12" i="40"/>
  <c r="H12" i="40"/>
  <c r="G12" i="40"/>
  <c r="F12" i="40"/>
  <c r="E12" i="40"/>
  <c r="D12" i="40"/>
  <c r="N11" i="40"/>
  <c r="O11" i="40" s="1"/>
  <c r="N10" i="40"/>
  <c r="O10" i="40" s="1"/>
  <c r="N9" i="40"/>
  <c r="O9" i="40" s="1"/>
  <c r="N8" i="40"/>
  <c r="O8" i="40"/>
  <c r="N7" i="40"/>
  <c r="O7" i="40"/>
  <c r="N6" i="40"/>
  <c r="O6" i="40" s="1"/>
  <c r="M5" i="40"/>
  <c r="M18" i="40" s="1"/>
  <c r="L5" i="40"/>
  <c r="K5" i="40"/>
  <c r="K18" i="40" s="1"/>
  <c r="J5" i="40"/>
  <c r="J18" i="40" s="1"/>
  <c r="I5" i="40"/>
  <c r="H5" i="40"/>
  <c r="G5" i="40"/>
  <c r="F5" i="40"/>
  <c r="E5" i="40"/>
  <c r="D5" i="40"/>
  <c r="D18" i="40" s="1"/>
  <c r="N17" i="39"/>
  <c r="O17" i="39" s="1"/>
  <c r="M16" i="39"/>
  <c r="L16" i="39"/>
  <c r="K16" i="39"/>
  <c r="J16" i="39"/>
  <c r="I16" i="39"/>
  <c r="H16" i="39"/>
  <c r="G16" i="39"/>
  <c r="F16" i="39"/>
  <c r="E16" i="39"/>
  <c r="D16" i="39"/>
  <c r="N16" i="39" s="1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N12" i="39" s="1"/>
  <c r="O12" i="39" s="1"/>
  <c r="N11" i="39"/>
  <c r="O11" i="39"/>
  <c r="N10" i="39"/>
  <c r="O10" i="39" s="1"/>
  <c r="N9" i="39"/>
  <c r="O9" i="39"/>
  <c r="N8" i="39"/>
  <c r="O8" i="39" s="1"/>
  <c r="N7" i="39"/>
  <c r="O7" i="39" s="1"/>
  <c r="N6" i="39"/>
  <c r="O6" i="39" s="1"/>
  <c r="M5" i="39"/>
  <c r="L5" i="39"/>
  <c r="L18" i="39" s="1"/>
  <c r="K5" i="39"/>
  <c r="J5" i="39"/>
  <c r="I5" i="39"/>
  <c r="H5" i="39"/>
  <c r="G5" i="39"/>
  <c r="F5" i="39"/>
  <c r="E5" i="39"/>
  <c r="D5" i="39"/>
  <c r="D18" i="39"/>
  <c r="N17" i="38"/>
  <c r="O17" i="38" s="1"/>
  <c r="M16" i="38"/>
  <c r="L16" i="38"/>
  <c r="K16" i="38"/>
  <c r="J16" i="38"/>
  <c r="I16" i="38"/>
  <c r="H16" i="38"/>
  <c r="G16" i="38"/>
  <c r="F16" i="38"/>
  <c r="E16" i="38"/>
  <c r="D16" i="38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/>
  <c r="M12" i="38"/>
  <c r="M18" i="38" s="1"/>
  <c r="L12" i="38"/>
  <c r="K12" i="38"/>
  <c r="J12" i="38"/>
  <c r="I12" i="38"/>
  <c r="H12" i="38"/>
  <c r="G12" i="38"/>
  <c r="F12" i="38"/>
  <c r="E12" i="38"/>
  <c r="D12" i="38"/>
  <c r="N11" i="38"/>
  <c r="O11" i="38"/>
  <c r="N10" i="38"/>
  <c r="O10" i="38" s="1"/>
  <c r="N9" i="38"/>
  <c r="O9" i="38" s="1"/>
  <c r="N8" i="38"/>
  <c r="O8" i="38" s="1"/>
  <c r="N7" i="38"/>
  <c r="O7" i="38" s="1"/>
  <c r="N6" i="38"/>
  <c r="O6" i="38"/>
  <c r="M5" i="38"/>
  <c r="L5" i="38"/>
  <c r="K5" i="38"/>
  <c r="K18" i="38" s="1"/>
  <c r="J5" i="38"/>
  <c r="I5" i="38"/>
  <c r="H5" i="38"/>
  <c r="G5" i="38"/>
  <c r="G18" i="38" s="1"/>
  <c r="F5" i="38"/>
  <c r="E5" i="38"/>
  <c r="D5" i="38"/>
  <c r="N5" i="38" s="1"/>
  <c r="O5" i="38" s="1"/>
  <c r="N17" i="37"/>
  <c r="O17" i="37" s="1"/>
  <c r="M16" i="37"/>
  <c r="L16" i="37"/>
  <c r="K16" i="37"/>
  <c r="J16" i="37"/>
  <c r="I16" i="37"/>
  <c r="H16" i="37"/>
  <c r="G16" i="37"/>
  <c r="F16" i="37"/>
  <c r="E16" i="37"/>
  <c r="D16" i="37"/>
  <c r="N15" i="37"/>
  <c r="O15" i="37" s="1"/>
  <c r="M14" i="37"/>
  <c r="L14" i="37"/>
  <c r="K14" i="37"/>
  <c r="J14" i="37"/>
  <c r="I14" i="37"/>
  <c r="H14" i="37"/>
  <c r="G14" i="37"/>
  <c r="F14" i="37"/>
  <c r="F18" i="37" s="1"/>
  <c r="E14" i="37"/>
  <c r="D14" i="37"/>
  <c r="N13" i="37"/>
  <c r="O13" i="37"/>
  <c r="M12" i="37"/>
  <c r="M18" i="37" s="1"/>
  <c r="L12" i="37"/>
  <c r="K12" i="37"/>
  <c r="J12" i="37"/>
  <c r="I12" i="37"/>
  <c r="I18" i="37" s="1"/>
  <c r="H12" i="37"/>
  <c r="G12" i="37"/>
  <c r="N12" i="37" s="1"/>
  <c r="O12" i="37" s="1"/>
  <c r="F12" i="37"/>
  <c r="E12" i="37"/>
  <c r="D12" i="37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H18" i="37"/>
  <c r="G5" i="37"/>
  <c r="G18" i="37" s="1"/>
  <c r="F5" i="37"/>
  <c r="E5" i="37"/>
  <c r="D5" i="37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6" i="36" s="1"/>
  <c r="O16" i="36" s="1"/>
  <c r="N15" i="36"/>
  <c r="O15" i="36" s="1"/>
  <c r="M14" i="36"/>
  <c r="L14" i="36"/>
  <c r="L18" i="36" s="1"/>
  <c r="K14" i="36"/>
  <c r="N14" i="36" s="1"/>
  <c r="O14" i="36" s="1"/>
  <c r="J14" i="36"/>
  <c r="I14" i="36"/>
  <c r="H14" i="36"/>
  <c r="G14" i="36"/>
  <c r="F14" i="36"/>
  <c r="E14" i="36"/>
  <c r="D14" i="36"/>
  <c r="N13" i="36"/>
  <c r="O13" i="36"/>
  <c r="M12" i="36"/>
  <c r="L12" i="36"/>
  <c r="K12" i="36"/>
  <c r="J12" i="36"/>
  <c r="I12" i="36"/>
  <c r="H12" i="36"/>
  <c r="H18" i="36" s="1"/>
  <c r="G12" i="36"/>
  <c r="F12" i="36"/>
  <c r="F18" i="36" s="1"/>
  <c r="E12" i="36"/>
  <c r="D12" i="36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/>
  <c r="M5" i="36"/>
  <c r="L5" i="36"/>
  <c r="K5" i="36"/>
  <c r="J5" i="36"/>
  <c r="I5" i="36"/>
  <c r="H5" i="36"/>
  <c r="G5" i="36"/>
  <c r="F5" i="36"/>
  <c r="E5" i="36"/>
  <c r="D5" i="36"/>
  <c r="D18" i="36"/>
  <c r="N17" i="35"/>
  <c r="O17" i="35" s="1"/>
  <c r="M16" i="35"/>
  <c r="L16" i="35"/>
  <c r="K16" i="35"/>
  <c r="J16" i="35"/>
  <c r="I16" i="35"/>
  <c r="H16" i="35"/>
  <c r="G16" i="35"/>
  <c r="F16" i="35"/>
  <c r="E16" i="35"/>
  <c r="D16" i="35"/>
  <c r="N15" i="35"/>
  <c r="O15" i="35"/>
  <c r="M14" i="35"/>
  <c r="L14" i="35"/>
  <c r="K14" i="35"/>
  <c r="J14" i="35"/>
  <c r="I14" i="35"/>
  <c r="H14" i="35"/>
  <c r="G14" i="35"/>
  <c r="F14" i="35"/>
  <c r="N14" i="35" s="1"/>
  <c r="O14" i="35" s="1"/>
  <c r="E14" i="35"/>
  <c r="D14" i="35"/>
  <c r="N13" i="35"/>
  <c r="O13" i="35" s="1"/>
  <c r="M12" i="35"/>
  <c r="L12" i="35"/>
  <c r="K12" i="35"/>
  <c r="J12" i="35"/>
  <c r="I12" i="35"/>
  <c r="I18" i="35" s="1"/>
  <c r="H12" i="35"/>
  <c r="G12" i="35"/>
  <c r="F12" i="35"/>
  <c r="E12" i="35"/>
  <c r="D12" i="35"/>
  <c r="D18" i="35" s="1"/>
  <c r="N11" i="35"/>
  <c r="O11" i="35" s="1"/>
  <c r="N10" i="35"/>
  <c r="O10" i="35" s="1"/>
  <c r="N9" i="35"/>
  <c r="O9" i="35" s="1"/>
  <c r="N8" i="35"/>
  <c r="O8" i="35" s="1"/>
  <c r="N7" i="35"/>
  <c r="O7" i="35"/>
  <c r="N6" i="35"/>
  <c r="O6" i="35" s="1"/>
  <c r="M5" i="35"/>
  <c r="L5" i="35"/>
  <c r="K5" i="35"/>
  <c r="J5" i="35"/>
  <c r="I5" i="35"/>
  <c r="H5" i="35"/>
  <c r="G5" i="35"/>
  <c r="F5" i="35"/>
  <c r="E5" i="35"/>
  <c r="E18" i="35" s="1"/>
  <c r="D5" i="35"/>
  <c r="N17" i="34"/>
  <c r="O17" i="34"/>
  <c r="M16" i="34"/>
  <c r="L16" i="34"/>
  <c r="K16" i="34"/>
  <c r="J16" i="34"/>
  <c r="I16" i="34"/>
  <c r="H16" i="34"/>
  <c r="G16" i="34"/>
  <c r="F16" i="34"/>
  <c r="E16" i="34"/>
  <c r="D16" i="34"/>
  <c r="N15" i="34"/>
  <c r="O15" i="34" s="1"/>
  <c r="M14" i="34"/>
  <c r="L14" i="34"/>
  <c r="K14" i="34"/>
  <c r="J14" i="34"/>
  <c r="I14" i="34"/>
  <c r="H14" i="34"/>
  <c r="G14" i="34"/>
  <c r="F14" i="34"/>
  <c r="F18" i="34"/>
  <c r="E14" i="34"/>
  <c r="D14" i="34"/>
  <c r="N13" i="34"/>
  <c r="O13" i="34" s="1"/>
  <c r="M12" i="34"/>
  <c r="L12" i="34"/>
  <c r="K12" i="34"/>
  <c r="K18" i="34" s="1"/>
  <c r="J12" i="34"/>
  <c r="I12" i="34"/>
  <c r="H12" i="34"/>
  <c r="G12" i="34"/>
  <c r="F12" i="34"/>
  <c r="E12" i="34"/>
  <c r="D12" i="34"/>
  <c r="N11" i="34"/>
  <c r="O11" i="34" s="1"/>
  <c r="N10" i="34"/>
  <c r="O10" i="34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I18" i="34" s="1"/>
  <c r="H5" i="34"/>
  <c r="H18" i="34" s="1"/>
  <c r="G5" i="34"/>
  <c r="F5" i="34"/>
  <c r="E5" i="34"/>
  <c r="D5" i="34"/>
  <c r="D18" i="34" s="1"/>
  <c r="E16" i="33"/>
  <c r="F16" i="33"/>
  <c r="G16" i="33"/>
  <c r="H16" i="33"/>
  <c r="I16" i="33"/>
  <c r="J16" i="33"/>
  <c r="K16" i="33"/>
  <c r="L16" i="33"/>
  <c r="M16" i="33"/>
  <c r="D16" i="33"/>
  <c r="E14" i="33"/>
  <c r="F14" i="33"/>
  <c r="G14" i="33"/>
  <c r="H14" i="33"/>
  <c r="I14" i="33"/>
  <c r="J14" i="33"/>
  <c r="K14" i="33"/>
  <c r="L14" i="33"/>
  <c r="M14" i="33"/>
  <c r="E12" i="33"/>
  <c r="F12" i="33"/>
  <c r="G12" i="33"/>
  <c r="H12" i="33"/>
  <c r="N12" i="33" s="1"/>
  <c r="O12" i="33" s="1"/>
  <c r="I12" i="33"/>
  <c r="J12" i="33"/>
  <c r="K12" i="33"/>
  <c r="L12" i="33"/>
  <c r="M12" i="33"/>
  <c r="M18" i="33" s="1"/>
  <c r="E5" i="33"/>
  <c r="F5" i="33"/>
  <c r="G5" i="33"/>
  <c r="H5" i="33"/>
  <c r="I5" i="33"/>
  <c r="J5" i="33"/>
  <c r="J18" i="33" s="1"/>
  <c r="K5" i="33"/>
  <c r="L5" i="33"/>
  <c r="M5" i="33"/>
  <c r="D14" i="33"/>
  <c r="D12" i="33"/>
  <c r="D5" i="33"/>
  <c r="N17" i="33"/>
  <c r="O17" i="33" s="1"/>
  <c r="N15" i="33"/>
  <c r="O15" i="33" s="1"/>
  <c r="N7" i="33"/>
  <c r="O7" i="33" s="1"/>
  <c r="N8" i="33"/>
  <c r="O8" i="33"/>
  <c r="N9" i="33"/>
  <c r="O9" i="33"/>
  <c r="N10" i="33"/>
  <c r="O10" i="33" s="1"/>
  <c r="N11" i="33"/>
  <c r="O11" i="33" s="1"/>
  <c r="N6" i="33"/>
  <c r="O6" i="33" s="1"/>
  <c r="N13" i="33"/>
  <c r="O13" i="33" s="1"/>
  <c r="N5" i="34" l="1"/>
  <c r="O5" i="34" s="1"/>
  <c r="G18" i="40"/>
  <c r="M18" i="42"/>
  <c r="M18" i="34"/>
  <c r="I18" i="40"/>
  <c r="J18" i="37"/>
  <c r="N14" i="38"/>
  <c r="O14" i="38" s="1"/>
  <c r="N14" i="44"/>
  <c r="O14" i="44" s="1"/>
  <c r="N14" i="45"/>
  <c r="O14" i="45" s="1"/>
  <c r="F18" i="46"/>
  <c r="H18" i="47"/>
  <c r="O12" i="47"/>
  <c r="P12" i="47" s="1"/>
  <c r="K18" i="37"/>
  <c r="E18" i="39"/>
  <c r="N18" i="39" s="1"/>
  <c r="O18" i="39" s="1"/>
  <c r="M18" i="43"/>
  <c r="D18" i="45"/>
  <c r="N16" i="46"/>
  <c r="O16" i="46" s="1"/>
  <c r="I18" i="47"/>
  <c r="I18" i="36"/>
  <c r="N14" i="37"/>
  <c r="O14" i="37" s="1"/>
  <c r="N15" i="41"/>
  <c r="O15" i="41" s="1"/>
  <c r="H18" i="46"/>
  <c r="J18" i="47"/>
  <c r="I18" i="33"/>
  <c r="N12" i="40"/>
  <c r="O12" i="40" s="1"/>
  <c r="J18" i="42"/>
  <c r="F18" i="33"/>
  <c r="N5" i="36"/>
  <c r="O5" i="36" s="1"/>
  <c r="J18" i="36"/>
  <c r="G18" i="39"/>
  <c r="G18" i="33"/>
  <c r="E18" i="44"/>
  <c r="N5" i="35"/>
  <c r="O5" i="35" s="1"/>
  <c r="D18" i="37"/>
  <c r="N18" i="37" s="1"/>
  <c r="O18" i="37" s="1"/>
  <c r="D17" i="41"/>
  <c r="N5" i="44"/>
  <c r="O5" i="44" s="1"/>
  <c r="K18" i="45"/>
  <c r="N12" i="45"/>
  <c r="O12" i="45" s="1"/>
  <c r="H18" i="33"/>
  <c r="K17" i="41"/>
  <c r="K18" i="42"/>
  <c r="F18" i="40"/>
  <c r="N5" i="42"/>
  <c r="O5" i="42" s="1"/>
  <c r="N12" i="36"/>
  <c r="O12" i="36" s="1"/>
  <c r="K18" i="47"/>
  <c r="D18" i="33"/>
  <c r="J18" i="39"/>
  <c r="N16" i="33"/>
  <c r="O16" i="33" s="1"/>
  <c r="F18" i="38"/>
  <c r="J18" i="45"/>
  <c r="E18" i="37"/>
  <c r="E17" i="41"/>
  <c r="G18" i="44"/>
  <c r="N12" i="44"/>
  <c r="O12" i="44" s="1"/>
  <c r="L18" i="45"/>
  <c r="N14" i="46"/>
  <c r="O14" i="46" s="1"/>
  <c r="N12" i="43"/>
  <c r="O12" i="43" s="1"/>
  <c r="K18" i="35"/>
  <c r="N16" i="35"/>
  <c r="O16" i="35" s="1"/>
  <c r="L18" i="37"/>
  <c r="M18" i="39"/>
  <c r="N14" i="39"/>
  <c r="O14" i="39" s="1"/>
  <c r="F17" i="41"/>
  <c r="F18" i="42"/>
  <c r="H18" i="44"/>
  <c r="I18" i="44"/>
  <c r="M18" i="45"/>
  <c r="L18" i="47"/>
  <c r="L18" i="38"/>
  <c r="J18" i="34"/>
  <c r="E18" i="36"/>
  <c r="L17" i="41"/>
  <c r="N14" i="33"/>
  <c r="O14" i="33" s="1"/>
  <c r="N16" i="37"/>
  <c r="O16" i="37" s="1"/>
  <c r="L18" i="34"/>
  <c r="H18" i="40"/>
  <c r="N18" i="40" s="1"/>
  <c r="O18" i="40" s="1"/>
  <c r="N5" i="43"/>
  <c r="O5" i="43" s="1"/>
  <c r="E18" i="47"/>
  <c r="O18" i="47" s="1"/>
  <c r="P18" i="47" s="1"/>
  <c r="I18" i="46"/>
  <c r="N18" i="46" s="1"/>
  <c r="O18" i="46" s="1"/>
  <c r="F18" i="35"/>
  <c r="N18" i="35" s="1"/>
  <c r="O18" i="35" s="1"/>
  <c r="H18" i="39"/>
  <c r="N16" i="43"/>
  <c r="O16" i="43" s="1"/>
  <c r="D18" i="42"/>
  <c r="G18" i="45"/>
  <c r="J18" i="46"/>
  <c r="D18" i="38"/>
  <c r="I18" i="39"/>
  <c r="N14" i="40"/>
  <c r="O14" i="40" s="1"/>
  <c r="H18" i="45"/>
  <c r="K18" i="46"/>
  <c r="H18" i="35"/>
  <c r="M18" i="36"/>
  <c r="D18" i="44"/>
  <c r="L18" i="33"/>
  <c r="N12" i="34"/>
  <c r="O12" i="34" s="1"/>
  <c r="L18" i="35"/>
  <c r="I18" i="38"/>
  <c r="G17" i="41"/>
  <c r="N13" i="41"/>
  <c r="O13" i="41" s="1"/>
  <c r="G18" i="42"/>
  <c r="N16" i="44"/>
  <c r="O16" i="44" s="1"/>
  <c r="O14" i="47"/>
  <c r="P14" i="47" s="1"/>
  <c r="E18" i="43"/>
  <c r="E18" i="40"/>
  <c r="N16" i="40"/>
  <c r="O16" i="40" s="1"/>
  <c r="N14" i="34"/>
  <c r="O14" i="34" s="1"/>
  <c r="L18" i="43"/>
  <c r="K18" i="36"/>
  <c r="G18" i="35"/>
  <c r="I18" i="45"/>
  <c r="E18" i="38"/>
  <c r="K18" i="39"/>
  <c r="J18" i="35"/>
  <c r="N5" i="40"/>
  <c r="O5" i="40" s="1"/>
  <c r="K18" i="33"/>
  <c r="G18" i="34"/>
  <c r="N16" i="34"/>
  <c r="O16" i="34" s="1"/>
  <c r="M18" i="35"/>
  <c r="N5" i="37"/>
  <c r="O5" i="37" s="1"/>
  <c r="J18" i="38"/>
  <c r="N16" i="38"/>
  <c r="O16" i="38" s="1"/>
  <c r="F18" i="39"/>
  <c r="N5" i="41"/>
  <c r="O5" i="41" s="1"/>
  <c r="N14" i="43"/>
  <c r="O14" i="43" s="1"/>
  <c r="H18" i="42"/>
  <c r="N16" i="45"/>
  <c r="O16" i="45" s="1"/>
  <c r="O18" i="48"/>
  <c r="P18" i="48" s="1"/>
  <c r="N5" i="45"/>
  <c r="O5" i="45" s="1"/>
  <c r="N12" i="35"/>
  <c r="O12" i="35" s="1"/>
  <c r="G18" i="36"/>
  <c r="N18" i="36" s="1"/>
  <c r="O18" i="36" s="1"/>
  <c r="N5" i="33"/>
  <c r="O5" i="33" s="1"/>
  <c r="H18" i="38"/>
  <c r="N18" i="38" s="1"/>
  <c r="O18" i="38" s="1"/>
  <c r="H17" i="41"/>
  <c r="L18" i="42"/>
  <c r="N12" i="46"/>
  <c r="O12" i="46" s="1"/>
  <c r="O5" i="47"/>
  <c r="P5" i="47" s="1"/>
  <c r="N5" i="39"/>
  <c r="O5" i="39" s="1"/>
  <c r="N12" i="38"/>
  <c r="O12" i="38" s="1"/>
  <c r="F18" i="44"/>
  <c r="J18" i="43"/>
  <c r="E18" i="34"/>
  <c r="E18" i="33"/>
  <c r="N18" i="44" l="1"/>
  <c r="O18" i="44" s="1"/>
  <c r="N18" i="33"/>
  <c r="O18" i="33" s="1"/>
  <c r="N18" i="43"/>
  <c r="O18" i="43" s="1"/>
  <c r="N18" i="45"/>
  <c r="O18" i="45" s="1"/>
  <c r="N18" i="42"/>
  <c r="O18" i="42" s="1"/>
  <c r="N18" i="34"/>
  <c r="O18" i="34" s="1"/>
  <c r="N17" i="41"/>
  <c r="O17" i="41" s="1"/>
</calcChain>
</file>

<file path=xl/sharedStrings.xml><?xml version="1.0" encoding="utf-8"?>
<sst xmlns="http://schemas.openxmlformats.org/spreadsheetml/2006/main" count="580" uniqueCount="75">
  <si>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</si>
  <si>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</si>
  <si>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</si>
  <si>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</si>
  <si>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</si>
  <si>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</si>
  <si>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</si>
  <si>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</si>
  <si>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</si>
  <si>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</si>
  <si>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</si>
  <si>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</si>
  <si>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</si>
  <si>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</si>
  <si>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</si>
  <si>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</si>
  <si>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</si>
  <si>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</si>
  <si>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</si>
  <si>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</si>
  <si>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</si>
  <si>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</si>
  <si>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</si>
  <si>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</si>
  <si>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Other General Government Services</t>
  </si>
  <si>
    <t>Public Safety</t>
  </si>
  <si>
    <t>Law Enforcement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</si>
  <si>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</si>
  <si>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</si>
  <si>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</si>
  <si>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</si>
  <si>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</si>
  <si>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Cutler Bay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</si>
  <si>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</si>
  <si>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</si>
  <si>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</si>
  <si>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</si>
  <si>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</si>
  <si>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</si>
  <si>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</si>
  <si>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</si>
  <si>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</si>
  <si>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</si>
  <si>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</si>
  <si>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</si>
  <si>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</si>
  <si>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</si>
  <si>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</si>
  <si>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</si>
  <si>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</si>
  <si>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</si>
  <si>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</si>
  <si>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</si>
  <si>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Debt Service Payments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</si>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</sst>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D0B2C-C7AF-41C7-9B7C-7402AF7BCF74}">
  <sheetPr>
    <pageSetUpPr fitToPage="1"/>
  </sheetPr>
  <dimension ref="A1:ED22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32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73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66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67</v>
      </c>
      <c r="N4" s="95" t="s">
        <v>5</v>
      </c>
      <c r="O4" s="95" t="s">
        <v>68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SUM(D6:D11)</f>
        <v>10521778</v>
      </c>
      <c r="E5" s="100">
        <f>SUM(E6:E11)</f>
        <v>2621393</v>
      </c>
      <c r="F5" s="100">
        <f>SUM(F6:F11)</f>
        <v>0</v>
      </c>
      <c r="G5" s="100">
        <f>SUM(G6:G11)</f>
        <v>0</v>
      </c>
      <c r="H5" s="100">
        <f>SUM(H6:H11)</f>
        <v>0</v>
      </c>
      <c r="I5" s="100">
        <f>SUM(I6:I11)</f>
        <v>1374601</v>
      </c>
      <c r="J5" s="100">
        <f>SUM(J6:J11)</f>
        <v>0</v>
      </c>
      <c r="K5" s="100">
        <f>SUM(K6:K11)</f>
        <v>0</v>
      </c>
      <c r="L5" s="100">
        <f>SUM(L6:L11)</f>
        <v>0</v>
      </c>
      <c r="M5" s="100">
        <f>SUM(M6:M11)</f>
        <v>0</v>
      </c>
      <c r="N5" s="100">
        <f>SUM(N6:N11)</f>
        <v>0</v>
      </c>
      <c r="O5" s="101">
        <f>SUM(D5:N5)</f>
        <v>14517772</v>
      </c>
      <c r="P5" s="102">
        <f>(O5/P$20)</f>
        <v>319.26838494018295</v>
      </c>
      <c r="Q5" s="103"/>
    </row>
    <row r="6" spans="1:134">
      <c r="A6" s="105"/>
      <c r="B6" s="106">
        <v>511</v>
      </c>
      <c r="C6" s="107" t="s">
        <v>19</v>
      </c>
      <c r="D6" s="108">
        <v>181777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>SUM(D6:N6)</f>
        <v>181777</v>
      </c>
      <c r="P6" s="109">
        <f>(O6/P$20)</f>
        <v>3.9975589373680505</v>
      </c>
      <c r="Q6" s="110"/>
    </row>
    <row r="7" spans="1:134">
      <c r="A7" s="105"/>
      <c r="B7" s="106">
        <v>512</v>
      </c>
      <c r="C7" s="107" t="s">
        <v>20</v>
      </c>
      <c r="D7" s="108">
        <v>450282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ref="O7:O11" si="0">SUM(D7:N7)</f>
        <v>450282</v>
      </c>
      <c r="P7" s="109">
        <f>(O7/P$20)</f>
        <v>9.9024014778325125</v>
      </c>
      <c r="Q7" s="110"/>
    </row>
    <row r="8" spans="1:134">
      <c r="A8" s="105"/>
      <c r="B8" s="106">
        <v>513</v>
      </c>
      <c r="C8" s="107" t="s">
        <v>21</v>
      </c>
      <c r="D8" s="108">
        <v>6295047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si="0"/>
        <v>6295047</v>
      </c>
      <c r="P8" s="109">
        <f>(O8/P$20)</f>
        <v>138.43787385643913</v>
      </c>
      <c r="Q8" s="110"/>
    </row>
    <row r="9" spans="1:134">
      <c r="A9" s="105"/>
      <c r="B9" s="106">
        <v>514</v>
      </c>
      <c r="C9" s="107" t="s">
        <v>22</v>
      </c>
      <c r="D9" s="108">
        <v>488163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si="0"/>
        <v>488163</v>
      </c>
      <c r="P9" s="109">
        <f>(O9/P$20)</f>
        <v>10.735463581984519</v>
      </c>
      <c r="Q9" s="110"/>
    </row>
    <row r="10" spans="1:134">
      <c r="A10" s="105"/>
      <c r="B10" s="106">
        <v>515</v>
      </c>
      <c r="C10" s="107" t="s">
        <v>23</v>
      </c>
      <c r="D10" s="108">
        <v>1978219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f t="shared" si="0"/>
        <v>1978219</v>
      </c>
      <c r="P10" s="109">
        <f>(O10/P$20)</f>
        <v>43.504112420830403</v>
      </c>
      <c r="Q10" s="110"/>
    </row>
    <row r="11" spans="1:134">
      <c r="A11" s="105"/>
      <c r="B11" s="106">
        <v>519</v>
      </c>
      <c r="C11" s="107" t="s">
        <v>24</v>
      </c>
      <c r="D11" s="108">
        <v>1128290</v>
      </c>
      <c r="E11" s="108">
        <v>2621393</v>
      </c>
      <c r="F11" s="108">
        <v>0</v>
      </c>
      <c r="G11" s="108">
        <v>0</v>
      </c>
      <c r="H11" s="108">
        <v>0</v>
      </c>
      <c r="I11" s="108">
        <v>1374601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 t="shared" si="0"/>
        <v>5124284</v>
      </c>
      <c r="P11" s="109">
        <f>(O11/P$20)</f>
        <v>112.69097466572836</v>
      </c>
      <c r="Q11" s="110"/>
    </row>
    <row r="12" spans="1:134" ht="15.75">
      <c r="A12" s="111" t="s">
        <v>25</v>
      </c>
      <c r="B12" s="112"/>
      <c r="C12" s="113"/>
      <c r="D12" s="114">
        <f>SUM(D13:D13)</f>
        <v>10990904</v>
      </c>
      <c r="E12" s="114">
        <f>SUM(E13:E13)</f>
        <v>0</v>
      </c>
      <c r="F12" s="114">
        <f>SUM(F13:F13)</f>
        <v>0</v>
      </c>
      <c r="G12" s="114">
        <f>SUM(G13:G13)</f>
        <v>0</v>
      </c>
      <c r="H12" s="114">
        <f>SUM(H13:H13)</f>
        <v>0</v>
      </c>
      <c r="I12" s="114">
        <f>SUM(I13:I13)</f>
        <v>0</v>
      </c>
      <c r="J12" s="114">
        <f>SUM(J13:J13)</f>
        <v>0</v>
      </c>
      <c r="K12" s="114">
        <f>SUM(K13:K13)</f>
        <v>0</v>
      </c>
      <c r="L12" s="114">
        <f>SUM(L13:L13)</f>
        <v>0</v>
      </c>
      <c r="M12" s="114">
        <f>SUM(M13:M13)</f>
        <v>0</v>
      </c>
      <c r="N12" s="114">
        <f>SUM(N13:N13)</f>
        <v>0</v>
      </c>
      <c r="O12" s="115">
        <f>SUM(D12:N12)</f>
        <v>10990904</v>
      </c>
      <c r="P12" s="116">
        <f>(O12/P$20)</f>
        <v>241.70707248416608</v>
      </c>
      <c r="Q12" s="117"/>
    </row>
    <row r="13" spans="1:134">
      <c r="A13" s="105"/>
      <c r="B13" s="106">
        <v>521</v>
      </c>
      <c r="C13" s="107" t="s">
        <v>26</v>
      </c>
      <c r="D13" s="108">
        <v>10990904</v>
      </c>
      <c r="E13" s="108">
        <v>0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>SUM(D13:N13)</f>
        <v>10990904</v>
      </c>
      <c r="P13" s="109">
        <f>(O13/P$20)</f>
        <v>241.70707248416608</v>
      </c>
      <c r="Q13" s="110"/>
    </row>
    <row r="14" spans="1:134" ht="15.75">
      <c r="A14" s="111" t="s">
        <v>27</v>
      </c>
      <c r="B14" s="112"/>
      <c r="C14" s="113"/>
      <c r="D14" s="114">
        <f>SUM(D15:D15)</f>
        <v>2884958</v>
      </c>
      <c r="E14" s="114">
        <f>SUM(E15:E15)</f>
        <v>322074</v>
      </c>
      <c r="F14" s="114">
        <f>SUM(F15:F15)</f>
        <v>0</v>
      </c>
      <c r="G14" s="114">
        <f>SUM(G15:G15)</f>
        <v>60152</v>
      </c>
      <c r="H14" s="114">
        <f>SUM(H15:H15)</f>
        <v>0</v>
      </c>
      <c r="I14" s="114">
        <f>SUM(I15:I15)</f>
        <v>0</v>
      </c>
      <c r="J14" s="114">
        <f>SUM(J15:J15)</f>
        <v>0</v>
      </c>
      <c r="K14" s="114">
        <f>SUM(K15:K15)</f>
        <v>0</v>
      </c>
      <c r="L14" s="114">
        <f>SUM(L15:L15)</f>
        <v>0</v>
      </c>
      <c r="M14" s="114">
        <f>SUM(M15:M15)</f>
        <v>0</v>
      </c>
      <c r="N14" s="114">
        <f>SUM(N15:N15)</f>
        <v>0</v>
      </c>
      <c r="O14" s="114">
        <f>SUM(D14:N14)</f>
        <v>3267184</v>
      </c>
      <c r="P14" s="116">
        <f>(O14/P$20)</f>
        <v>71.850457424349045</v>
      </c>
      <c r="Q14" s="110"/>
    </row>
    <row r="15" spans="1:134">
      <c r="A15" s="105"/>
      <c r="B15" s="106">
        <v>572</v>
      </c>
      <c r="C15" s="107" t="s">
        <v>28</v>
      </c>
      <c r="D15" s="108">
        <v>2884958</v>
      </c>
      <c r="E15" s="108">
        <v>322074</v>
      </c>
      <c r="F15" s="108">
        <v>0</v>
      </c>
      <c r="G15" s="108">
        <v>60152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f t="shared" ref="O15" si="1">SUM(D15:N15)</f>
        <v>3267184</v>
      </c>
      <c r="P15" s="109">
        <f>(O15/P$20)</f>
        <v>71.850457424349045</v>
      </c>
      <c r="Q15" s="110"/>
    </row>
    <row r="16" spans="1:134" ht="15.75">
      <c r="A16" s="111" t="s">
        <v>30</v>
      </c>
      <c r="B16" s="112"/>
      <c r="C16" s="113"/>
      <c r="D16" s="114">
        <f>SUM(D17:D17)</f>
        <v>45468</v>
      </c>
      <c r="E16" s="114">
        <f>SUM(E17:E17)</f>
        <v>3554771</v>
      </c>
      <c r="F16" s="114">
        <f>SUM(F17:F17)</f>
        <v>0</v>
      </c>
      <c r="G16" s="114">
        <f>SUM(G17:G17)</f>
        <v>0</v>
      </c>
      <c r="H16" s="114">
        <f>SUM(H17:H17)</f>
        <v>0</v>
      </c>
      <c r="I16" s="114">
        <f>SUM(I17:I17)</f>
        <v>0</v>
      </c>
      <c r="J16" s="114">
        <f>SUM(J17:J17)</f>
        <v>0</v>
      </c>
      <c r="K16" s="114">
        <f>SUM(K17:K17)</f>
        <v>0</v>
      </c>
      <c r="L16" s="114">
        <f>SUM(L17:L17)</f>
        <v>0</v>
      </c>
      <c r="M16" s="114">
        <f>SUM(M17:M17)</f>
        <v>0</v>
      </c>
      <c r="N16" s="114">
        <f>SUM(N17:N17)</f>
        <v>0</v>
      </c>
      <c r="O16" s="114">
        <f>SUM(D16:N16)</f>
        <v>3600239</v>
      </c>
      <c r="P16" s="116">
        <f>(O16/P$20)</f>
        <v>79.174854855735404</v>
      </c>
      <c r="Q16" s="110"/>
    </row>
    <row r="17" spans="1:120" ht="15.75" thickBot="1">
      <c r="A17" s="105"/>
      <c r="B17" s="106">
        <v>581</v>
      </c>
      <c r="C17" s="107" t="s">
        <v>69</v>
      </c>
      <c r="D17" s="108">
        <v>45468</v>
      </c>
      <c r="E17" s="108">
        <v>3554771</v>
      </c>
      <c r="F17" s="108">
        <v>0</v>
      </c>
      <c r="G17" s="108">
        <v>0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f>SUM(D17:N17)</f>
        <v>3600239</v>
      </c>
      <c r="P17" s="109">
        <f>(O17/P$20)</f>
        <v>79.174854855735404</v>
      </c>
      <c r="Q17" s="110"/>
    </row>
    <row r="18" spans="1:120" ht="16.5" thickBot="1">
      <c r="A18" s="118" t="s">
        <v>10</v>
      </c>
      <c r="B18" s="119"/>
      <c r="C18" s="120"/>
      <c r="D18" s="121">
        <f>SUM(D5,D12,D14,D16)</f>
        <v>24443108</v>
      </c>
      <c r="E18" s="121">
        <f t="shared" ref="E18:N18" si="2">SUM(E5,E12,E14,E16)</f>
        <v>6498238</v>
      </c>
      <c r="F18" s="121">
        <f t="shared" si="2"/>
        <v>0</v>
      </c>
      <c r="G18" s="121">
        <f t="shared" si="2"/>
        <v>60152</v>
      </c>
      <c r="H18" s="121">
        <f t="shared" si="2"/>
        <v>0</v>
      </c>
      <c r="I18" s="121">
        <f t="shared" si="2"/>
        <v>1374601</v>
      </c>
      <c r="J18" s="121">
        <f t="shared" si="2"/>
        <v>0</v>
      </c>
      <c r="K18" s="121">
        <f t="shared" si="2"/>
        <v>0</v>
      </c>
      <c r="L18" s="121">
        <f t="shared" si="2"/>
        <v>0</v>
      </c>
      <c r="M18" s="121">
        <f t="shared" si="2"/>
        <v>0</v>
      </c>
      <c r="N18" s="121">
        <f t="shared" si="2"/>
        <v>0</v>
      </c>
      <c r="O18" s="121">
        <f>SUM(D18:N18)</f>
        <v>32376099</v>
      </c>
      <c r="P18" s="122">
        <f>(O18/P$20)</f>
        <v>712.00076970443354</v>
      </c>
      <c r="Q18" s="103"/>
      <c r="R18" s="12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</row>
    <row r="19" spans="1:120">
      <c r="A19" s="124"/>
      <c r="B19" s="125"/>
      <c r="C19" s="125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7"/>
    </row>
    <row r="20" spans="1:120">
      <c r="A20" s="128"/>
      <c r="B20" s="129"/>
      <c r="C20" s="129"/>
      <c r="D20" s="130"/>
      <c r="E20" s="130"/>
      <c r="F20" s="130"/>
      <c r="G20" s="130"/>
      <c r="H20" s="130"/>
      <c r="I20" s="130"/>
      <c r="J20" s="130"/>
      <c r="K20" s="130"/>
      <c r="L20" s="130"/>
      <c r="M20" s="133" t="s">
        <v>74</v>
      </c>
      <c r="N20" s="133"/>
      <c r="O20" s="133"/>
      <c r="P20" s="131">
        <v>45472</v>
      </c>
    </row>
    <row r="21" spans="1:120">
      <c r="A21" s="134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6"/>
    </row>
    <row r="22" spans="1:120" ht="15.75" customHeight="1" thickBot="1">
      <c r="A22" s="137" t="s">
        <v>35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9"/>
    </row>
  </sheetData>
  <mergeCells count="10">
    <mergeCell ref="M20:O20"/>
    <mergeCell ref="A21:P21"/>
    <mergeCell ref="A22:P2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32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44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SUM(D6:D11)</f>
        <v>6195216</v>
      </c>
      <c r="E5" s="56">
        <f t="shared" si="0"/>
        <v>5962837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936529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8" si="1">SUM(D5:M5)</f>
        <v>13094582</v>
      </c>
      <c r="O5" s="58">
        <f t="shared" ref="O5:O18" si="2">(N5/O$20)</f>
        <v>304.92227086438152</v>
      </c>
      <c r="P5" s="59"/>
    </row>
    <row r="6" spans="1:133">
      <c r="A6" s="61"/>
      <c r="B6" s="62">
        <v>511</v>
      </c>
      <c r="C6" s="63" t="s">
        <v>19</v>
      </c>
      <c r="D6" s="64">
        <v>155796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155796</v>
      </c>
      <c r="O6" s="65">
        <f t="shared" si="2"/>
        <v>3.6278874813710877</v>
      </c>
      <c r="P6" s="66"/>
    </row>
    <row r="7" spans="1:133">
      <c r="A7" s="61"/>
      <c r="B7" s="62">
        <v>512</v>
      </c>
      <c r="C7" s="63" t="s">
        <v>20</v>
      </c>
      <c r="D7" s="64">
        <v>258603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258603</v>
      </c>
      <c r="O7" s="65">
        <f t="shared" si="2"/>
        <v>6.0218656855439638</v>
      </c>
      <c r="P7" s="66"/>
    </row>
    <row r="8" spans="1:133">
      <c r="A8" s="61"/>
      <c r="B8" s="62">
        <v>513</v>
      </c>
      <c r="C8" s="63" t="s">
        <v>21</v>
      </c>
      <c r="D8" s="64">
        <v>3413567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3413567</v>
      </c>
      <c r="O8" s="65">
        <f t="shared" si="2"/>
        <v>79.488799366616988</v>
      </c>
      <c r="P8" s="66"/>
    </row>
    <row r="9" spans="1:133">
      <c r="A9" s="61"/>
      <c r="B9" s="62">
        <v>514</v>
      </c>
      <c r="C9" s="63" t="s">
        <v>22</v>
      </c>
      <c r="D9" s="64">
        <v>262259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262259</v>
      </c>
      <c r="O9" s="65">
        <f t="shared" si="2"/>
        <v>6.1069998137108792</v>
      </c>
      <c r="P9" s="66"/>
    </row>
    <row r="10" spans="1:133">
      <c r="A10" s="61"/>
      <c r="B10" s="62">
        <v>515</v>
      </c>
      <c r="C10" s="63" t="s">
        <v>23</v>
      </c>
      <c r="D10" s="64">
        <v>1294458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1294458</v>
      </c>
      <c r="O10" s="65">
        <f t="shared" si="2"/>
        <v>30.142930327868854</v>
      </c>
      <c r="P10" s="66"/>
    </row>
    <row r="11" spans="1:133">
      <c r="A11" s="61"/>
      <c r="B11" s="62">
        <v>519</v>
      </c>
      <c r="C11" s="63" t="s">
        <v>45</v>
      </c>
      <c r="D11" s="64">
        <v>810533</v>
      </c>
      <c r="E11" s="64">
        <v>5962837</v>
      </c>
      <c r="F11" s="64">
        <v>0</v>
      </c>
      <c r="G11" s="64">
        <v>0</v>
      </c>
      <c r="H11" s="64">
        <v>0</v>
      </c>
      <c r="I11" s="64">
        <v>936529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7709899</v>
      </c>
      <c r="O11" s="65">
        <f t="shared" si="2"/>
        <v>179.53378818926976</v>
      </c>
      <c r="P11" s="66"/>
    </row>
    <row r="12" spans="1:133" ht="15.75">
      <c r="A12" s="67" t="s">
        <v>25</v>
      </c>
      <c r="B12" s="68"/>
      <c r="C12" s="69"/>
      <c r="D12" s="70">
        <f t="shared" ref="D12:M12" si="3">SUM(D13:D13)</f>
        <v>8030573</v>
      </c>
      <c r="E12" s="70">
        <f t="shared" si="3"/>
        <v>0</v>
      </c>
      <c r="F12" s="70">
        <f t="shared" si="3"/>
        <v>0</v>
      </c>
      <c r="G12" s="70">
        <f t="shared" si="3"/>
        <v>0</v>
      </c>
      <c r="H12" s="70">
        <f t="shared" si="3"/>
        <v>0</v>
      </c>
      <c r="I12" s="70">
        <f t="shared" si="3"/>
        <v>0</v>
      </c>
      <c r="J12" s="70">
        <f t="shared" si="3"/>
        <v>0</v>
      </c>
      <c r="K12" s="70">
        <f t="shared" si="3"/>
        <v>0</v>
      </c>
      <c r="L12" s="70">
        <f t="shared" si="3"/>
        <v>0</v>
      </c>
      <c r="M12" s="70">
        <f t="shared" si="3"/>
        <v>0</v>
      </c>
      <c r="N12" s="71">
        <f t="shared" si="1"/>
        <v>8030573</v>
      </c>
      <c r="O12" s="72">
        <f t="shared" si="2"/>
        <v>187.00104787630403</v>
      </c>
      <c r="P12" s="73"/>
    </row>
    <row r="13" spans="1:133">
      <c r="A13" s="61"/>
      <c r="B13" s="62">
        <v>521</v>
      </c>
      <c r="C13" s="63" t="s">
        <v>26</v>
      </c>
      <c r="D13" s="64">
        <v>8030573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8030573</v>
      </c>
      <c r="O13" s="65">
        <f t="shared" si="2"/>
        <v>187.00104787630403</v>
      </c>
      <c r="P13" s="66"/>
    </row>
    <row r="14" spans="1:133" ht="15.75">
      <c r="A14" s="67" t="s">
        <v>27</v>
      </c>
      <c r="B14" s="68"/>
      <c r="C14" s="69"/>
      <c r="D14" s="70">
        <f t="shared" ref="D14:M14" si="4">SUM(D15:D15)</f>
        <v>1776088</v>
      </c>
      <c r="E14" s="70">
        <f t="shared" si="4"/>
        <v>71660</v>
      </c>
      <c r="F14" s="70">
        <f t="shared" si="4"/>
        <v>0</v>
      </c>
      <c r="G14" s="70">
        <f t="shared" si="4"/>
        <v>125065</v>
      </c>
      <c r="H14" s="70">
        <f t="shared" si="4"/>
        <v>0</v>
      </c>
      <c r="I14" s="70">
        <f t="shared" si="4"/>
        <v>0</v>
      </c>
      <c r="J14" s="70">
        <f t="shared" si="4"/>
        <v>0</v>
      </c>
      <c r="K14" s="70">
        <f t="shared" si="4"/>
        <v>0</v>
      </c>
      <c r="L14" s="70">
        <f t="shared" si="4"/>
        <v>0</v>
      </c>
      <c r="M14" s="70">
        <f t="shared" si="4"/>
        <v>0</v>
      </c>
      <c r="N14" s="70">
        <f t="shared" si="1"/>
        <v>1972813</v>
      </c>
      <c r="O14" s="72">
        <f t="shared" si="2"/>
        <v>45.939199888226526</v>
      </c>
      <c r="P14" s="66"/>
    </row>
    <row r="15" spans="1:133">
      <c r="A15" s="61"/>
      <c r="B15" s="62">
        <v>572</v>
      </c>
      <c r="C15" s="63" t="s">
        <v>46</v>
      </c>
      <c r="D15" s="64">
        <v>1776088</v>
      </c>
      <c r="E15" s="64">
        <v>71660</v>
      </c>
      <c r="F15" s="64">
        <v>0</v>
      </c>
      <c r="G15" s="64">
        <v>125065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1972813</v>
      </c>
      <c r="O15" s="65">
        <f t="shared" si="2"/>
        <v>45.939199888226526</v>
      </c>
      <c r="P15" s="66"/>
    </row>
    <row r="16" spans="1:133" ht="15.75">
      <c r="A16" s="67" t="s">
        <v>47</v>
      </c>
      <c r="B16" s="68"/>
      <c r="C16" s="69"/>
      <c r="D16" s="70">
        <f t="shared" ref="D16:M16" si="5">SUM(D17:D17)</f>
        <v>57936</v>
      </c>
      <c r="E16" s="70">
        <f t="shared" si="5"/>
        <v>1308610</v>
      </c>
      <c r="F16" s="70">
        <f t="shared" si="5"/>
        <v>0</v>
      </c>
      <c r="G16" s="70">
        <f t="shared" si="5"/>
        <v>0</v>
      </c>
      <c r="H16" s="70">
        <f t="shared" si="5"/>
        <v>0</v>
      </c>
      <c r="I16" s="70">
        <f t="shared" si="5"/>
        <v>0</v>
      </c>
      <c r="J16" s="70">
        <f t="shared" si="5"/>
        <v>0</v>
      </c>
      <c r="K16" s="70">
        <f t="shared" si="5"/>
        <v>0</v>
      </c>
      <c r="L16" s="70">
        <f t="shared" si="5"/>
        <v>0</v>
      </c>
      <c r="M16" s="70">
        <f t="shared" si="5"/>
        <v>0</v>
      </c>
      <c r="N16" s="70">
        <f t="shared" si="1"/>
        <v>1366546</v>
      </c>
      <c r="O16" s="72">
        <f t="shared" si="2"/>
        <v>31.821581594634875</v>
      </c>
      <c r="P16" s="66"/>
    </row>
    <row r="17" spans="1:119" ht="15.75" thickBot="1">
      <c r="A17" s="61"/>
      <c r="B17" s="62">
        <v>581</v>
      </c>
      <c r="C17" s="63" t="s">
        <v>48</v>
      </c>
      <c r="D17" s="64">
        <v>57936</v>
      </c>
      <c r="E17" s="64">
        <v>1308610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1366546</v>
      </c>
      <c r="O17" s="65">
        <f t="shared" si="2"/>
        <v>31.821581594634875</v>
      </c>
      <c r="P17" s="66"/>
    </row>
    <row r="18" spans="1:119" ht="16.5" thickBot="1">
      <c r="A18" s="74" t="s">
        <v>10</v>
      </c>
      <c r="B18" s="75"/>
      <c r="C18" s="76"/>
      <c r="D18" s="77">
        <f>SUM(D5,D12,D14,D16)</f>
        <v>16059813</v>
      </c>
      <c r="E18" s="77">
        <f t="shared" ref="E18:M18" si="6">SUM(E5,E12,E14,E16)</f>
        <v>7343107</v>
      </c>
      <c r="F18" s="77">
        <f t="shared" si="6"/>
        <v>0</v>
      </c>
      <c r="G18" s="77">
        <f t="shared" si="6"/>
        <v>125065</v>
      </c>
      <c r="H18" s="77">
        <f t="shared" si="6"/>
        <v>0</v>
      </c>
      <c r="I18" s="77">
        <f t="shared" si="6"/>
        <v>936529</v>
      </c>
      <c r="J18" s="77">
        <f t="shared" si="6"/>
        <v>0</v>
      </c>
      <c r="K18" s="77">
        <f t="shared" si="6"/>
        <v>0</v>
      </c>
      <c r="L18" s="77">
        <f t="shared" si="6"/>
        <v>0</v>
      </c>
      <c r="M18" s="77">
        <f t="shared" si="6"/>
        <v>0</v>
      </c>
      <c r="N18" s="77">
        <f t="shared" si="1"/>
        <v>24464514</v>
      </c>
      <c r="O18" s="78">
        <f t="shared" si="2"/>
        <v>569.68410022354692</v>
      </c>
      <c r="P18" s="59"/>
      <c r="Q18" s="79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</row>
    <row r="19" spans="1:119">
      <c r="A19" s="81"/>
      <c r="B19" s="82"/>
      <c r="C19" s="82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4"/>
    </row>
    <row r="20" spans="1:119">
      <c r="A20" s="85"/>
      <c r="B20" s="86"/>
      <c r="C20" s="86"/>
      <c r="D20" s="87"/>
      <c r="E20" s="87"/>
      <c r="F20" s="87"/>
      <c r="G20" s="87"/>
      <c r="H20" s="87"/>
      <c r="I20" s="87"/>
      <c r="J20" s="87"/>
      <c r="K20" s="87"/>
      <c r="L20" s="171" t="s">
        <v>49</v>
      </c>
      <c r="M20" s="171"/>
      <c r="N20" s="171"/>
      <c r="O20" s="88">
        <v>42944</v>
      </c>
    </row>
    <row r="21" spans="1:119">
      <c r="A21" s="172"/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4"/>
    </row>
    <row r="22" spans="1:119" ht="15.75" customHeight="1" thickBot="1">
      <c r="A22" s="175" t="s">
        <v>35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7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6752777</v>
      </c>
      <c r="E5" s="24">
        <f t="shared" si="0"/>
        <v>4496455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872847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12122079</v>
      </c>
      <c r="O5" s="30">
        <f t="shared" ref="O5:O18" si="2">(N5/O$20)</f>
        <v>288.38061139526587</v>
      </c>
      <c r="P5" s="6"/>
    </row>
    <row r="6" spans="1:133">
      <c r="A6" s="12"/>
      <c r="B6" s="42">
        <v>511</v>
      </c>
      <c r="C6" s="19" t="s">
        <v>19</v>
      </c>
      <c r="D6" s="43">
        <v>135215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135215</v>
      </c>
      <c r="O6" s="44">
        <f t="shared" si="2"/>
        <v>3.2167241584393955</v>
      </c>
      <c r="P6" s="9"/>
    </row>
    <row r="7" spans="1:133">
      <c r="A7" s="12"/>
      <c r="B7" s="42">
        <v>512</v>
      </c>
      <c r="C7" s="19" t="s">
        <v>20</v>
      </c>
      <c r="D7" s="43">
        <v>267992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267992</v>
      </c>
      <c r="O7" s="44">
        <f t="shared" si="2"/>
        <v>6.3754490305697633</v>
      </c>
      <c r="P7" s="9"/>
    </row>
    <row r="8" spans="1:133">
      <c r="A8" s="12"/>
      <c r="B8" s="42">
        <v>513</v>
      </c>
      <c r="C8" s="19" t="s">
        <v>21</v>
      </c>
      <c r="D8" s="43">
        <v>3502812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3502812</v>
      </c>
      <c r="O8" s="44">
        <f t="shared" si="2"/>
        <v>83.330843344831692</v>
      </c>
      <c r="P8" s="9"/>
    </row>
    <row r="9" spans="1:133">
      <c r="A9" s="12"/>
      <c r="B9" s="42">
        <v>514</v>
      </c>
      <c r="C9" s="19" t="s">
        <v>22</v>
      </c>
      <c r="D9" s="43">
        <v>332982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332982</v>
      </c>
      <c r="O9" s="44">
        <f t="shared" si="2"/>
        <v>7.9215415724991081</v>
      </c>
      <c r="P9" s="9"/>
    </row>
    <row r="10" spans="1:133">
      <c r="A10" s="12"/>
      <c r="B10" s="42">
        <v>515</v>
      </c>
      <c r="C10" s="19" t="s">
        <v>23</v>
      </c>
      <c r="D10" s="43">
        <v>1783974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1783974</v>
      </c>
      <c r="O10" s="44">
        <f t="shared" si="2"/>
        <v>42.44020459141192</v>
      </c>
      <c r="P10" s="9"/>
    </row>
    <row r="11" spans="1:133">
      <c r="A11" s="12"/>
      <c r="B11" s="42">
        <v>519</v>
      </c>
      <c r="C11" s="19" t="s">
        <v>24</v>
      </c>
      <c r="D11" s="43">
        <v>729802</v>
      </c>
      <c r="E11" s="43">
        <v>4496455</v>
      </c>
      <c r="F11" s="43">
        <v>0</v>
      </c>
      <c r="G11" s="43">
        <v>0</v>
      </c>
      <c r="H11" s="43">
        <v>0</v>
      </c>
      <c r="I11" s="43">
        <v>872847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6099104</v>
      </c>
      <c r="O11" s="44">
        <f t="shared" si="2"/>
        <v>145.09584869751399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SUM(D13:D13)</f>
        <v>7934561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7934561</v>
      </c>
      <c r="O12" s="41">
        <f t="shared" si="2"/>
        <v>188.76081836564768</v>
      </c>
      <c r="P12" s="10"/>
    </row>
    <row r="13" spans="1:133">
      <c r="A13" s="12"/>
      <c r="B13" s="42">
        <v>521</v>
      </c>
      <c r="C13" s="19" t="s">
        <v>26</v>
      </c>
      <c r="D13" s="43">
        <v>7934561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7934561</v>
      </c>
      <c r="O13" s="44">
        <f t="shared" si="2"/>
        <v>188.76081836564768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SUM(D15:D15)</f>
        <v>1575319</v>
      </c>
      <c r="E14" s="29">
        <f t="shared" si="4"/>
        <v>83071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1"/>
        <v>1658390</v>
      </c>
      <c r="O14" s="41">
        <f t="shared" si="2"/>
        <v>39.452599024622337</v>
      </c>
      <c r="P14" s="9"/>
    </row>
    <row r="15" spans="1:133">
      <c r="A15" s="12"/>
      <c r="B15" s="42">
        <v>572</v>
      </c>
      <c r="C15" s="19" t="s">
        <v>28</v>
      </c>
      <c r="D15" s="43">
        <v>1575319</v>
      </c>
      <c r="E15" s="43">
        <v>83071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1658390</v>
      </c>
      <c r="O15" s="44">
        <f t="shared" si="2"/>
        <v>39.452599024622337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SUM(D17:D17)</f>
        <v>18635</v>
      </c>
      <c r="E16" s="29">
        <f t="shared" si="5"/>
        <v>1530417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1549052</v>
      </c>
      <c r="O16" s="41">
        <f t="shared" si="2"/>
        <v>36.851480908766504</v>
      </c>
      <c r="P16" s="9"/>
    </row>
    <row r="17" spans="1:119" ht="15.75" thickBot="1">
      <c r="A17" s="12"/>
      <c r="B17" s="42">
        <v>581</v>
      </c>
      <c r="C17" s="19" t="s">
        <v>29</v>
      </c>
      <c r="D17" s="43">
        <v>18635</v>
      </c>
      <c r="E17" s="43">
        <v>1530417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1549052</v>
      </c>
      <c r="O17" s="44">
        <f t="shared" si="2"/>
        <v>36.851480908766504</v>
      </c>
      <c r="P17" s="9"/>
    </row>
    <row r="18" spans="1:119" ht="16.5" thickBot="1">
      <c r="A18" s="13" t="s">
        <v>10</v>
      </c>
      <c r="B18" s="21"/>
      <c r="C18" s="20"/>
      <c r="D18" s="14">
        <f>SUM(D5,D12,D14,D16)</f>
        <v>16281292</v>
      </c>
      <c r="E18" s="14">
        <f t="shared" ref="E18:M18" si="6">SUM(E5,E12,E14,E16)</f>
        <v>6109943</v>
      </c>
      <c r="F18" s="14">
        <f t="shared" si="6"/>
        <v>0</v>
      </c>
      <c r="G18" s="14">
        <f t="shared" si="6"/>
        <v>0</v>
      </c>
      <c r="H18" s="14">
        <f t="shared" si="6"/>
        <v>0</v>
      </c>
      <c r="I18" s="14">
        <f t="shared" si="6"/>
        <v>872847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23264082</v>
      </c>
      <c r="O18" s="35">
        <f t="shared" si="2"/>
        <v>553.44550969430236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43</v>
      </c>
      <c r="M20" s="157"/>
      <c r="N20" s="157"/>
      <c r="O20" s="39">
        <v>42035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customHeight="1" thickBot="1">
      <c r="A22" s="159" t="s">
        <v>35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8570096</v>
      </c>
      <c r="E5" s="24">
        <f t="shared" si="0"/>
        <v>3062830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1032644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12665570</v>
      </c>
      <c r="O5" s="30">
        <f t="shared" ref="O5:O18" si="2">(N5/O$20)</f>
        <v>305.62896648246902</v>
      </c>
      <c r="P5" s="6"/>
    </row>
    <row r="6" spans="1:133">
      <c r="A6" s="12"/>
      <c r="B6" s="42">
        <v>511</v>
      </c>
      <c r="C6" s="19" t="s">
        <v>19</v>
      </c>
      <c r="D6" s="43">
        <v>143527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143527</v>
      </c>
      <c r="O6" s="44">
        <f t="shared" si="2"/>
        <v>3.4634058058444537</v>
      </c>
      <c r="P6" s="9"/>
    </row>
    <row r="7" spans="1:133">
      <c r="A7" s="12"/>
      <c r="B7" s="42">
        <v>512</v>
      </c>
      <c r="C7" s="19" t="s">
        <v>20</v>
      </c>
      <c r="D7" s="43">
        <v>171834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171834</v>
      </c>
      <c r="O7" s="44">
        <f t="shared" si="2"/>
        <v>4.1464732993894939</v>
      </c>
      <c r="P7" s="9"/>
    </row>
    <row r="8" spans="1:133">
      <c r="A8" s="12"/>
      <c r="B8" s="42">
        <v>513</v>
      </c>
      <c r="C8" s="19" t="s">
        <v>21</v>
      </c>
      <c r="D8" s="43">
        <v>5944494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5944494</v>
      </c>
      <c r="O8" s="44">
        <f t="shared" si="2"/>
        <v>143.44475278106222</v>
      </c>
      <c r="P8" s="9"/>
    </row>
    <row r="9" spans="1:133">
      <c r="A9" s="12"/>
      <c r="B9" s="42">
        <v>514</v>
      </c>
      <c r="C9" s="19" t="s">
        <v>22</v>
      </c>
      <c r="D9" s="43">
        <v>494104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494104</v>
      </c>
      <c r="O9" s="44">
        <f t="shared" si="2"/>
        <v>11.923071354455733</v>
      </c>
      <c r="P9" s="9"/>
    </row>
    <row r="10" spans="1:133">
      <c r="A10" s="12"/>
      <c r="B10" s="42">
        <v>515</v>
      </c>
      <c r="C10" s="19" t="s">
        <v>23</v>
      </c>
      <c r="D10" s="43">
        <v>1209011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1209011</v>
      </c>
      <c r="O10" s="44">
        <f t="shared" si="2"/>
        <v>29.174271856374123</v>
      </c>
      <c r="P10" s="9"/>
    </row>
    <row r="11" spans="1:133">
      <c r="A11" s="12"/>
      <c r="B11" s="42">
        <v>519</v>
      </c>
      <c r="C11" s="19" t="s">
        <v>24</v>
      </c>
      <c r="D11" s="43">
        <v>607126</v>
      </c>
      <c r="E11" s="43">
        <v>3062830</v>
      </c>
      <c r="F11" s="43">
        <v>0</v>
      </c>
      <c r="G11" s="43">
        <v>0</v>
      </c>
      <c r="H11" s="43">
        <v>0</v>
      </c>
      <c r="I11" s="43">
        <v>1032644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4702600</v>
      </c>
      <c r="O11" s="44">
        <f t="shared" si="2"/>
        <v>113.47699138534301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SUM(D13:D13)</f>
        <v>8073950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8073950</v>
      </c>
      <c r="O12" s="41">
        <f t="shared" si="2"/>
        <v>194.82999927607923</v>
      </c>
      <c r="P12" s="10"/>
    </row>
    <row r="13" spans="1:133">
      <c r="A13" s="12"/>
      <c r="B13" s="42">
        <v>521</v>
      </c>
      <c r="C13" s="19" t="s">
        <v>26</v>
      </c>
      <c r="D13" s="43">
        <v>8073950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8073950</v>
      </c>
      <c r="O13" s="44">
        <f t="shared" si="2"/>
        <v>194.82999927607923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SUM(D15:D15)</f>
        <v>1479894</v>
      </c>
      <c r="E14" s="29">
        <f t="shared" si="4"/>
        <v>92210</v>
      </c>
      <c r="F14" s="29">
        <f t="shared" si="4"/>
        <v>0</v>
      </c>
      <c r="G14" s="29">
        <f t="shared" si="4"/>
        <v>1534376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1"/>
        <v>3106480</v>
      </c>
      <c r="O14" s="41">
        <f t="shared" si="2"/>
        <v>74.961511546536045</v>
      </c>
      <c r="P14" s="9"/>
    </row>
    <row r="15" spans="1:133">
      <c r="A15" s="12"/>
      <c r="B15" s="42">
        <v>572</v>
      </c>
      <c r="C15" s="19" t="s">
        <v>28</v>
      </c>
      <c r="D15" s="43">
        <v>1479894</v>
      </c>
      <c r="E15" s="43">
        <v>92210</v>
      </c>
      <c r="F15" s="43">
        <v>0</v>
      </c>
      <c r="G15" s="43">
        <v>1534376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3106480</v>
      </c>
      <c r="O15" s="44">
        <f t="shared" si="2"/>
        <v>74.961511546536045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SUM(D17:D17)</f>
        <v>90356</v>
      </c>
      <c r="E16" s="29">
        <f t="shared" si="5"/>
        <v>932433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1022789</v>
      </c>
      <c r="O16" s="41">
        <f t="shared" si="2"/>
        <v>24.680606162978691</v>
      </c>
      <c r="P16" s="9"/>
    </row>
    <row r="17" spans="1:119" ht="15.75" thickBot="1">
      <c r="A17" s="12"/>
      <c r="B17" s="42">
        <v>581</v>
      </c>
      <c r="C17" s="19" t="s">
        <v>29</v>
      </c>
      <c r="D17" s="43">
        <v>90356</v>
      </c>
      <c r="E17" s="43">
        <v>932433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1022789</v>
      </c>
      <c r="O17" s="44">
        <f t="shared" si="2"/>
        <v>24.680606162978691</v>
      </c>
      <c r="P17" s="9"/>
    </row>
    <row r="18" spans="1:119" ht="16.5" thickBot="1">
      <c r="A18" s="13" t="s">
        <v>10</v>
      </c>
      <c r="B18" s="21"/>
      <c r="C18" s="20"/>
      <c r="D18" s="14">
        <f>SUM(D5,D12,D14,D16)</f>
        <v>18214296</v>
      </c>
      <c r="E18" s="14">
        <f t="shared" ref="E18:M18" si="6">SUM(E5,E12,E14,E16)</f>
        <v>4087473</v>
      </c>
      <c r="F18" s="14">
        <f t="shared" si="6"/>
        <v>0</v>
      </c>
      <c r="G18" s="14">
        <f t="shared" si="6"/>
        <v>1534376</v>
      </c>
      <c r="H18" s="14">
        <f t="shared" si="6"/>
        <v>0</v>
      </c>
      <c r="I18" s="14">
        <f t="shared" si="6"/>
        <v>1032644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24868789</v>
      </c>
      <c r="O18" s="35">
        <f t="shared" si="2"/>
        <v>600.10108346806305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39</v>
      </c>
      <c r="M20" s="157"/>
      <c r="N20" s="157"/>
      <c r="O20" s="39">
        <v>41441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customHeight="1" thickBot="1">
      <c r="A22" s="159" t="s">
        <v>35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8742361</v>
      </c>
      <c r="E5" s="24">
        <f t="shared" si="0"/>
        <v>394793</v>
      </c>
      <c r="F5" s="24">
        <f t="shared" si="0"/>
        <v>0</v>
      </c>
      <c r="G5" s="24">
        <f t="shared" si="0"/>
        <v>205908</v>
      </c>
      <c r="H5" s="24">
        <f t="shared" si="0"/>
        <v>0</v>
      </c>
      <c r="I5" s="24">
        <f t="shared" si="0"/>
        <v>1119869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10462931</v>
      </c>
      <c r="O5" s="30">
        <f t="shared" ref="O5:O18" si="2">(N5/O$20)</f>
        <v>257.42867335892134</v>
      </c>
      <c r="P5" s="6"/>
    </row>
    <row r="6" spans="1:133">
      <c r="A6" s="12"/>
      <c r="B6" s="42">
        <v>511</v>
      </c>
      <c r="C6" s="19" t="s">
        <v>19</v>
      </c>
      <c r="D6" s="43">
        <v>152886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152886</v>
      </c>
      <c r="O6" s="44">
        <f t="shared" si="2"/>
        <v>3.7615884263359907</v>
      </c>
      <c r="P6" s="9"/>
    </row>
    <row r="7" spans="1:133">
      <c r="A7" s="12"/>
      <c r="B7" s="42">
        <v>512</v>
      </c>
      <c r="C7" s="19" t="s">
        <v>20</v>
      </c>
      <c r="D7" s="43">
        <v>208906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208906</v>
      </c>
      <c r="O7" s="44">
        <f t="shared" si="2"/>
        <v>5.1398976478693044</v>
      </c>
      <c r="P7" s="9"/>
    </row>
    <row r="8" spans="1:133">
      <c r="A8" s="12"/>
      <c r="B8" s="42">
        <v>513</v>
      </c>
      <c r="C8" s="19" t="s">
        <v>21</v>
      </c>
      <c r="D8" s="43">
        <v>6108732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6108732</v>
      </c>
      <c r="O8" s="44">
        <f t="shared" si="2"/>
        <v>150.29849424269264</v>
      </c>
      <c r="P8" s="9"/>
    </row>
    <row r="9" spans="1:133">
      <c r="A9" s="12"/>
      <c r="B9" s="42">
        <v>514</v>
      </c>
      <c r="C9" s="19" t="s">
        <v>22</v>
      </c>
      <c r="D9" s="43">
        <v>440857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440857</v>
      </c>
      <c r="O9" s="44">
        <f t="shared" si="2"/>
        <v>10.846791654364727</v>
      </c>
      <c r="P9" s="9"/>
    </row>
    <row r="10" spans="1:133">
      <c r="A10" s="12"/>
      <c r="B10" s="42">
        <v>515</v>
      </c>
      <c r="C10" s="19" t="s">
        <v>23</v>
      </c>
      <c r="D10" s="43">
        <v>1192223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1192223</v>
      </c>
      <c r="O10" s="44">
        <f t="shared" si="2"/>
        <v>29.333308729455762</v>
      </c>
      <c r="P10" s="9"/>
    </row>
    <row r="11" spans="1:133">
      <c r="A11" s="12"/>
      <c r="B11" s="42">
        <v>519</v>
      </c>
      <c r="C11" s="19" t="s">
        <v>24</v>
      </c>
      <c r="D11" s="43">
        <v>638757</v>
      </c>
      <c r="E11" s="43">
        <v>394793</v>
      </c>
      <c r="F11" s="43">
        <v>0</v>
      </c>
      <c r="G11" s="43">
        <v>205908</v>
      </c>
      <c r="H11" s="43">
        <v>0</v>
      </c>
      <c r="I11" s="43">
        <v>1119869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2359327</v>
      </c>
      <c r="O11" s="44">
        <f t="shared" si="2"/>
        <v>58.048592658202935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SUM(D13:D13)</f>
        <v>8015578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8015578</v>
      </c>
      <c r="O12" s="41">
        <f t="shared" si="2"/>
        <v>197.21429977364431</v>
      </c>
      <c r="P12" s="10"/>
    </row>
    <row r="13" spans="1:133">
      <c r="A13" s="12"/>
      <c r="B13" s="42">
        <v>521</v>
      </c>
      <c r="C13" s="19" t="s">
        <v>26</v>
      </c>
      <c r="D13" s="43">
        <v>8015578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8015578</v>
      </c>
      <c r="O13" s="44">
        <f t="shared" si="2"/>
        <v>197.21429977364431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SUM(D15:D15)</f>
        <v>1213066</v>
      </c>
      <c r="E14" s="29">
        <f t="shared" si="4"/>
        <v>89016</v>
      </c>
      <c r="F14" s="29">
        <f t="shared" si="4"/>
        <v>0</v>
      </c>
      <c r="G14" s="29">
        <f t="shared" si="4"/>
        <v>7104099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1"/>
        <v>8406181</v>
      </c>
      <c r="O14" s="41">
        <f t="shared" si="2"/>
        <v>206.82464816455072</v>
      </c>
      <c r="P14" s="9"/>
    </row>
    <row r="15" spans="1:133">
      <c r="A15" s="12"/>
      <c r="B15" s="42">
        <v>572</v>
      </c>
      <c r="C15" s="19" t="s">
        <v>28</v>
      </c>
      <c r="D15" s="43">
        <v>1213066</v>
      </c>
      <c r="E15" s="43">
        <v>89016</v>
      </c>
      <c r="F15" s="43">
        <v>0</v>
      </c>
      <c r="G15" s="43">
        <v>7104099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8406181</v>
      </c>
      <c r="O15" s="44">
        <f t="shared" si="2"/>
        <v>206.82464816455072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SUM(D17:D17)</f>
        <v>35132</v>
      </c>
      <c r="E16" s="29">
        <f t="shared" si="5"/>
        <v>358560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393692</v>
      </c>
      <c r="O16" s="41">
        <f t="shared" si="2"/>
        <v>9.6863497687235505</v>
      </c>
      <c r="P16" s="9"/>
    </row>
    <row r="17" spans="1:119" ht="15.75" thickBot="1">
      <c r="A17" s="12"/>
      <c r="B17" s="42">
        <v>581</v>
      </c>
      <c r="C17" s="19" t="s">
        <v>29</v>
      </c>
      <c r="D17" s="43">
        <v>35132</v>
      </c>
      <c r="E17" s="43">
        <v>358560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393692</v>
      </c>
      <c r="O17" s="44">
        <f t="shared" si="2"/>
        <v>9.6863497687235505</v>
      </c>
      <c r="P17" s="9"/>
    </row>
    <row r="18" spans="1:119" ht="16.5" thickBot="1">
      <c r="A18" s="13" t="s">
        <v>10</v>
      </c>
      <c r="B18" s="21"/>
      <c r="C18" s="20"/>
      <c r="D18" s="14">
        <f>SUM(D5,D12,D14,D16)</f>
        <v>18006137</v>
      </c>
      <c r="E18" s="14">
        <f t="shared" ref="E18:M18" si="6">SUM(E5,E12,E14,E16)</f>
        <v>842369</v>
      </c>
      <c r="F18" s="14">
        <f t="shared" si="6"/>
        <v>0</v>
      </c>
      <c r="G18" s="14">
        <f t="shared" si="6"/>
        <v>7310007</v>
      </c>
      <c r="H18" s="14">
        <f t="shared" si="6"/>
        <v>0</v>
      </c>
      <c r="I18" s="14">
        <f t="shared" si="6"/>
        <v>1119869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27278382</v>
      </c>
      <c r="O18" s="35">
        <f t="shared" si="2"/>
        <v>671.15397106583998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37</v>
      </c>
      <c r="M20" s="157"/>
      <c r="N20" s="157"/>
      <c r="O20" s="39">
        <v>40644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customHeight="1" thickBot="1">
      <c r="A22" s="159" t="s">
        <v>35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14283466</v>
      </c>
      <c r="E5" s="24">
        <f t="shared" si="0"/>
        <v>1189147</v>
      </c>
      <c r="F5" s="24">
        <f t="shared" si="0"/>
        <v>0</v>
      </c>
      <c r="G5" s="24">
        <f t="shared" si="0"/>
        <v>228855</v>
      </c>
      <c r="H5" s="24">
        <f t="shared" si="0"/>
        <v>0</v>
      </c>
      <c r="I5" s="24">
        <f t="shared" si="0"/>
        <v>659486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16360954</v>
      </c>
      <c r="O5" s="30">
        <f t="shared" ref="O5:O18" si="2">(N5/O$20)</f>
        <v>406.12009134686986</v>
      </c>
      <c r="P5" s="6"/>
    </row>
    <row r="6" spans="1:133">
      <c r="A6" s="12"/>
      <c r="B6" s="42">
        <v>511</v>
      </c>
      <c r="C6" s="19" t="s">
        <v>19</v>
      </c>
      <c r="D6" s="43">
        <v>139206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139206</v>
      </c>
      <c r="O6" s="44">
        <f t="shared" si="2"/>
        <v>3.4554435784143376</v>
      </c>
      <c r="P6" s="9"/>
    </row>
    <row r="7" spans="1:133">
      <c r="A7" s="12"/>
      <c r="B7" s="42">
        <v>512</v>
      </c>
      <c r="C7" s="19" t="s">
        <v>20</v>
      </c>
      <c r="D7" s="43">
        <v>166288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166288</v>
      </c>
      <c r="O7" s="44">
        <f t="shared" si="2"/>
        <v>4.1276870376805839</v>
      </c>
      <c r="P7" s="9"/>
    </row>
    <row r="8" spans="1:133">
      <c r="A8" s="12"/>
      <c r="B8" s="42">
        <v>513</v>
      </c>
      <c r="C8" s="19" t="s">
        <v>21</v>
      </c>
      <c r="D8" s="43">
        <v>10948966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10948966</v>
      </c>
      <c r="O8" s="44">
        <f t="shared" si="2"/>
        <v>271.78091644740107</v>
      </c>
      <c r="P8" s="9"/>
    </row>
    <row r="9" spans="1:133">
      <c r="A9" s="12"/>
      <c r="B9" s="42">
        <v>514</v>
      </c>
      <c r="C9" s="19" t="s">
        <v>22</v>
      </c>
      <c r="D9" s="43">
        <v>417455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417455</v>
      </c>
      <c r="O9" s="44">
        <f t="shared" si="2"/>
        <v>10.362284664647769</v>
      </c>
      <c r="P9" s="9"/>
    </row>
    <row r="10" spans="1:133">
      <c r="A10" s="12"/>
      <c r="B10" s="42">
        <v>515</v>
      </c>
      <c r="C10" s="19" t="s">
        <v>23</v>
      </c>
      <c r="D10" s="43">
        <v>1466310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1466310</v>
      </c>
      <c r="O10" s="44">
        <f t="shared" si="2"/>
        <v>36.397507819093484</v>
      </c>
      <c r="P10" s="9"/>
    </row>
    <row r="11" spans="1:133">
      <c r="A11" s="12"/>
      <c r="B11" s="42">
        <v>519</v>
      </c>
      <c r="C11" s="19" t="s">
        <v>24</v>
      </c>
      <c r="D11" s="43">
        <v>1145241</v>
      </c>
      <c r="E11" s="43">
        <v>1189147</v>
      </c>
      <c r="F11" s="43">
        <v>0</v>
      </c>
      <c r="G11" s="43">
        <v>228855</v>
      </c>
      <c r="H11" s="43">
        <v>0</v>
      </c>
      <c r="I11" s="43">
        <v>659486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3222729</v>
      </c>
      <c r="O11" s="44">
        <f t="shared" si="2"/>
        <v>79.996251799632631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SUM(D13:D13)</f>
        <v>7440692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7440692</v>
      </c>
      <c r="O12" s="41">
        <f t="shared" si="2"/>
        <v>184.69671846298962</v>
      </c>
      <c r="P12" s="10"/>
    </row>
    <row r="13" spans="1:133">
      <c r="A13" s="12"/>
      <c r="B13" s="42">
        <v>521</v>
      </c>
      <c r="C13" s="19" t="s">
        <v>26</v>
      </c>
      <c r="D13" s="43">
        <v>7440692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7440692</v>
      </c>
      <c r="O13" s="44">
        <f t="shared" si="2"/>
        <v>184.69671846298962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SUM(D15:D15)</f>
        <v>1237642</v>
      </c>
      <c r="E14" s="29">
        <f t="shared" si="4"/>
        <v>76061</v>
      </c>
      <c r="F14" s="29">
        <f t="shared" si="4"/>
        <v>0</v>
      </c>
      <c r="G14" s="29">
        <f t="shared" si="4"/>
        <v>1445507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1"/>
        <v>2759210</v>
      </c>
      <c r="O14" s="41">
        <f t="shared" si="2"/>
        <v>68.490542620265103</v>
      </c>
      <c r="P14" s="9"/>
    </row>
    <row r="15" spans="1:133">
      <c r="A15" s="12"/>
      <c r="B15" s="42">
        <v>572</v>
      </c>
      <c r="C15" s="19" t="s">
        <v>28</v>
      </c>
      <c r="D15" s="43">
        <v>1237642</v>
      </c>
      <c r="E15" s="43">
        <v>76061</v>
      </c>
      <c r="F15" s="43">
        <v>0</v>
      </c>
      <c r="G15" s="43">
        <v>1445507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2759210</v>
      </c>
      <c r="O15" s="44">
        <f t="shared" si="2"/>
        <v>68.490542620265103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SUM(D17:D17)</f>
        <v>571917</v>
      </c>
      <c r="E16" s="29">
        <f t="shared" si="5"/>
        <v>446058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1017975</v>
      </c>
      <c r="O16" s="41">
        <f t="shared" si="2"/>
        <v>25.268703768058383</v>
      </c>
      <c r="P16" s="9"/>
    </row>
    <row r="17" spans="1:119" ht="15.75" thickBot="1">
      <c r="A17" s="12"/>
      <c r="B17" s="42">
        <v>581</v>
      </c>
      <c r="C17" s="19" t="s">
        <v>29</v>
      </c>
      <c r="D17" s="43">
        <v>571917</v>
      </c>
      <c r="E17" s="43">
        <v>446058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1017975</v>
      </c>
      <c r="O17" s="44">
        <f t="shared" si="2"/>
        <v>25.268703768058383</v>
      </c>
      <c r="P17" s="9"/>
    </row>
    <row r="18" spans="1:119" ht="16.5" thickBot="1">
      <c r="A18" s="13" t="s">
        <v>10</v>
      </c>
      <c r="B18" s="21"/>
      <c r="C18" s="20"/>
      <c r="D18" s="14">
        <f>SUM(D5,D12,D14,D16)</f>
        <v>23533717</v>
      </c>
      <c r="E18" s="14">
        <f t="shared" ref="E18:M18" si="6">SUM(E5,E12,E14,E16)</f>
        <v>1711266</v>
      </c>
      <c r="F18" s="14">
        <f t="shared" si="6"/>
        <v>0</v>
      </c>
      <c r="G18" s="14">
        <f t="shared" si="6"/>
        <v>1674362</v>
      </c>
      <c r="H18" s="14">
        <f t="shared" si="6"/>
        <v>0</v>
      </c>
      <c r="I18" s="14">
        <f t="shared" si="6"/>
        <v>659486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27578831</v>
      </c>
      <c r="O18" s="35">
        <f t="shared" si="2"/>
        <v>684.57605619818298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34</v>
      </c>
      <c r="M20" s="157"/>
      <c r="N20" s="157"/>
      <c r="O20" s="39">
        <v>40286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thickBot="1">
      <c r="A22" s="159" t="s">
        <v>35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5144073</v>
      </c>
      <c r="E5" s="24">
        <f t="shared" si="0"/>
        <v>88320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584976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5817369</v>
      </c>
      <c r="O5" s="30">
        <f t="shared" ref="O5:O18" si="2">(N5/O$20)</f>
        <v>141.21884254988589</v>
      </c>
      <c r="P5" s="6"/>
    </row>
    <row r="6" spans="1:133">
      <c r="A6" s="12"/>
      <c r="B6" s="42">
        <v>511</v>
      </c>
      <c r="C6" s="19" t="s">
        <v>19</v>
      </c>
      <c r="D6" s="43">
        <v>128119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128119</v>
      </c>
      <c r="O6" s="44">
        <f t="shared" si="2"/>
        <v>3.1101373986502887</v>
      </c>
      <c r="P6" s="9"/>
    </row>
    <row r="7" spans="1:133">
      <c r="A7" s="12"/>
      <c r="B7" s="42">
        <v>512</v>
      </c>
      <c r="C7" s="19" t="s">
        <v>20</v>
      </c>
      <c r="D7" s="43">
        <v>168599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168599</v>
      </c>
      <c r="O7" s="44">
        <f t="shared" si="2"/>
        <v>4.0928047773947664</v>
      </c>
      <c r="P7" s="9"/>
    </row>
    <row r="8" spans="1:133">
      <c r="A8" s="12"/>
      <c r="B8" s="42">
        <v>513</v>
      </c>
      <c r="C8" s="19" t="s">
        <v>21</v>
      </c>
      <c r="D8" s="43">
        <v>1968557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1968557</v>
      </c>
      <c r="O8" s="44">
        <f t="shared" si="2"/>
        <v>47.787469048890614</v>
      </c>
      <c r="P8" s="9"/>
    </row>
    <row r="9" spans="1:133">
      <c r="A9" s="12"/>
      <c r="B9" s="42">
        <v>514</v>
      </c>
      <c r="C9" s="19" t="s">
        <v>22</v>
      </c>
      <c r="D9" s="43">
        <v>485462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485462</v>
      </c>
      <c r="O9" s="44">
        <f t="shared" si="2"/>
        <v>11.784774481720639</v>
      </c>
      <c r="P9" s="9"/>
    </row>
    <row r="10" spans="1:133">
      <c r="A10" s="12"/>
      <c r="B10" s="42">
        <v>515</v>
      </c>
      <c r="C10" s="19" t="s">
        <v>23</v>
      </c>
      <c r="D10" s="43">
        <v>1492471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1492471</v>
      </c>
      <c r="O10" s="44">
        <f t="shared" si="2"/>
        <v>36.230300529203284</v>
      </c>
      <c r="P10" s="9"/>
    </row>
    <row r="11" spans="1:133">
      <c r="A11" s="12"/>
      <c r="B11" s="42">
        <v>519</v>
      </c>
      <c r="C11" s="19" t="s">
        <v>24</v>
      </c>
      <c r="D11" s="43">
        <v>900865</v>
      </c>
      <c r="E11" s="43">
        <v>88320</v>
      </c>
      <c r="F11" s="43">
        <v>0</v>
      </c>
      <c r="G11" s="43">
        <v>0</v>
      </c>
      <c r="H11" s="43">
        <v>0</v>
      </c>
      <c r="I11" s="43">
        <v>584976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1574161</v>
      </c>
      <c r="O11" s="44">
        <f t="shared" si="2"/>
        <v>38.213356314026313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SUM(D13:D13)</f>
        <v>7861452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7861452</v>
      </c>
      <c r="O12" s="41">
        <f t="shared" si="2"/>
        <v>190.83973394183619</v>
      </c>
      <c r="P12" s="10"/>
    </row>
    <row r="13" spans="1:133">
      <c r="A13" s="12"/>
      <c r="B13" s="42">
        <v>521</v>
      </c>
      <c r="C13" s="19" t="s">
        <v>26</v>
      </c>
      <c r="D13" s="43">
        <v>7861452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7861452</v>
      </c>
      <c r="O13" s="44">
        <f t="shared" si="2"/>
        <v>190.83973394183619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SUM(D15:D15)</f>
        <v>1294672</v>
      </c>
      <c r="E14" s="29">
        <f t="shared" si="4"/>
        <v>85684</v>
      </c>
      <c r="F14" s="29">
        <f t="shared" si="4"/>
        <v>0</v>
      </c>
      <c r="G14" s="29">
        <f t="shared" si="4"/>
        <v>967991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1"/>
        <v>2348347</v>
      </c>
      <c r="O14" s="41">
        <f t="shared" si="2"/>
        <v>57.007015584793905</v>
      </c>
      <c r="P14" s="9"/>
    </row>
    <row r="15" spans="1:133">
      <c r="A15" s="12"/>
      <c r="B15" s="42">
        <v>572</v>
      </c>
      <c r="C15" s="19" t="s">
        <v>28</v>
      </c>
      <c r="D15" s="43">
        <v>1294672</v>
      </c>
      <c r="E15" s="43">
        <v>85684</v>
      </c>
      <c r="F15" s="43">
        <v>0</v>
      </c>
      <c r="G15" s="43">
        <v>967991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2348347</v>
      </c>
      <c r="O15" s="44">
        <f t="shared" si="2"/>
        <v>57.007015584793905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SUM(D17:D17)</f>
        <v>144101</v>
      </c>
      <c r="E16" s="29">
        <f t="shared" si="5"/>
        <v>11000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155101</v>
      </c>
      <c r="O16" s="41">
        <f t="shared" si="2"/>
        <v>3.7651356993736953</v>
      </c>
      <c r="P16" s="9"/>
    </row>
    <row r="17" spans="1:119" ht="15.75" thickBot="1">
      <c r="A17" s="12"/>
      <c r="B17" s="42">
        <v>581</v>
      </c>
      <c r="C17" s="19" t="s">
        <v>29</v>
      </c>
      <c r="D17" s="43">
        <v>144101</v>
      </c>
      <c r="E17" s="43">
        <v>11000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155101</v>
      </c>
      <c r="O17" s="44">
        <f t="shared" si="2"/>
        <v>3.7651356993736953</v>
      </c>
      <c r="P17" s="9"/>
    </row>
    <row r="18" spans="1:119" ht="16.5" thickBot="1">
      <c r="A18" s="13" t="s">
        <v>10</v>
      </c>
      <c r="B18" s="21"/>
      <c r="C18" s="20"/>
      <c r="D18" s="14">
        <f>SUM(D5,D12,D14,D16)</f>
        <v>14444298</v>
      </c>
      <c r="E18" s="14">
        <f t="shared" ref="E18:M18" si="6">SUM(E5,E12,E14,E16)</f>
        <v>185004</v>
      </c>
      <c r="F18" s="14">
        <f t="shared" si="6"/>
        <v>0</v>
      </c>
      <c r="G18" s="14">
        <f t="shared" si="6"/>
        <v>967991</v>
      </c>
      <c r="H18" s="14">
        <f t="shared" si="6"/>
        <v>0</v>
      </c>
      <c r="I18" s="14">
        <f t="shared" si="6"/>
        <v>584976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16182269</v>
      </c>
      <c r="O18" s="35">
        <f t="shared" si="2"/>
        <v>392.83072777588967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31</v>
      </c>
      <c r="M20" s="157"/>
      <c r="N20" s="157"/>
      <c r="O20" s="39">
        <v>41194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thickBot="1">
      <c r="A22" s="159" t="s">
        <v>35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A22:O22"/>
    <mergeCell ref="A21:O21"/>
    <mergeCell ref="L20:N2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4969030</v>
      </c>
      <c r="E5" s="24">
        <f t="shared" si="0"/>
        <v>192627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67384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5229041</v>
      </c>
      <c r="O5" s="30">
        <f t="shared" ref="O5:O18" si="2">(N5/O$20)</f>
        <v>125.76158637773877</v>
      </c>
      <c r="P5" s="6"/>
    </row>
    <row r="6" spans="1:133">
      <c r="A6" s="12"/>
      <c r="B6" s="42">
        <v>511</v>
      </c>
      <c r="C6" s="19" t="s">
        <v>19</v>
      </c>
      <c r="D6" s="43">
        <v>131363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131363</v>
      </c>
      <c r="O6" s="44">
        <f t="shared" si="2"/>
        <v>3.1593592919502633</v>
      </c>
      <c r="P6" s="9"/>
    </row>
    <row r="7" spans="1:133">
      <c r="A7" s="12"/>
      <c r="B7" s="42">
        <v>512</v>
      </c>
      <c r="C7" s="19" t="s">
        <v>20</v>
      </c>
      <c r="D7" s="43">
        <v>185419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185419</v>
      </c>
      <c r="O7" s="44">
        <f t="shared" si="2"/>
        <v>4.4594386589384065</v>
      </c>
      <c r="P7" s="9"/>
    </row>
    <row r="8" spans="1:133">
      <c r="A8" s="12"/>
      <c r="B8" s="42">
        <v>513</v>
      </c>
      <c r="C8" s="19" t="s">
        <v>21</v>
      </c>
      <c r="D8" s="43">
        <v>1719946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1719946</v>
      </c>
      <c r="O8" s="44">
        <f t="shared" si="2"/>
        <v>41.365737511724667</v>
      </c>
      <c r="P8" s="9"/>
    </row>
    <row r="9" spans="1:133">
      <c r="A9" s="12"/>
      <c r="B9" s="42">
        <v>514</v>
      </c>
      <c r="C9" s="19" t="s">
        <v>22</v>
      </c>
      <c r="D9" s="43">
        <v>557900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557900</v>
      </c>
      <c r="O9" s="44">
        <f t="shared" si="2"/>
        <v>13.417831116669472</v>
      </c>
      <c r="P9" s="9"/>
    </row>
    <row r="10" spans="1:133">
      <c r="A10" s="12"/>
      <c r="B10" s="42">
        <v>515</v>
      </c>
      <c r="C10" s="19" t="s">
        <v>23</v>
      </c>
      <c r="D10" s="43">
        <v>1478065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1478065</v>
      </c>
      <c r="O10" s="44">
        <f t="shared" si="2"/>
        <v>35.548353736261092</v>
      </c>
      <c r="P10" s="9"/>
    </row>
    <row r="11" spans="1:133">
      <c r="A11" s="12"/>
      <c r="B11" s="42">
        <v>519</v>
      </c>
      <c r="C11" s="19" t="s">
        <v>24</v>
      </c>
      <c r="D11" s="43">
        <v>896337</v>
      </c>
      <c r="E11" s="43">
        <v>192627</v>
      </c>
      <c r="F11" s="43">
        <v>0</v>
      </c>
      <c r="G11" s="43">
        <v>0</v>
      </c>
      <c r="H11" s="43">
        <v>0</v>
      </c>
      <c r="I11" s="43">
        <v>67384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1156348</v>
      </c>
      <c r="O11" s="44">
        <f t="shared" si="2"/>
        <v>27.810866062194858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SUM(D13:D13)</f>
        <v>6875564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6875564</v>
      </c>
      <c r="O12" s="41">
        <f t="shared" si="2"/>
        <v>165.36145650448543</v>
      </c>
      <c r="P12" s="10"/>
    </row>
    <row r="13" spans="1:133">
      <c r="A13" s="12"/>
      <c r="B13" s="42">
        <v>521</v>
      </c>
      <c r="C13" s="19" t="s">
        <v>26</v>
      </c>
      <c r="D13" s="43">
        <v>6875564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6875564</v>
      </c>
      <c r="O13" s="44">
        <f t="shared" si="2"/>
        <v>165.36145650448543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SUM(D15:D15)</f>
        <v>1164516</v>
      </c>
      <c r="E14" s="29">
        <f t="shared" si="4"/>
        <v>46832</v>
      </c>
      <c r="F14" s="29">
        <f t="shared" si="4"/>
        <v>0</v>
      </c>
      <c r="G14" s="29">
        <f t="shared" si="4"/>
        <v>68948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1"/>
        <v>1280296</v>
      </c>
      <c r="O14" s="41">
        <f t="shared" si="2"/>
        <v>30.791890136847929</v>
      </c>
      <c r="P14" s="9"/>
    </row>
    <row r="15" spans="1:133">
      <c r="A15" s="12"/>
      <c r="B15" s="42">
        <v>572</v>
      </c>
      <c r="C15" s="19" t="s">
        <v>28</v>
      </c>
      <c r="D15" s="43">
        <v>1164516</v>
      </c>
      <c r="E15" s="43">
        <v>46832</v>
      </c>
      <c r="F15" s="43">
        <v>0</v>
      </c>
      <c r="G15" s="43">
        <v>68948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1280296</v>
      </c>
      <c r="O15" s="44">
        <f t="shared" si="2"/>
        <v>30.791890136847929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SUM(D17:D17)</f>
        <v>88414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88414</v>
      </c>
      <c r="O16" s="41">
        <f t="shared" si="2"/>
        <v>2.1264099665696627</v>
      </c>
      <c r="P16" s="9"/>
    </row>
    <row r="17" spans="1:119" ht="15.75" thickBot="1">
      <c r="A17" s="12"/>
      <c r="B17" s="42">
        <v>581</v>
      </c>
      <c r="C17" s="19" t="s">
        <v>29</v>
      </c>
      <c r="D17" s="43">
        <v>88414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88414</v>
      </c>
      <c r="O17" s="44">
        <f t="shared" si="2"/>
        <v>2.1264099665696627</v>
      </c>
      <c r="P17" s="9"/>
    </row>
    <row r="18" spans="1:119" ht="16.5" thickBot="1">
      <c r="A18" s="13" t="s">
        <v>10</v>
      </c>
      <c r="B18" s="21"/>
      <c r="C18" s="20"/>
      <c r="D18" s="14">
        <f>SUM(D5,D12,D14,D16)</f>
        <v>13097524</v>
      </c>
      <c r="E18" s="14">
        <f t="shared" ref="E18:M18" si="6">SUM(E5,E12,E14,E16)</f>
        <v>239459</v>
      </c>
      <c r="F18" s="14">
        <f t="shared" si="6"/>
        <v>0</v>
      </c>
      <c r="G18" s="14">
        <f t="shared" si="6"/>
        <v>68948</v>
      </c>
      <c r="H18" s="14">
        <f t="shared" si="6"/>
        <v>0</v>
      </c>
      <c r="I18" s="14">
        <f t="shared" si="6"/>
        <v>67384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13473315</v>
      </c>
      <c r="O18" s="35">
        <f t="shared" si="2"/>
        <v>324.04134298564179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41</v>
      </c>
      <c r="M20" s="157"/>
      <c r="N20" s="157"/>
      <c r="O20" s="39">
        <v>41579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customHeight="1" thickBot="1">
      <c r="A22" s="159" t="s">
        <v>35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4206949</v>
      </c>
      <c r="E5" s="24">
        <f t="shared" si="0"/>
        <v>90000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4296949</v>
      </c>
      <c r="O5" s="30">
        <f t="shared" ref="O5:O17" si="1">(N5/O$19)</f>
        <v>106.18140258970051</v>
      </c>
      <c r="P5" s="6"/>
    </row>
    <row r="6" spans="1:133">
      <c r="A6" s="12"/>
      <c r="B6" s="42">
        <v>511</v>
      </c>
      <c r="C6" s="19" t="s">
        <v>19</v>
      </c>
      <c r="D6" s="43">
        <v>104816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104816</v>
      </c>
      <c r="O6" s="44">
        <f t="shared" si="1"/>
        <v>2.5900958782247701</v>
      </c>
      <c r="P6" s="9"/>
    </row>
    <row r="7" spans="1:133">
      <c r="A7" s="12"/>
      <c r="B7" s="42">
        <v>512</v>
      </c>
      <c r="C7" s="19" t="s">
        <v>20</v>
      </c>
      <c r="D7" s="43">
        <v>142187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142187</v>
      </c>
      <c r="O7" s="44">
        <f t="shared" si="1"/>
        <v>3.5135662745873284</v>
      </c>
      <c r="P7" s="9"/>
    </row>
    <row r="8" spans="1:133">
      <c r="A8" s="12"/>
      <c r="B8" s="42">
        <v>513</v>
      </c>
      <c r="C8" s="19" t="s">
        <v>21</v>
      </c>
      <c r="D8" s="43">
        <v>1531496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1531496</v>
      </c>
      <c r="O8" s="44">
        <f t="shared" si="1"/>
        <v>37.844617969753877</v>
      </c>
      <c r="P8" s="9"/>
    </row>
    <row r="9" spans="1:133">
      <c r="A9" s="12"/>
      <c r="B9" s="42">
        <v>514</v>
      </c>
      <c r="C9" s="19" t="s">
        <v>22</v>
      </c>
      <c r="D9" s="43">
        <v>308153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308153</v>
      </c>
      <c r="O9" s="44">
        <f t="shared" si="1"/>
        <v>7.6147326282494809</v>
      </c>
      <c r="P9" s="9"/>
    </row>
    <row r="10" spans="1:133">
      <c r="A10" s="12"/>
      <c r="B10" s="42">
        <v>515</v>
      </c>
      <c r="C10" s="19" t="s">
        <v>23</v>
      </c>
      <c r="D10" s="43">
        <v>1226365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1226365</v>
      </c>
      <c r="O10" s="44">
        <f t="shared" si="1"/>
        <v>30.304561628941386</v>
      </c>
      <c r="P10" s="9"/>
    </row>
    <row r="11" spans="1:133">
      <c r="A11" s="12"/>
      <c r="B11" s="42">
        <v>517</v>
      </c>
      <c r="C11" s="19" t="s">
        <v>53</v>
      </c>
      <c r="D11" s="43">
        <v>378630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378630</v>
      </c>
      <c r="O11" s="44">
        <f t="shared" si="1"/>
        <v>9.3562815063754083</v>
      </c>
      <c r="P11" s="9"/>
    </row>
    <row r="12" spans="1:133">
      <c r="A12" s="12"/>
      <c r="B12" s="42">
        <v>519</v>
      </c>
      <c r="C12" s="19" t="s">
        <v>24</v>
      </c>
      <c r="D12" s="43">
        <v>515302</v>
      </c>
      <c r="E12" s="43">
        <v>90000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605302</v>
      </c>
      <c r="O12" s="44">
        <f t="shared" si="1"/>
        <v>14.957546703568251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SUM(D14:D14)</f>
        <v>6384742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>SUM(D13:M13)</f>
        <v>6384742</v>
      </c>
      <c r="O13" s="41">
        <f t="shared" si="1"/>
        <v>157.77261045764556</v>
      </c>
      <c r="P13" s="10"/>
    </row>
    <row r="14" spans="1:133">
      <c r="A14" s="12"/>
      <c r="B14" s="42">
        <v>521</v>
      </c>
      <c r="C14" s="19" t="s">
        <v>26</v>
      </c>
      <c r="D14" s="43">
        <v>6384742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>SUM(D14:M14)</f>
        <v>6384742</v>
      </c>
      <c r="O14" s="44">
        <f t="shared" si="1"/>
        <v>157.77261045764556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SUM(D16:D16)</f>
        <v>917992</v>
      </c>
      <c r="E15" s="29">
        <f t="shared" si="4"/>
        <v>265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>SUM(D15:M15)</f>
        <v>918257</v>
      </c>
      <c r="O15" s="41">
        <f t="shared" si="1"/>
        <v>22.690940990412177</v>
      </c>
      <c r="P15" s="9"/>
    </row>
    <row r="16" spans="1:133" ht="15.75" thickBot="1">
      <c r="A16" s="12"/>
      <c r="B16" s="42">
        <v>572</v>
      </c>
      <c r="C16" s="19" t="s">
        <v>28</v>
      </c>
      <c r="D16" s="43">
        <v>917992</v>
      </c>
      <c r="E16" s="43">
        <v>265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>SUM(D16:M16)</f>
        <v>918257</v>
      </c>
      <c r="O16" s="44">
        <f t="shared" si="1"/>
        <v>22.690940990412177</v>
      </c>
      <c r="P16" s="9"/>
    </row>
    <row r="17" spans="1:119" ht="16.5" thickBot="1">
      <c r="A17" s="13" t="s">
        <v>10</v>
      </c>
      <c r="B17" s="21"/>
      <c r="C17" s="20"/>
      <c r="D17" s="14">
        <f>SUM(D5,D13,D15)</f>
        <v>11509683</v>
      </c>
      <c r="E17" s="14">
        <f t="shared" ref="E17:M17" si="5">SUM(E5,E13,E15)</f>
        <v>90265</v>
      </c>
      <c r="F17" s="14">
        <f t="shared" si="5"/>
        <v>0</v>
      </c>
      <c r="G17" s="14">
        <f t="shared" si="5"/>
        <v>0</v>
      </c>
      <c r="H17" s="14">
        <f t="shared" si="5"/>
        <v>0</v>
      </c>
      <c r="I17" s="14">
        <f t="shared" si="5"/>
        <v>0</v>
      </c>
      <c r="J17" s="14">
        <f t="shared" si="5"/>
        <v>0</v>
      </c>
      <c r="K17" s="14">
        <f t="shared" si="5"/>
        <v>0</v>
      </c>
      <c r="L17" s="14">
        <f t="shared" si="5"/>
        <v>0</v>
      </c>
      <c r="M17" s="14">
        <f t="shared" si="5"/>
        <v>0</v>
      </c>
      <c r="N17" s="14">
        <f>SUM(D17:M17)</f>
        <v>11599948</v>
      </c>
      <c r="O17" s="35">
        <f t="shared" si="1"/>
        <v>286.64495403775823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54</v>
      </c>
      <c r="M19" s="157"/>
      <c r="N19" s="157"/>
      <c r="O19" s="39">
        <v>40468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customHeight="1" thickBot="1">
      <c r="A21" s="159" t="s">
        <v>35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66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67</v>
      </c>
      <c r="N4" s="32" t="s">
        <v>5</v>
      </c>
      <c r="O4" s="32" t="s">
        <v>68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8666423</v>
      </c>
      <c r="E5" s="24">
        <f t="shared" si="0"/>
        <v>1385494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1424342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11476259</v>
      </c>
      <c r="P5" s="30">
        <f t="shared" ref="P5:P18" si="1">(O5/P$20)</f>
        <v>251.97626523218796</v>
      </c>
      <c r="Q5" s="6"/>
    </row>
    <row r="6" spans="1:134">
      <c r="A6" s="12"/>
      <c r="B6" s="42">
        <v>511</v>
      </c>
      <c r="C6" s="19" t="s">
        <v>19</v>
      </c>
      <c r="D6" s="43">
        <v>154575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154575</v>
      </c>
      <c r="P6" s="44">
        <f t="shared" si="1"/>
        <v>3.3938961466681303</v>
      </c>
      <c r="Q6" s="9"/>
    </row>
    <row r="7" spans="1:134">
      <c r="A7" s="12"/>
      <c r="B7" s="42">
        <v>512</v>
      </c>
      <c r="C7" s="19" t="s">
        <v>20</v>
      </c>
      <c r="D7" s="43">
        <v>437803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1" si="2">SUM(D7:N7)</f>
        <v>437803</v>
      </c>
      <c r="P7" s="44">
        <f t="shared" si="1"/>
        <v>9.6125370512679762</v>
      </c>
      <c r="Q7" s="9"/>
    </row>
    <row r="8" spans="1:134">
      <c r="A8" s="12"/>
      <c r="B8" s="42">
        <v>513</v>
      </c>
      <c r="C8" s="19" t="s">
        <v>21</v>
      </c>
      <c r="D8" s="43">
        <v>5040779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5040779</v>
      </c>
      <c r="P8" s="44">
        <f t="shared" si="1"/>
        <v>110.676890986936</v>
      </c>
      <c r="Q8" s="9"/>
    </row>
    <row r="9" spans="1:134">
      <c r="A9" s="12"/>
      <c r="B9" s="42">
        <v>514</v>
      </c>
      <c r="C9" s="19" t="s">
        <v>22</v>
      </c>
      <c r="D9" s="43">
        <v>397929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397929</v>
      </c>
      <c r="P9" s="44">
        <f t="shared" si="1"/>
        <v>8.7370512679767263</v>
      </c>
      <c r="Q9" s="9"/>
    </row>
    <row r="10" spans="1:134">
      <c r="A10" s="12"/>
      <c r="B10" s="42">
        <v>515</v>
      </c>
      <c r="C10" s="19" t="s">
        <v>23</v>
      </c>
      <c r="D10" s="43">
        <v>1633294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1633294</v>
      </c>
      <c r="P10" s="44">
        <f t="shared" si="1"/>
        <v>35.86110440223954</v>
      </c>
      <c r="Q10" s="9"/>
    </row>
    <row r="11" spans="1:134">
      <c r="A11" s="12"/>
      <c r="B11" s="42">
        <v>519</v>
      </c>
      <c r="C11" s="19" t="s">
        <v>24</v>
      </c>
      <c r="D11" s="43">
        <v>1002043</v>
      </c>
      <c r="E11" s="43">
        <v>1385494</v>
      </c>
      <c r="F11" s="43">
        <v>0</v>
      </c>
      <c r="G11" s="43">
        <v>0</v>
      </c>
      <c r="H11" s="43">
        <v>0</v>
      </c>
      <c r="I11" s="43">
        <v>1424342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3811879</v>
      </c>
      <c r="P11" s="44">
        <f t="shared" si="1"/>
        <v>83.694785377099578</v>
      </c>
      <c r="Q11" s="9"/>
    </row>
    <row r="12" spans="1:134" ht="15.75">
      <c r="A12" s="26" t="s">
        <v>25</v>
      </c>
      <c r="B12" s="27"/>
      <c r="C12" s="28"/>
      <c r="D12" s="29">
        <f t="shared" ref="D12:N12" si="3">SUM(D13:D13)</f>
        <v>10204217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>SUM(D12:N12)</f>
        <v>10204217</v>
      </c>
      <c r="P12" s="41">
        <f t="shared" si="1"/>
        <v>224.04692062795039</v>
      </c>
      <c r="Q12" s="10"/>
    </row>
    <row r="13" spans="1:134">
      <c r="A13" s="12"/>
      <c r="B13" s="42">
        <v>521</v>
      </c>
      <c r="C13" s="19" t="s">
        <v>26</v>
      </c>
      <c r="D13" s="43">
        <v>10204217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10204217</v>
      </c>
      <c r="P13" s="44">
        <f t="shared" si="1"/>
        <v>224.04692062795039</v>
      </c>
      <c r="Q13" s="9"/>
    </row>
    <row r="14" spans="1:134" ht="15.75">
      <c r="A14" s="26" t="s">
        <v>27</v>
      </c>
      <c r="B14" s="27"/>
      <c r="C14" s="28"/>
      <c r="D14" s="29">
        <f t="shared" ref="D14:N14" si="4">SUM(D15:D15)</f>
        <v>2277852</v>
      </c>
      <c r="E14" s="29">
        <f t="shared" si="4"/>
        <v>283551</v>
      </c>
      <c r="F14" s="29">
        <f t="shared" si="4"/>
        <v>0</v>
      </c>
      <c r="G14" s="29">
        <f t="shared" si="4"/>
        <v>12182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4"/>
        <v>0</v>
      </c>
      <c r="O14" s="29">
        <f>SUM(D14:N14)</f>
        <v>2573585</v>
      </c>
      <c r="P14" s="41">
        <f t="shared" si="1"/>
        <v>56.506422219782635</v>
      </c>
      <c r="Q14" s="9"/>
    </row>
    <row r="15" spans="1:134">
      <c r="A15" s="12"/>
      <c r="B15" s="42">
        <v>572</v>
      </c>
      <c r="C15" s="19" t="s">
        <v>28</v>
      </c>
      <c r="D15" s="43">
        <v>2277852</v>
      </c>
      <c r="E15" s="43">
        <v>283551</v>
      </c>
      <c r="F15" s="43">
        <v>0</v>
      </c>
      <c r="G15" s="43">
        <v>12182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" si="5">SUM(D15:N15)</f>
        <v>2573585</v>
      </c>
      <c r="P15" s="44">
        <f t="shared" si="1"/>
        <v>56.506422219782635</v>
      </c>
      <c r="Q15" s="9"/>
    </row>
    <row r="16" spans="1:134" ht="15.75">
      <c r="A16" s="26" t="s">
        <v>30</v>
      </c>
      <c r="B16" s="27"/>
      <c r="C16" s="28"/>
      <c r="D16" s="29">
        <f t="shared" ref="D16:N16" si="6">SUM(D17:D17)</f>
        <v>12182</v>
      </c>
      <c r="E16" s="29">
        <f t="shared" si="6"/>
        <v>2938829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6"/>
        <v>0</v>
      </c>
      <c r="O16" s="29">
        <f>SUM(D16:N16)</f>
        <v>2951011</v>
      </c>
      <c r="P16" s="41">
        <f t="shared" si="1"/>
        <v>64.793303326380496</v>
      </c>
      <c r="Q16" s="9"/>
    </row>
    <row r="17" spans="1:120" ht="15.75" thickBot="1">
      <c r="A17" s="12"/>
      <c r="B17" s="42">
        <v>581</v>
      </c>
      <c r="C17" s="19" t="s">
        <v>69</v>
      </c>
      <c r="D17" s="43">
        <v>12182</v>
      </c>
      <c r="E17" s="43">
        <v>2938829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>SUM(D17:N17)</f>
        <v>2951011</v>
      </c>
      <c r="P17" s="44">
        <f t="shared" si="1"/>
        <v>64.793303326380496</v>
      </c>
      <c r="Q17" s="9"/>
    </row>
    <row r="18" spans="1:120" ht="16.5" thickBot="1">
      <c r="A18" s="13" t="s">
        <v>10</v>
      </c>
      <c r="B18" s="21"/>
      <c r="C18" s="20"/>
      <c r="D18" s="14">
        <f>SUM(D5,D12,D14,D16)</f>
        <v>21160674</v>
      </c>
      <c r="E18" s="14">
        <f t="shared" ref="E18:N18" si="7">SUM(E5,E12,E14,E16)</f>
        <v>4607874</v>
      </c>
      <c r="F18" s="14">
        <f t="shared" si="7"/>
        <v>0</v>
      </c>
      <c r="G18" s="14">
        <f t="shared" si="7"/>
        <v>12182</v>
      </c>
      <c r="H18" s="14">
        <f t="shared" si="7"/>
        <v>0</v>
      </c>
      <c r="I18" s="14">
        <f t="shared" si="7"/>
        <v>1424342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7"/>
        <v>0</v>
      </c>
      <c r="O18" s="14">
        <f>SUM(D18:N18)</f>
        <v>27205072</v>
      </c>
      <c r="P18" s="35">
        <f t="shared" si="1"/>
        <v>597.3229114063015</v>
      </c>
      <c r="Q18" s="6"/>
      <c r="R18" s="2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</row>
    <row r="19" spans="1:120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8"/>
    </row>
    <row r="20" spans="1:120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157" t="s">
        <v>72</v>
      </c>
      <c r="N20" s="157"/>
      <c r="O20" s="157"/>
      <c r="P20" s="39">
        <v>45545</v>
      </c>
    </row>
    <row r="21" spans="1:120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6"/>
    </row>
    <row r="22" spans="1:120" ht="15.75" customHeight="1" thickBot="1">
      <c r="A22" s="159" t="s">
        <v>35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9"/>
    </row>
  </sheetData>
  <mergeCells count="10">
    <mergeCell ref="M20:O20"/>
    <mergeCell ref="A21:P21"/>
    <mergeCell ref="A22:P2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65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66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67</v>
      </c>
      <c r="N4" s="32" t="s">
        <v>5</v>
      </c>
      <c r="O4" s="32" t="s">
        <v>68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20416749</v>
      </c>
      <c r="E5" s="24">
        <f t="shared" si="0"/>
        <v>1249121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1241620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8" si="1">SUM(D5:N5)</f>
        <v>22907490</v>
      </c>
      <c r="P5" s="30">
        <f t="shared" ref="P5:P18" si="2">(O5/P$20)</f>
        <v>503.70486828796339</v>
      </c>
      <c r="Q5" s="6"/>
    </row>
    <row r="6" spans="1:134">
      <c r="A6" s="12"/>
      <c r="B6" s="42">
        <v>511</v>
      </c>
      <c r="C6" s="19" t="s">
        <v>19</v>
      </c>
      <c r="D6" s="43">
        <v>137428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137428</v>
      </c>
      <c r="P6" s="44">
        <f t="shared" si="2"/>
        <v>3.0218567219314831</v>
      </c>
      <c r="Q6" s="9"/>
    </row>
    <row r="7" spans="1:134">
      <c r="A7" s="12"/>
      <c r="B7" s="42">
        <v>512</v>
      </c>
      <c r="C7" s="19" t="s">
        <v>20</v>
      </c>
      <c r="D7" s="43">
        <v>483695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483695</v>
      </c>
      <c r="P7" s="44">
        <f t="shared" si="2"/>
        <v>10.635801926206078</v>
      </c>
      <c r="Q7" s="9"/>
    </row>
    <row r="8" spans="1:134">
      <c r="A8" s="12"/>
      <c r="B8" s="42">
        <v>513</v>
      </c>
      <c r="C8" s="19" t="s">
        <v>21</v>
      </c>
      <c r="D8" s="43">
        <v>17029826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17029826</v>
      </c>
      <c r="P8" s="44">
        <f t="shared" si="2"/>
        <v>374.46294911825498</v>
      </c>
      <c r="Q8" s="9"/>
    </row>
    <row r="9" spans="1:134">
      <c r="A9" s="12"/>
      <c r="B9" s="42">
        <v>514</v>
      </c>
      <c r="C9" s="19" t="s">
        <v>22</v>
      </c>
      <c r="D9" s="43">
        <v>349549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349549</v>
      </c>
      <c r="P9" s="44">
        <f t="shared" si="2"/>
        <v>7.686111966225428</v>
      </c>
      <c r="Q9" s="9"/>
    </row>
    <row r="10" spans="1:134">
      <c r="A10" s="12"/>
      <c r="B10" s="42">
        <v>515</v>
      </c>
      <c r="C10" s="19" t="s">
        <v>23</v>
      </c>
      <c r="D10" s="43">
        <v>1411932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1411932</v>
      </c>
      <c r="P10" s="44">
        <f t="shared" si="2"/>
        <v>31.046484014248648</v>
      </c>
      <c r="Q10" s="9"/>
    </row>
    <row r="11" spans="1:134">
      <c r="A11" s="12"/>
      <c r="B11" s="42">
        <v>519</v>
      </c>
      <c r="C11" s="19" t="s">
        <v>24</v>
      </c>
      <c r="D11" s="43">
        <v>1004319</v>
      </c>
      <c r="E11" s="43">
        <v>1249121</v>
      </c>
      <c r="F11" s="43">
        <v>0</v>
      </c>
      <c r="G11" s="43">
        <v>0</v>
      </c>
      <c r="H11" s="43">
        <v>0</v>
      </c>
      <c r="I11" s="43">
        <v>1241620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3495060</v>
      </c>
      <c r="P11" s="44">
        <f t="shared" si="2"/>
        <v>76.851664541096795</v>
      </c>
      <c r="Q11" s="9"/>
    </row>
    <row r="12" spans="1:134" ht="15.75">
      <c r="A12" s="26" t="s">
        <v>25</v>
      </c>
      <c r="B12" s="27"/>
      <c r="C12" s="28"/>
      <c r="D12" s="29">
        <f t="shared" ref="D12:N12" si="3">SUM(D13:D13)</f>
        <v>10070627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10070627</v>
      </c>
      <c r="P12" s="41">
        <f t="shared" si="2"/>
        <v>221.43953120189983</v>
      </c>
      <c r="Q12" s="10"/>
    </row>
    <row r="13" spans="1:134">
      <c r="A13" s="12"/>
      <c r="B13" s="42">
        <v>521</v>
      </c>
      <c r="C13" s="19" t="s">
        <v>26</v>
      </c>
      <c r="D13" s="43">
        <v>10070627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10070627</v>
      </c>
      <c r="P13" s="44">
        <f t="shared" si="2"/>
        <v>221.43953120189983</v>
      </c>
      <c r="Q13" s="9"/>
    </row>
    <row r="14" spans="1:134" ht="15.75">
      <c r="A14" s="26" t="s">
        <v>27</v>
      </c>
      <c r="B14" s="27"/>
      <c r="C14" s="28"/>
      <c r="D14" s="29">
        <f t="shared" ref="D14:N14" si="4">SUM(D15:D15)</f>
        <v>1896716</v>
      </c>
      <c r="E14" s="29">
        <f t="shared" si="4"/>
        <v>267984</v>
      </c>
      <c r="F14" s="29">
        <f t="shared" si="4"/>
        <v>0</v>
      </c>
      <c r="G14" s="29">
        <f t="shared" si="4"/>
        <v>2135402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4"/>
        <v>0</v>
      </c>
      <c r="O14" s="29">
        <f t="shared" si="1"/>
        <v>4300102</v>
      </c>
      <c r="P14" s="41">
        <f t="shared" si="2"/>
        <v>94.553454417520555</v>
      </c>
      <c r="Q14" s="9"/>
    </row>
    <row r="15" spans="1:134">
      <c r="A15" s="12"/>
      <c r="B15" s="42">
        <v>572</v>
      </c>
      <c r="C15" s="19" t="s">
        <v>28</v>
      </c>
      <c r="D15" s="43">
        <v>1896716</v>
      </c>
      <c r="E15" s="43">
        <v>267984</v>
      </c>
      <c r="F15" s="43">
        <v>0</v>
      </c>
      <c r="G15" s="43">
        <v>2135402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4300102</v>
      </c>
      <c r="P15" s="44">
        <f t="shared" si="2"/>
        <v>94.553454417520555</v>
      </c>
      <c r="Q15" s="9"/>
    </row>
    <row r="16" spans="1:134" ht="15.75">
      <c r="A16" s="26" t="s">
        <v>30</v>
      </c>
      <c r="B16" s="27"/>
      <c r="C16" s="28"/>
      <c r="D16" s="29">
        <f t="shared" ref="D16:N16" si="5">SUM(D17:D17)</f>
        <v>1893717</v>
      </c>
      <c r="E16" s="29">
        <f t="shared" si="5"/>
        <v>559997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29">
        <f t="shared" si="1"/>
        <v>2453714</v>
      </c>
      <c r="P16" s="41">
        <f t="shared" si="2"/>
        <v>53.953867804213026</v>
      </c>
      <c r="Q16" s="9"/>
    </row>
    <row r="17" spans="1:120" ht="15.75" thickBot="1">
      <c r="A17" s="12"/>
      <c r="B17" s="42">
        <v>581</v>
      </c>
      <c r="C17" s="19" t="s">
        <v>69</v>
      </c>
      <c r="D17" s="43">
        <v>1893717</v>
      </c>
      <c r="E17" s="43">
        <v>559997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2453714</v>
      </c>
      <c r="P17" s="44">
        <f t="shared" si="2"/>
        <v>53.953867804213026</v>
      </c>
      <c r="Q17" s="9"/>
    </row>
    <row r="18" spans="1:120" ht="16.5" thickBot="1">
      <c r="A18" s="13" t="s">
        <v>10</v>
      </c>
      <c r="B18" s="21"/>
      <c r="C18" s="20"/>
      <c r="D18" s="14">
        <f>SUM(D5,D12,D14,D16)</f>
        <v>34277809</v>
      </c>
      <c r="E18" s="14">
        <f t="shared" ref="E18:N18" si="6">SUM(E5,E12,E14,E16)</f>
        <v>2077102</v>
      </c>
      <c r="F18" s="14">
        <f t="shared" si="6"/>
        <v>0</v>
      </c>
      <c r="G18" s="14">
        <f t="shared" si="6"/>
        <v>2135402</v>
      </c>
      <c r="H18" s="14">
        <f t="shared" si="6"/>
        <v>0</v>
      </c>
      <c r="I18" s="14">
        <f t="shared" si="6"/>
        <v>1241620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6"/>
        <v>0</v>
      </c>
      <c r="O18" s="14">
        <f t="shared" si="1"/>
        <v>39731933</v>
      </c>
      <c r="P18" s="35">
        <f t="shared" si="2"/>
        <v>873.65172171159679</v>
      </c>
      <c r="Q18" s="6"/>
      <c r="R18" s="2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</row>
    <row r="19" spans="1:120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8"/>
    </row>
    <row r="20" spans="1:120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157" t="s">
        <v>70</v>
      </c>
      <c r="N20" s="157"/>
      <c r="O20" s="157"/>
      <c r="P20" s="39">
        <v>45478</v>
      </c>
    </row>
    <row r="21" spans="1:120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6"/>
    </row>
    <row r="22" spans="1:120" ht="15.75" customHeight="1" thickBot="1">
      <c r="A22" s="159" t="s">
        <v>35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9"/>
    </row>
  </sheetData>
  <mergeCells count="10">
    <mergeCell ref="M20:O20"/>
    <mergeCell ref="A21:P21"/>
    <mergeCell ref="A22:P2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11703424</v>
      </c>
      <c r="E5" s="24">
        <f t="shared" si="0"/>
        <v>1444677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1279098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14427199</v>
      </c>
      <c r="O5" s="30">
        <f t="shared" ref="O5:O18" si="2">(N5/O$20)</f>
        <v>317.2207343887423</v>
      </c>
      <c r="P5" s="6"/>
    </row>
    <row r="6" spans="1:133">
      <c r="A6" s="12"/>
      <c r="B6" s="42">
        <v>511</v>
      </c>
      <c r="C6" s="19" t="s">
        <v>19</v>
      </c>
      <c r="D6" s="43">
        <v>141795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141795</v>
      </c>
      <c r="O6" s="44">
        <f t="shared" si="2"/>
        <v>3.1177440633245381</v>
      </c>
      <c r="P6" s="9"/>
    </row>
    <row r="7" spans="1:133">
      <c r="A7" s="12"/>
      <c r="B7" s="42">
        <v>512</v>
      </c>
      <c r="C7" s="19" t="s">
        <v>20</v>
      </c>
      <c r="D7" s="43">
        <v>490038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490038</v>
      </c>
      <c r="O7" s="44">
        <f t="shared" si="2"/>
        <v>10.774802110817943</v>
      </c>
      <c r="P7" s="9"/>
    </row>
    <row r="8" spans="1:133">
      <c r="A8" s="12"/>
      <c r="B8" s="42">
        <v>513</v>
      </c>
      <c r="C8" s="19" t="s">
        <v>21</v>
      </c>
      <c r="D8" s="43">
        <v>8182090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8182090</v>
      </c>
      <c r="O8" s="44">
        <f t="shared" si="2"/>
        <v>179.90523306948108</v>
      </c>
      <c r="P8" s="9"/>
    </row>
    <row r="9" spans="1:133">
      <c r="A9" s="12"/>
      <c r="B9" s="42">
        <v>514</v>
      </c>
      <c r="C9" s="19" t="s">
        <v>22</v>
      </c>
      <c r="D9" s="43">
        <v>484074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484074</v>
      </c>
      <c r="O9" s="44">
        <f t="shared" si="2"/>
        <v>10.643667546174143</v>
      </c>
      <c r="P9" s="9"/>
    </row>
    <row r="10" spans="1:133">
      <c r="A10" s="12"/>
      <c r="B10" s="42">
        <v>515</v>
      </c>
      <c r="C10" s="19" t="s">
        <v>23</v>
      </c>
      <c r="D10" s="43">
        <v>1302025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1302025</v>
      </c>
      <c r="O10" s="44">
        <f t="shared" si="2"/>
        <v>28.628518029903255</v>
      </c>
      <c r="P10" s="9"/>
    </row>
    <row r="11" spans="1:133">
      <c r="A11" s="12"/>
      <c r="B11" s="42">
        <v>519</v>
      </c>
      <c r="C11" s="19" t="s">
        <v>45</v>
      </c>
      <c r="D11" s="43">
        <v>1103402</v>
      </c>
      <c r="E11" s="43">
        <v>1444677</v>
      </c>
      <c r="F11" s="43">
        <v>0</v>
      </c>
      <c r="G11" s="43">
        <v>0</v>
      </c>
      <c r="H11" s="43">
        <v>0</v>
      </c>
      <c r="I11" s="43">
        <v>1279098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3827177</v>
      </c>
      <c r="O11" s="44">
        <f t="shared" si="2"/>
        <v>84.15076956904133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SUM(D13:D13)</f>
        <v>10333732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10333732</v>
      </c>
      <c r="O12" s="41">
        <f t="shared" si="2"/>
        <v>227.21486367634125</v>
      </c>
      <c r="P12" s="10"/>
    </row>
    <row r="13" spans="1:133">
      <c r="A13" s="12"/>
      <c r="B13" s="42">
        <v>521</v>
      </c>
      <c r="C13" s="19" t="s">
        <v>26</v>
      </c>
      <c r="D13" s="43">
        <v>10333732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10333732</v>
      </c>
      <c r="O13" s="44">
        <f t="shared" si="2"/>
        <v>227.21486367634125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SUM(D15:D15)</f>
        <v>1713071</v>
      </c>
      <c r="E14" s="29">
        <f t="shared" si="4"/>
        <v>211894</v>
      </c>
      <c r="F14" s="29">
        <f t="shared" si="4"/>
        <v>0</v>
      </c>
      <c r="G14" s="29">
        <f t="shared" si="4"/>
        <v>1211943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1"/>
        <v>3136908</v>
      </c>
      <c r="O14" s="41">
        <f t="shared" si="2"/>
        <v>68.973350923482855</v>
      </c>
      <c r="P14" s="9"/>
    </row>
    <row r="15" spans="1:133">
      <c r="A15" s="12"/>
      <c r="B15" s="42">
        <v>572</v>
      </c>
      <c r="C15" s="19" t="s">
        <v>46</v>
      </c>
      <c r="D15" s="43">
        <v>1713071</v>
      </c>
      <c r="E15" s="43">
        <v>211894</v>
      </c>
      <c r="F15" s="43">
        <v>0</v>
      </c>
      <c r="G15" s="43">
        <v>1211943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3136908</v>
      </c>
      <c r="O15" s="44">
        <f t="shared" si="2"/>
        <v>68.973350923482855</v>
      </c>
      <c r="P15" s="9"/>
    </row>
    <row r="16" spans="1:133" ht="15.75">
      <c r="A16" s="26" t="s">
        <v>47</v>
      </c>
      <c r="B16" s="27"/>
      <c r="C16" s="28"/>
      <c r="D16" s="29">
        <f t="shared" ref="D16:M16" si="5">SUM(D17:D17)</f>
        <v>738450</v>
      </c>
      <c r="E16" s="29">
        <f t="shared" si="5"/>
        <v>676927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1415377</v>
      </c>
      <c r="O16" s="41">
        <f t="shared" si="2"/>
        <v>31.120866314863676</v>
      </c>
      <c r="P16" s="9"/>
    </row>
    <row r="17" spans="1:119" ht="15.75" thickBot="1">
      <c r="A17" s="12"/>
      <c r="B17" s="42">
        <v>581</v>
      </c>
      <c r="C17" s="19" t="s">
        <v>48</v>
      </c>
      <c r="D17" s="43">
        <v>738450</v>
      </c>
      <c r="E17" s="43">
        <v>676927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1415377</v>
      </c>
      <c r="O17" s="44">
        <f t="shared" si="2"/>
        <v>31.120866314863676</v>
      </c>
      <c r="P17" s="9"/>
    </row>
    <row r="18" spans="1:119" ht="16.5" thickBot="1">
      <c r="A18" s="13" t="s">
        <v>10</v>
      </c>
      <c r="B18" s="21"/>
      <c r="C18" s="20"/>
      <c r="D18" s="14">
        <f>SUM(D5,D12,D14,D16)</f>
        <v>24488677</v>
      </c>
      <c r="E18" s="14">
        <f t="shared" ref="E18:M18" si="6">SUM(E5,E12,E14,E16)</f>
        <v>2333498</v>
      </c>
      <c r="F18" s="14">
        <f t="shared" si="6"/>
        <v>0</v>
      </c>
      <c r="G18" s="14">
        <f t="shared" si="6"/>
        <v>1211943</v>
      </c>
      <c r="H18" s="14">
        <f t="shared" si="6"/>
        <v>0</v>
      </c>
      <c r="I18" s="14">
        <f t="shared" si="6"/>
        <v>1279098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29313216</v>
      </c>
      <c r="O18" s="35">
        <f t="shared" si="2"/>
        <v>644.52981530343004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64</v>
      </c>
      <c r="M20" s="157"/>
      <c r="N20" s="157"/>
      <c r="O20" s="39">
        <v>45480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customHeight="1" thickBot="1">
      <c r="A22" s="159" t="s">
        <v>35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8177945</v>
      </c>
      <c r="E5" s="24">
        <f t="shared" si="0"/>
        <v>1216582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1105146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10499673</v>
      </c>
      <c r="O5" s="30">
        <f t="shared" ref="O5:O18" si="2">(N5/O$20)</f>
        <v>231.21430930831735</v>
      </c>
      <c r="P5" s="6"/>
    </row>
    <row r="6" spans="1:133">
      <c r="A6" s="12"/>
      <c r="B6" s="42">
        <v>511</v>
      </c>
      <c r="C6" s="19" t="s">
        <v>19</v>
      </c>
      <c r="D6" s="43">
        <v>151186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151186</v>
      </c>
      <c r="O6" s="44">
        <f t="shared" si="2"/>
        <v>3.3292814516306621</v>
      </c>
      <c r="P6" s="9"/>
    </row>
    <row r="7" spans="1:133">
      <c r="A7" s="12"/>
      <c r="B7" s="42">
        <v>512</v>
      </c>
      <c r="C7" s="19" t="s">
        <v>20</v>
      </c>
      <c r="D7" s="43">
        <v>514565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514565</v>
      </c>
      <c r="O7" s="44">
        <f t="shared" si="2"/>
        <v>11.331285371385787</v>
      </c>
      <c r="P7" s="9"/>
    </row>
    <row r="8" spans="1:133">
      <c r="A8" s="12"/>
      <c r="B8" s="42">
        <v>513</v>
      </c>
      <c r="C8" s="19" t="s">
        <v>21</v>
      </c>
      <c r="D8" s="43">
        <v>4875985</v>
      </c>
      <c r="E8" s="43">
        <v>160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4876145</v>
      </c>
      <c r="O8" s="44">
        <f t="shared" si="2"/>
        <v>107.37805817973619</v>
      </c>
      <c r="P8" s="9"/>
    </row>
    <row r="9" spans="1:133">
      <c r="A9" s="12"/>
      <c r="B9" s="42">
        <v>514</v>
      </c>
      <c r="C9" s="19" t="s">
        <v>22</v>
      </c>
      <c r="D9" s="43">
        <v>302414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302414</v>
      </c>
      <c r="O9" s="44">
        <f t="shared" si="2"/>
        <v>6.6594877893021511</v>
      </c>
      <c r="P9" s="9"/>
    </row>
    <row r="10" spans="1:133">
      <c r="A10" s="12"/>
      <c r="B10" s="42">
        <v>515</v>
      </c>
      <c r="C10" s="19" t="s">
        <v>23</v>
      </c>
      <c r="D10" s="43">
        <v>1362480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1362480</v>
      </c>
      <c r="O10" s="44">
        <f t="shared" si="2"/>
        <v>30.003303164431525</v>
      </c>
      <c r="P10" s="9"/>
    </row>
    <row r="11" spans="1:133">
      <c r="A11" s="12"/>
      <c r="B11" s="42">
        <v>519</v>
      </c>
      <c r="C11" s="19" t="s">
        <v>45</v>
      </c>
      <c r="D11" s="43">
        <v>971315</v>
      </c>
      <c r="E11" s="43">
        <v>1216422</v>
      </c>
      <c r="F11" s="43">
        <v>0</v>
      </c>
      <c r="G11" s="43">
        <v>0</v>
      </c>
      <c r="H11" s="43">
        <v>0</v>
      </c>
      <c r="I11" s="43">
        <v>1105146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3292883</v>
      </c>
      <c r="O11" s="44">
        <f t="shared" si="2"/>
        <v>72.512893351831053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SUM(D13:D13)</f>
        <v>10038756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10038756</v>
      </c>
      <c r="O12" s="41">
        <f t="shared" si="2"/>
        <v>221.06441170641475</v>
      </c>
      <c r="P12" s="10"/>
    </row>
    <row r="13" spans="1:133">
      <c r="A13" s="12"/>
      <c r="B13" s="42">
        <v>521</v>
      </c>
      <c r="C13" s="19" t="s">
        <v>26</v>
      </c>
      <c r="D13" s="43">
        <v>10038756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10038756</v>
      </c>
      <c r="O13" s="44">
        <f t="shared" si="2"/>
        <v>221.06441170641475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SUM(D15:D15)</f>
        <v>1891516</v>
      </c>
      <c r="E14" s="29">
        <f t="shared" si="4"/>
        <v>493416</v>
      </c>
      <c r="F14" s="29">
        <f t="shared" si="4"/>
        <v>0</v>
      </c>
      <c r="G14" s="29">
        <f t="shared" si="4"/>
        <v>580251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1"/>
        <v>2965183</v>
      </c>
      <c r="O14" s="41">
        <f t="shared" si="2"/>
        <v>65.296580123758559</v>
      </c>
      <c r="P14" s="9"/>
    </row>
    <row r="15" spans="1:133">
      <c r="A15" s="12"/>
      <c r="B15" s="42">
        <v>572</v>
      </c>
      <c r="C15" s="19" t="s">
        <v>46</v>
      </c>
      <c r="D15" s="43">
        <v>1891516</v>
      </c>
      <c r="E15" s="43">
        <v>493416</v>
      </c>
      <c r="F15" s="43">
        <v>0</v>
      </c>
      <c r="G15" s="43">
        <v>580251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2965183</v>
      </c>
      <c r="O15" s="44">
        <f t="shared" si="2"/>
        <v>65.296580123758559</v>
      </c>
      <c r="P15" s="9"/>
    </row>
    <row r="16" spans="1:133" ht="15.75">
      <c r="A16" s="26" t="s">
        <v>47</v>
      </c>
      <c r="B16" s="27"/>
      <c r="C16" s="28"/>
      <c r="D16" s="29">
        <f t="shared" ref="D16:M16" si="5">SUM(D17:D17)</f>
        <v>621910</v>
      </c>
      <c r="E16" s="29">
        <f t="shared" si="5"/>
        <v>782328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1404238</v>
      </c>
      <c r="O16" s="41">
        <f t="shared" si="2"/>
        <v>30.922860099975775</v>
      </c>
      <c r="P16" s="9"/>
    </row>
    <row r="17" spans="1:119" ht="15.75" thickBot="1">
      <c r="A17" s="12"/>
      <c r="B17" s="42">
        <v>581</v>
      </c>
      <c r="C17" s="19" t="s">
        <v>48</v>
      </c>
      <c r="D17" s="43">
        <v>621910</v>
      </c>
      <c r="E17" s="43">
        <v>782328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1404238</v>
      </c>
      <c r="O17" s="44">
        <f t="shared" si="2"/>
        <v>30.922860099975775</v>
      </c>
      <c r="P17" s="9"/>
    </row>
    <row r="18" spans="1:119" ht="16.5" thickBot="1">
      <c r="A18" s="13" t="s">
        <v>10</v>
      </c>
      <c r="B18" s="21"/>
      <c r="C18" s="20"/>
      <c r="D18" s="14">
        <f>SUM(D5,D12,D14,D16)</f>
        <v>20730127</v>
      </c>
      <c r="E18" s="14">
        <f t="shared" ref="E18:M18" si="6">SUM(E5,E12,E14,E16)</f>
        <v>2492326</v>
      </c>
      <c r="F18" s="14">
        <f t="shared" si="6"/>
        <v>0</v>
      </c>
      <c r="G18" s="14">
        <f t="shared" si="6"/>
        <v>580251</v>
      </c>
      <c r="H18" s="14">
        <f t="shared" si="6"/>
        <v>0</v>
      </c>
      <c r="I18" s="14">
        <f t="shared" si="6"/>
        <v>1105146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24907850</v>
      </c>
      <c r="O18" s="35">
        <f t="shared" si="2"/>
        <v>548.49816123846642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62</v>
      </c>
      <c r="M20" s="157"/>
      <c r="N20" s="157"/>
      <c r="O20" s="39">
        <v>45411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customHeight="1" thickBot="1">
      <c r="A22" s="159" t="s">
        <v>35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8535012</v>
      </c>
      <c r="E5" s="24">
        <f t="shared" si="0"/>
        <v>2895705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1196640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12627357</v>
      </c>
      <c r="O5" s="30">
        <f t="shared" ref="O5:O18" si="2">(N5/O$20)</f>
        <v>278.30112622043947</v>
      </c>
      <c r="P5" s="6"/>
    </row>
    <row r="6" spans="1:133">
      <c r="A6" s="12"/>
      <c r="B6" s="42">
        <v>511</v>
      </c>
      <c r="C6" s="19" t="s">
        <v>19</v>
      </c>
      <c r="D6" s="43">
        <v>158701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158701</v>
      </c>
      <c r="O6" s="44">
        <f t="shared" si="2"/>
        <v>3.4976968681815177</v>
      </c>
      <c r="P6" s="9"/>
    </row>
    <row r="7" spans="1:133">
      <c r="A7" s="12"/>
      <c r="B7" s="42">
        <v>512</v>
      </c>
      <c r="C7" s="19" t="s">
        <v>20</v>
      </c>
      <c r="D7" s="43">
        <v>428617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428617</v>
      </c>
      <c r="O7" s="44">
        <f t="shared" si="2"/>
        <v>9.4465210587794495</v>
      </c>
      <c r="P7" s="9"/>
    </row>
    <row r="8" spans="1:133">
      <c r="A8" s="12"/>
      <c r="B8" s="42">
        <v>513</v>
      </c>
      <c r="C8" s="19" t="s">
        <v>21</v>
      </c>
      <c r="D8" s="43">
        <v>4911255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4911255</v>
      </c>
      <c r="O8" s="44">
        <f t="shared" si="2"/>
        <v>108.24179578163225</v>
      </c>
      <c r="P8" s="9"/>
    </row>
    <row r="9" spans="1:133">
      <c r="A9" s="12"/>
      <c r="B9" s="42">
        <v>514</v>
      </c>
      <c r="C9" s="19" t="s">
        <v>22</v>
      </c>
      <c r="D9" s="43">
        <v>424262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424262</v>
      </c>
      <c r="O9" s="44">
        <f t="shared" si="2"/>
        <v>9.3505388667269074</v>
      </c>
      <c r="P9" s="9"/>
    </row>
    <row r="10" spans="1:133">
      <c r="A10" s="12"/>
      <c r="B10" s="42">
        <v>515</v>
      </c>
      <c r="C10" s="19" t="s">
        <v>23</v>
      </c>
      <c r="D10" s="43">
        <v>1490476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1490476</v>
      </c>
      <c r="O10" s="44">
        <f t="shared" si="2"/>
        <v>32.849403830471864</v>
      </c>
      <c r="P10" s="9"/>
    </row>
    <row r="11" spans="1:133">
      <c r="A11" s="12"/>
      <c r="B11" s="42">
        <v>519</v>
      </c>
      <c r="C11" s="19" t="s">
        <v>45</v>
      </c>
      <c r="D11" s="43">
        <v>1121701</v>
      </c>
      <c r="E11" s="43">
        <v>2895705</v>
      </c>
      <c r="F11" s="43">
        <v>0</v>
      </c>
      <c r="G11" s="43">
        <v>0</v>
      </c>
      <c r="H11" s="43">
        <v>0</v>
      </c>
      <c r="I11" s="43">
        <v>1196640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5214046</v>
      </c>
      <c r="O11" s="44">
        <f t="shared" si="2"/>
        <v>114.91516981464748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SUM(D13:D13)</f>
        <v>9446949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9446949</v>
      </c>
      <c r="O12" s="41">
        <f t="shared" si="2"/>
        <v>208.2064002821061</v>
      </c>
      <c r="P12" s="10"/>
    </row>
    <row r="13" spans="1:133">
      <c r="A13" s="12"/>
      <c r="B13" s="42">
        <v>521</v>
      </c>
      <c r="C13" s="19" t="s">
        <v>26</v>
      </c>
      <c r="D13" s="43">
        <v>9446949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9446949</v>
      </c>
      <c r="O13" s="44">
        <f t="shared" si="2"/>
        <v>208.2064002821061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SUM(D15:D15)</f>
        <v>2017492</v>
      </c>
      <c r="E14" s="29">
        <f t="shared" si="4"/>
        <v>316353</v>
      </c>
      <c r="F14" s="29">
        <f t="shared" si="4"/>
        <v>0</v>
      </c>
      <c r="G14" s="29">
        <f t="shared" si="4"/>
        <v>72743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1"/>
        <v>2406588</v>
      </c>
      <c r="O14" s="41">
        <f t="shared" si="2"/>
        <v>53.040089921318845</v>
      </c>
      <c r="P14" s="9"/>
    </row>
    <row r="15" spans="1:133">
      <c r="A15" s="12"/>
      <c r="B15" s="42">
        <v>572</v>
      </c>
      <c r="C15" s="19" t="s">
        <v>46</v>
      </c>
      <c r="D15" s="43">
        <v>2017492</v>
      </c>
      <c r="E15" s="43">
        <v>316353</v>
      </c>
      <c r="F15" s="43">
        <v>0</v>
      </c>
      <c r="G15" s="43">
        <v>72743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2406588</v>
      </c>
      <c r="O15" s="44">
        <f t="shared" si="2"/>
        <v>53.040089921318845</v>
      </c>
      <c r="P15" s="9"/>
    </row>
    <row r="16" spans="1:133" ht="15.75">
      <c r="A16" s="26" t="s">
        <v>47</v>
      </c>
      <c r="B16" s="27"/>
      <c r="C16" s="28"/>
      <c r="D16" s="29">
        <f t="shared" ref="D16:M16" si="5">SUM(D17:D17)</f>
        <v>56243</v>
      </c>
      <c r="E16" s="29">
        <f t="shared" si="5"/>
        <v>657261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713504</v>
      </c>
      <c r="O16" s="41">
        <f t="shared" si="2"/>
        <v>15.725299186741013</v>
      </c>
      <c r="P16" s="9"/>
    </row>
    <row r="17" spans="1:119" ht="15.75" thickBot="1">
      <c r="A17" s="12"/>
      <c r="B17" s="42">
        <v>581</v>
      </c>
      <c r="C17" s="19" t="s">
        <v>48</v>
      </c>
      <c r="D17" s="43">
        <v>56243</v>
      </c>
      <c r="E17" s="43">
        <v>657261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713504</v>
      </c>
      <c r="O17" s="44">
        <f t="shared" si="2"/>
        <v>15.725299186741013</v>
      </c>
      <c r="P17" s="9"/>
    </row>
    <row r="18" spans="1:119" ht="16.5" thickBot="1">
      <c r="A18" s="13" t="s">
        <v>10</v>
      </c>
      <c r="B18" s="21"/>
      <c r="C18" s="20"/>
      <c r="D18" s="14">
        <f>SUM(D5,D12,D14,D16)</f>
        <v>20055696</v>
      </c>
      <c r="E18" s="14">
        <f t="shared" ref="E18:M18" si="6">SUM(E5,E12,E14,E16)</f>
        <v>3869319</v>
      </c>
      <c r="F18" s="14">
        <f t="shared" si="6"/>
        <v>0</v>
      </c>
      <c r="G18" s="14">
        <f t="shared" si="6"/>
        <v>72743</v>
      </c>
      <c r="H18" s="14">
        <f t="shared" si="6"/>
        <v>0</v>
      </c>
      <c r="I18" s="14">
        <f t="shared" si="6"/>
        <v>1196640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25194398</v>
      </c>
      <c r="O18" s="35">
        <f t="shared" si="2"/>
        <v>555.27291561060542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60</v>
      </c>
      <c r="M20" s="157"/>
      <c r="N20" s="157"/>
      <c r="O20" s="39">
        <v>45373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customHeight="1" thickBot="1">
      <c r="A22" s="159" t="s">
        <v>35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8171680</v>
      </c>
      <c r="E5" s="24">
        <f t="shared" si="0"/>
        <v>2388230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1101472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11661382</v>
      </c>
      <c r="O5" s="30">
        <f t="shared" ref="O5:O18" si="2">(N5/O$20)</f>
        <v>257.86966520720006</v>
      </c>
      <c r="P5" s="6"/>
    </row>
    <row r="6" spans="1:133">
      <c r="A6" s="12"/>
      <c r="B6" s="42">
        <v>511</v>
      </c>
      <c r="C6" s="19" t="s">
        <v>19</v>
      </c>
      <c r="D6" s="43">
        <v>158026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158026</v>
      </c>
      <c r="O6" s="44">
        <f t="shared" si="2"/>
        <v>3.4944496041749593</v>
      </c>
      <c r="P6" s="9"/>
    </row>
    <row r="7" spans="1:133">
      <c r="A7" s="12"/>
      <c r="B7" s="42">
        <v>512</v>
      </c>
      <c r="C7" s="19" t="s">
        <v>20</v>
      </c>
      <c r="D7" s="43">
        <v>354348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354348</v>
      </c>
      <c r="O7" s="44">
        <f t="shared" si="2"/>
        <v>7.8357436645880325</v>
      </c>
      <c r="P7" s="9"/>
    </row>
    <row r="8" spans="1:133">
      <c r="A8" s="12"/>
      <c r="B8" s="42">
        <v>513</v>
      </c>
      <c r="C8" s="19" t="s">
        <v>21</v>
      </c>
      <c r="D8" s="43">
        <v>4845409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4845409</v>
      </c>
      <c r="O8" s="44">
        <f t="shared" si="2"/>
        <v>107.14716288532131</v>
      </c>
      <c r="P8" s="9"/>
    </row>
    <row r="9" spans="1:133">
      <c r="A9" s="12"/>
      <c r="B9" s="42">
        <v>514</v>
      </c>
      <c r="C9" s="19" t="s">
        <v>22</v>
      </c>
      <c r="D9" s="43">
        <v>323855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323855</v>
      </c>
      <c r="O9" s="44">
        <f t="shared" si="2"/>
        <v>7.1614479678032819</v>
      </c>
      <c r="P9" s="9"/>
    </row>
    <row r="10" spans="1:133">
      <c r="A10" s="12"/>
      <c r="B10" s="42">
        <v>515</v>
      </c>
      <c r="C10" s="19" t="s">
        <v>23</v>
      </c>
      <c r="D10" s="43">
        <v>1343494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1343494</v>
      </c>
      <c r="O10" s="44">
        <f t="shared" si="2"/>
        <v>29.708858520189288</v>
      </c>
      <c r="P10" s="9"/>
    </row>
    <row r="11" spans="1:133">
      <c r="A11" s="12"/>
      <c r="B11" s="42">
        <v>519</v>
      </c>
      <c r="C11" s="19" t="s">
        <v>45</v>
      </c>
      <c r="D11" s="43">
        <v>1146548</v>
      </c>
      <c r="E11" s="43">
        <v>2388230</v>
      </c>
      <c r="F11" s="43">
        <v>0</v>
      </c>
      <c r="G11" s="43">
        <v>0</v>
      </c>
      <c r="H11" s="43">
        <v>0</v>
      </c>
      <c r="I11" s="43">
        <v>1101472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4636250</v>
      </c>
      <c r="O11" s="44">
        <f t="shared" si="2"/>
        <v>102.52200256512317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SUM(D13:D13)</f>
        <v>9783304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9783304</v>
      </c>
      <c r="O12" s="41">
        <f t="shared" si="2"/>
        <v>216.33948078368937</v>
      </c>
      <c r="P12" s="10"/>
    </row>
    <row r="13" spans="1:133">
      <c r="A13" s="12"/>
      <c r="B13" s="42">
        <v>521</v>
      </c>
      <c r="C13" s="19" t="s">
        <v>26</v>
      </c>
      <c r="D13" s="43">
        <v>9783304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9783304</v>
      </c>
      <c r="O13" s="44">
        <f t="shared" si="2"/>
        <v>216.33948078368937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SUM(D15:D15)</f>
        <v>1942322</v>
      </c>
      <c r="E14" s="29">
        <f t="shared" si="4"/>
        <v>259391</v>
      </c>
      <c r="F14" s="29">
        <f t="shared" si="4"/>
        <v>0</v>
      </c>
      <c r="G14" s="29">
        <f t="shared" si="4"/>
        <v>469949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1"/>
        <v>2671662</v>
      </c>
      <c r="O14" s="41">
        <f t="shared" si="2"/>
        <v>59.078811198089426</v>
      </c>
      <c r="P14" s="9"/>
    </row>
    <row r="15" spans="1:133">
      <c r="A15" s="12"/>
      <c r="B15" s="42">
        <v>572</v>
      </c>
      <c r="C15" s="19" t="s">
        <v>46</v>
      </c>
      <c r="D15" s="43">
        <v>1942322</v>
      </c>
      <c r="E15" s="43">
        <v>259391</v>
      </c>
      <c r="F15" s="43">
        <v>0</v>
      </c>
      <c r="G15" s="43">
        <v>469949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2671662</v>
      </c>
      <c r="O15" s="44">
        <f t="shared" si="2"/>
        <v>59.078811198089426</v>
      </c>
      <c r="P15" s="9"/>
    </row>
    <row r="16" spans="1:133" ht="15.75">
      <c r="A16" s="26" t="s">
        <v>47</v>
      </c>
      <c r="B16" s="27"/>
      <c r="C16" s="28"/>
      <c r="D16" s="29">
        <f t="shared" ref="D16:M16" si="5">SUM(D17:D17)</f>
        <v>170185</v>
      </c>
      <c r="E16" s="29">
        <f t="shared" si="5"/>
        <v>1070540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1240725</v>
      </c>
      <c r="O16" s="41">
        <f t="shared" si="2"/>
        <v>27.436314183362079</v>
      </c>
      <c r="P16" s="9"/>
    </row>
    <row r="17" spans="1:119" ht="15.75" thickBot="1">
      <c r="A17" s="12"/>
      <c r="B17" s="42">
        <v>581</v>
      </c>
      <c r="C17" s="19" t="s">
        <v>48</v>
      </c>
      <c r="D17" s="43">
        <v>170185</v>
      </c>
      <c r="E17" s="43">
        <v>1070540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1240725</v>
      </c>
      <c r="O17" s="44">
        <f t="shared" si="2"/>
        <v>27.436314183362079</v>
      </c>
      <c r="P17" s="9"/>
    </row>
    <row r="18" spans="1:119" ht="16.5" thickBot="1">
      <c r="A18" s="13" t="s">
        <v>10</v>
      </c>
      <c r="B18" s="21"/>
      <c r="C18" s="20"/>
      <c r="D18" s="14">
        <f>SUM(D5,D12,D14,D16)</f>
        <v>20067491</v>
      </c>
      <c r="E18" s="14">
        <f t="shared" ref="E18:M18" si="6">SUM(E5,E12,E14,E16)</f>
        <v>3718161</v>
      </c>
      <c r="F18" s="14">
        <f t="shared" si="6"/>
        <v>0</v>
      </c>
      <c r="G18" s="14">
        <f t="shared" si="6"/>
        <v>469949</v>
      </c>
      <c r="H18" s="14">
        <f t="shared" si="6"/>
        <v>0</v>
      </c>
      <c r="I18" s="14">
        <f t="shared" si="6"/>
        <v>1101472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25357073</v>
      </c>
      <c r="O18" s="35">
        <f t="shared" si="2"/>
        <v>560.72427137234092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58</v>
      </c>
      <c r="M20" s="157"/>
      <c r="N20" s="157"/>
      <c r="O20" s="39">
        <v>45222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customHeight="1" thickBot="1">
      <c r="A22" s="159" t="s">
        <v>35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7855596</v>
      </c>
      <c r="E5" s="24">
        <f t="shared" si="0"/>
        <v>3811023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1086692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12753311</v>
      </c>
      <c r="O5" s="30">
        <f t="shared" ref="O5:O18" si="2">(N5/O$20)</f>
        <v>284.03178102937574</v>
      </c>
      <c r="P5" s="6"/>
    </row>
    <row r="6" spans="1:133">
      <c r="A6" s="12"/>
      <c r="B6" s="42">
        <v>511</v>
      </c>
      <c r="C6" s="19" t="s">
        <v>19</v>
      </c>
      <c r="D6" s="43">
        <v>145639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145639</v>
      </c>
      <c r="O6" s="44">
        <f t="shared" si="2"/>
        <v>3.2435580499320729</v>
      </c>
      <c r="P6" s="9"/>
    </row>
    <row r="7" spans="1:133">
      <c r="A7" s="12"/>
      <c r="B7" s="42">
        <v>512</v>
      </c>
      <c r="C7" s="19" t="s">
        <v>20</v>
      </c>
      <c r="D7" s="43">
        <v>310366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310366</v>
      </c>
      <c r="O7" s="44">
        <f t="shared" si="2"/>
        <v>6.9122291263000823</v>
      </c>
      <c r="P7" s="9"/>
    </row>
    <row r="8" spans="1:133">
      <c r="A8" s="12"/>
      <c r="B8" s="42">
        <v>513</v>
      </c>
      <c r="C8" s="19" t="s">
        <v>21</v>
      </c>
      <c r="D8" s="43">
        <v>4796593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4796593</v>
      </c>
      <c r="O8" s="44">
        <f t="shared" si="2"/>
        <v>106.82597269548562</v>
      </c>
      <c r="P8" s="9"/>
    </row>
    <row r="9" spans="1:133">
      <c r="A9" s="12"/>
      <c r="B9" s="42">
        <v>514</v>
      </c>
      <c r="C9" s="19" t="s">
        <v>22</v>
      </c>
      <c r="D9" s="43">
        <v>407062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407062</v>
      </c>
      <c r="O9" s="44">
        <f t="shared" si="2"/>
        <v>9.0657669094229529</v>
      </c>
      <c r="P9" s="9"/>
    </row>
    <row r="10" spans="1:133">
      <c r="A10" s="12"/>
      <c r="B10" s="42">
        <v>515</v>
      </c>
      <c r="C10" s="19" t="s">
        <v>23</v>
      </c>
      <c r="D10" s="43">
        <v>1222815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1222815</v>
      </c>
      <c r="O10" s="44">
        <f t="shared" si="2"/>
        <v>27.233580543863166</v>
      </c>
      <c r="P10" s="9"/>
    </row>
    <row r="11" spans="1:133">
      <c r="A11" s="12"/>
      <c r="B11" s="42">
        <v>519</v>
      </c>
      <c r="C11" s="19" t="s">
        <v>45</v>
      </c>
      <c r="D11" s="43">
        <v>973121</v>
      </c>
      <c r="E11" s="43">
        <v>3811023</v>
      </c>
      <c r="F11" s="43">
        <v>0</v>
      </c>
      <c r="G11" s="43">
        <v>0</v>
      </c>
      <c r="H11" s="43">
        <v>0</v>
      </c>
      <c r="I11" s="43">
        <v>1086692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5870836</v>
      </c>
      <c r="O11" s="44">
        <f t="shared" si="2"/>
        <v>130.75067370437185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SUM(D13:D13)</f>
        <v>8987302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8987302</v>
      </c>
      <c r="O12" s="41">
        <f t="shared" si="2"/>
        <v>200.15817019665485</v>
      </c>
      <c r="P12" s="10"/>
    </row>
    <row r="13" spans="1:133">
      <c r="A13" s="12"/>
      <c r="B13" s="42">
        <v>521</v>
      </c>
      <c r="C13" s="19" t="s">
        <v>26</v>
      </c>
      <c r="D13" s="43">
        <v>8987302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8987302</v>
      </c>
      <c r="O13" s="44">
        <f t="shared" si="2"/>
        <v>200.15817019665485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SUM(D15:D15)</f>
        <v>1972208</v>
      </c>
      <c r="E14" s="29">
        <f t="shared" si="4"/>
        <v>132307</v>
      </c>
      <c r="F14" s="29">
        <f t="shared" si="4"/>
        <v>0</v>
      </c>
      <c r="G14" s="29">
        <f t="shared" si="4"/>
        <v>39462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1"/>
        <v>2143977</v>
      </c>
      <c r="O14" s="41">
        <f t="shared" si="2"/>
        <v>47.748981091735153</v>
      </c>
      <c r="P14" s="9"/>
    </row>
    <row r="15" spans="1:133">
      <c r="A15" s="12"/>
      <c r="B15" s="42">
        <v>572</v>
      </c>
      <c r="C15" s="19" t="s">
        <v>46</v>
      </c>
      <c r="D15" s="43">
        <v>1972208</v>
      </c>
      <c r="E15" s="43">
        <v>132307</v>
      </c>
      <c r="F15" s="43">
        <v>0</v>
      </c>
      <c r="G15" s="43">
        <v>39462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2143977</v>
      </c>
      <c r="O15" s="44">
        <f t="shared" si="2"/>
        <v>47.748981091735153</v>
      </c>
      <c r="P15" s="9"/>
    </row>
    <row r="16" spans="1:133" ht="15.75">
      <c r="A16" s="26" t="s">
        <v>47</v>
      </c>
      <c r="B16" s="27"/>
      <c r="C16" s="28"/>
      <c r="D16" s="29">
        <f t="shared" ref="D16:M16" si="5">SUM(D17:D17)</f>
        <v>0</v>
      </c>
      <c r="E16" s="29">
        <f t="shared" si="5"/>
        <v>1086249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1086249</v>
      </c>
      <c r="O16" s="41">
        <f t="shared" si="2"/>
        <v>24.192089263045368</v>
      </c>
      <c r="P16" s="9"/>
    </row>
    <row r="17" spans="1:119" ht="15.75" thickBot="1">
      <c r="A17" s="12"/>
      <c r="B17" s="42">
        <v>581</v>
      </c>
      <c r="C17" s="19" t="s">
        <v>48</v>
      </c>
      <c r="D17" s="43">
        <v>0</v>
      </c>
      <c r="E17" s="43">
        <v>1086249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1086249</v>
      </c>
      <c r="O17" s="44">
        <f t="shared" si="2"/>
        <v>24.192089263045368</v>
      </c>
      <c r="P17" s="9"/>
    </row>
    <row r="18" spans="1:119" ht="16.5" thickBot="1">
      <c r="A18" s="13" t="s">
        <v>10</v>
      </c>
      <c r="B18" s="21"/>
      <c r="C18" s="20"/>
      <c r="D18" s="14">
        <f>SUM(D5,D12,D14,D16)</f>
        <v>18815106</v>
      </c>
      <c r="E18" s="14">
        <f t="shared" ref="E18:M18" si="6">SUM(E5,E12,E14,E16)</f>
        <v>5029579</v>
      </c>
      <c r="F18" s="14">
        <f t="shared" si="6"/>
        <v>0</v>
      </c>
      <c r="G18" s="14">
        <f t="shared" si="6"/>
        <v>39462</v>
      </c>
      <c r="H18" s="14">
        <f t="shared" si="6"/>
        <v>0</v>
      </c>
      <c r="I18" s="14">
        <f t="shared" si="6"/>
        <v>1086692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24970839</v>
      </c>
      <c r="O18" s="35">
        <f t="shared" si="2"/>
        <v>556.13102158081108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56</v>
      </c>
      <c r="M20" s="157"/>
      <c r="N20" s="157"/>
      <c r="O20" s="39">
        <v>44901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customHeight="1" thickBot="1">
      <c r="A22" s="159" t="s">
        <v>35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20704453</v>
      </c>
      <c r="E5" s="24">
        <f t="shared" si="0"/>
        <v>5120274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1097645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26922372</v>
      </c>
      <c r="O5" s="30">
        <f t="shared" ref="O5:O18" si="2">(N5/O$20)</f>
        <v>610.36006257226416</v>
      </c>
      <c r="P5" s="6"/>
    </row>
    <row r="6" spans="1:133">
      <c r="A6" s="12"/>
      <c r="B6" s="42">
        <v>511</v>
      </c>
      <c r="C6" s="19" t="s">
        <v>19</v>
      </c>
      <c r="D6" s="43">
        <v>148512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148512</v>
      </c>
      <c r="O6" s="44">
        <f t="shared" si="2"/>
        <v>3.3669319186560567</v>
      </c>
      <c r="P6" s="9"/>
    </row>
    <row r="7" spans="1:133">
      <c r="A7" s="12"/>
      <c r="B7" s="42">
        <v>512</v>
      </c>
      <c r="C7" s="19" t="s">
        <v>20</v>
      </c>
      <c r="D7" s="43">
        <v>249099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249099</v>
      </c>
      <c r="O7" s="44">
        <f t="shared" si="2"/>
        <v>5.6473508807726311</v>
      </c>
      <c r="P7" s="9"/>
    </row>
    <row r="8" spans="1:133">
      <c r="A8" s="12"/>
      <c r="B8" s="42">
        <v>513</v>
      </c>
      <c r="C8" s="19" t="s">
        <v>21</v>
      </c>
      <c r="D8" s="43">
        <v>17363439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17363439</v>
      </c>
      <c r="O8" s="44">
        <f t="shared" si="2"/>
        <v>393.64843909406244</v>
      </c>
      <c r="P8" s="9"/>
    </row>
    <row r="9" spans="1:133">
      <c r="A9" s="12"/>
      <c r="B9" s="42">
        <v>514</v>
      </c>
      <c r="C9" s="19" t="s">
        <v>22</v>
      </c>
      <c r="D9" s="43">
        <v>453789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453789</v>
      </c>
      <c r="O9" s="44">
        <f t="shared" si="2"/>
        <v>10.287900428483983</v>
      </c>
      <c r="P9" s="9"/>
    </row>
    <row r="10" spans="1:133">
      <c r="A10" s="12"/>
      <c r="B10" s="42">
        <v>515</v>
      </c>
      <c r="C10" s="19" t="s">
        <v>23</v>
      </c>
      <c r="D10" s="43">
        <v>1300320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1300320</v>
      </c>
      <c r="O10" s="44">
        <f t="shared" si="2"/>
        <v>29.47969802081208</v>
      </c>
      <c r="P10" s="9"/>
    </row>
    <row r="11" spans="1:133">
      <c r="A11" s="12"/>
      <c r="B11" s="42">
        <v>519</v>
      </c>
      <c r="C11" s="19" t="s">
        <v>45</v>
      </c>
      <c r="D11" s="43">
        <v>1189294</v>
      </c>
      <c r="E11" s="43">
        <v>5120274</v>
      </c>
      <c r="F11" s="43">
        <v>0</v>
      </c>
      <c r="G11" s="43">
        <v>0</v>
      </c>
      <c r="H11" s="43">
        <v>0</v>
      </c>
      <c r="I11" s="43">
        <v>1097645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7407213</v>
      </c>
      <c r="O11" s="44">
        <f t="shared" si="2"/>
        <v>167.92974222947697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SUM(D13:D13)</f>
        <v>8850316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8850316</v>
      </c>
      <c r="O12" s="41">
        <f t="shared" si="2"/>
        <v>200.64648937858487</v>
      </c>
      <c r="P12" s="10"/>
    </row>
    <row r="13" spans="1:133">
      <c r="A13" s="12"/>
      <c r="B13" s="42">
        <v>521</v>
      </c>
      <c r="C13" s="19" t="s">
        <v>26</v>
      </c>
      <c r="D13" s="43">
        <v>8850316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8850316</v>
      </c>
      <c r="O13" s="44">
        <f t="shared" si="2"/>
        <v>200.64648937858487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SUM(D15:D15)</f>
        <v>1910882</v>
      </c>
      <c r="E14" s="29">
        <f t="shared" si="4"/>
        <v>97713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1"/>
        <v>2008595</v>
      </c>
      <c r="O14" s="41">
        <f t="shared" si="2"/>
        <v>45.537078600739079</v>
      </c>
      <c r="P14" s="9"/>
    </row>
    <row r="15" spans="1:133">
      <c r="A15" s="12"/>
      <c r="B15" s="42">
        <v>572</v>
      </c>
      <c r="C15" s="19" t="s">
        <v>46</v>
      </c>
      <c r="D15" s="43">
        <v>1910882</v>
      </c>
      <c r="E15" s="43">
        <v>97713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2008595</v>
      </c>
      <c r="O15" s="44">
        <f t="shared" si="2"/>
        <v>45.537078600739079</v>
      </c>
      <c r="P15" s="9"/>
    </row>
    <row r="16" spans="1:133" ht="15.75">
      <c r="A16" s="26" t="s">
        <v>47</v>
      </c>
      <c r="B16" s="27"/>
      <c r="C16" s="28"/>
      <c r="D16" s="29">
        <f t="shared" ref="D16:M16" si="5">SUM(D17:D17)</f>
        <v>3341</v>
      </c>
      <c r="E16" s="29">
        <f t="shared" si="5"/>
        <v>1140320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1143661</v>
      </c>
      <c r="O16" s="41">
        <f t="shared" si="2"/>
        <v>25.928064567321861</v>
      </c>
      <c r="P16" s="9"/>
    </row>
    <row r="17" spans="1:119" ht="15.75" thickBot="1">
      <c r="A17" s="12"/>
      <c r="B17" s="42">
        <v>581</v>
      </c>
      <c r="C17" s="19" t="s">
        <v>48</v>
      </c>
      <c r="D17" s="43">
        <v>3341</v>
      </c>
      <c r="E17" s="43">
        <v>1140320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1143661</v>
      </c>
      <c r="O17" s="44">
        <f t="shared" si="2"/>
        <v>25.928064567321861</v>
      </c>
      <c r="P17" s="9"/>
    </row>
    <row r="18" spans="1:119" ht="16.5" thickBot="1">
      <c r="A18" s="13" t="s">
        <v>10</v>
      </c>
      <c r="B18" s="21"/>
      <c r="C18" s="20"/>
      <c r="D18" s="14">
        <f>SUM(D5,D12,D14,D16)</f>
        <v>31468992</v>
      </c>
      <c r="E18" s="14">
        <f t="shared" ref="E18:M18" si="6">SUM(E5,E12,E14,E16)</f>
        <v>6358307</v>
      </c>
      <c r="F18" s="14">
        <f t="shared" si="6"/>
        <v>0</v>
      </c>
      <c r="G18" s="14">
        <f t="shared" si="6"/>
        <v>0</v>
      </c>
      <c r="H18" s="14">
        <f t="shared" si="6"/>
        <v>0</v>
      </c>
      <c r="I18" s="14">
        <f t="shared" si="6"/>
        <v>1097645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38924944</v>
      </c>
      <c r="O18" s="35">
        <f t="shared" si="2"/>
        <v>882.47169511891002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51</v>
      </c>
      <c r="M20" s="157"/>
      <c r="N20" s="157"/>
      <c r="O20" s="39">
        <v>44109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customHeight="1" thickBot="1">
      <c r="A22" s="159" t="s">
        <v>35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2024-10-18T17:46:07Z</cp:lastPrinted>
  <dcterms:created xsi:type="dcterms:W3CDTF">2000-08-31T21:26:31Z</dcterms:created>
  <dcterms:modified xsi:type="dcterms:W3CDTF">2024-10-18T21:58:55Z</dcterms:modified>
</cp:coreProperties>
</file>