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63" documentId="11_6F8A1BC2F34219A2F3FDE15672836F53A87EE754" xr6:coauthVersionLast="47" xr6:coauthVersionMax="47" xr10:uidLastSave="{FBF9B8A2-9E5E-426F-85FB-243C2E0D0DAF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'2008'!$A$1:$O$50</definedName>
    <definedName name="_xlnm.Print_Area" localSheetId="14">'2009'!$A$1:$O$53</definedName>
    <definedName name="_xlnm.Print_Area" localSheetId="13">'2010'!$A$1:$O$53</definedName>
    <definedName name="_xlnm.Print_Area" localSheetId="12">'2011'!$A$1:$O$54</definedName>
    <definedName name="_xlnm.Print_Area" localSheetId="11">'2012'!$A$1:$O$54</definedName>
    <definedName name="_xlnm.Print_Area" localSheetId="10">'2013'!$A$1:$O$54</definedName>
    <definedName name="_xlnm.Print_Area" localSheetId="9">'2014'!$A$1:$O$52</definedName>
    <definedName name="_xlnm.Print_Area" localSheetId="8">'2015'!$A$1:$O$51</definedName>
    <definedName name="_xlnm.Print_Area" localSheetId="7">'2016'!$A$1:$O$49</definedName>
    <definedName name="_xlnm.Print_Area" localSheetId="6">'2017'!$A$1:$O$48</definedName>
    <definedName name="_xlnm.Print_Area" localSheetId="5">'2018'!$A$1:$O$49</definedName>
    <definedName name="_xlnm.Print_Area" localSheetId="4">'2019'!$A$1:$O$45</definedName>
    <definedName name="_xlnm.Print_Area" localSheetId="3">'2020'!$A$1:$O$46</definedName>
    <definedName name="_xlnm.Print_Area" localSheetId="2">'2021'!$A$1:$P$45</definedName>
    <definedName name="_xlnm.Print_Area" localSheetId="1">'2022'!$A$1:$P$47</definedName>
    <definedName name="_xlnm.Print_Area" localSheetId="0">'2023'!$A$1:$P$45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0" i="48" l="1"/>
  <c r="P40" i="48" s="1"/>
  <c r="O39" i="48"/>
  <c r="P39" i="48" s="1"/>
  <c r="N38" i="48"/>
  <c r="M38" i="48"/>
  <c r="L38" i="48"/>
  <c r="K38" i="48"/>
  <c r="J38" i="48"/>
  <c r="I38" i="48"/>
  <c r="H38" i="48"/>
  <c r="G38" i="48"/>
  <c r="F38" i="48"/>
  <c r="E38" i="48"/>
  <c r="D38" i="48"/>
  <c r="O37" i="48"/>
  <c r="P37" i="48" s="1"/>
  <c r="O36" i="48"/>
  <c r="P36" i="48" s="1"/>
  <c r="O35" i="48"/>
  <c r="P35" i="48" s="1"/>
  <c r="O34" i="48"/>
  <c r="P34" i="48" s="1"/>
  <c r="N33" i="48"/>
  <c r="M33" i="48"/>
  <c r="L33" i="48"/>
  <c r="K33" i="48"/>
  <c r="J33" i="48"/>
  <c r="I33" i="48"/>
  <c r="H33" i="48"/>
  <c r="G33" i="48"/>
  <c r="F33" i="48"/>
  <c r="E33" i="48"/>
  <c r="D33" i="48"/>
  <c r="O32" i="48"/>
  <c r="P32" i="48" s="1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O28" i="48"/>
  <c r="P28" i="48" s="1"/>
  <c r="O27" i="48"/>
  <c r="P27" i="48" s="1"/>
  <c r="O26" i="48"/>
  <c r="P26" i="48" s="1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42" i="47"/>
  <c r="P42" i="47" s="1"/>
  <c r="O41" i="47"/>
  <c r="P41" i="47" s="1"/>
  <c r="N40" i="47"/>
  <c r="M40" i="47"/>
  <c r="L40" i="47"/>
  <c r="K40" i="47"/>
  <c r="J40" i="47"/>
  <c r="I40" i="47"/>
  <c r="H40" i="47"/>
  <c r="G40" i="47"/>
  <c r="F40" i="47"/>
  <c r="E40" i="47"/>
  <c r="D40" i="47"/>
  <c r="O39" i="47"/>
  <c r="P39" i="47" s="1"/>
  <c r="O38" i="47"/>
  <c r="P38" i="47" s="1"/>
  <c r="O37" i="47"/>
  <c r="P37" i="47" s="1"/>
  <c r="O36" i="47"/>
  <c r="P36" i="47" s="1"/>
  <c r="N35" i="47"/>
  <c r="M35" i="47"/>
  <c r="L35" i="47"/>
  <c r="K35" i="47"/>
  <c r="J35" i="47"/>
  <c r="I35" i="47"/>
  <c r="H35" i="47"/>
  <c r="G35" i="47"/>
  <c r="F35" i="47"/>
  <c r="E35" i="47"/>
  <c r="D35" i="47"/>
  <c r="O34" i="47"/>
  <c r="P34" i="47" s="1"/>
  <c r="O33" i="47"/>
  <c r="P33" i="47" s="1"/>
  <c r="N32" i="47"/>
  <c r="M32" i="47"/>
  <c r="L32" i="47"/>
  <c r="K32" i="47"/>
  <c r="J32" i="47"/>
  <c r="I32" i="47"/>
  <c r="H32" i="47"/>
  <c r="G32" i="47"/>
  <c r="F32" i="47"/>
  <c r="E32" i="47"/>
  <c r="D32" i="47"/>
  <c r="O31" i="47"/>
  <c r="P31" i="47" s="1"/>
  <c r="O30" i="47"/>
  <c r="P30" i="47" s="1"/>
  <c r="O29" i="47"/>
  <c r="P29" i="47" s="1"/>
  <c r="O28" i="47"/>
  <c r="P28" i="47" s="1"/>
  <c r="O27" i="47"/>
  <c r="P27" i="47" s="1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 s="1"/>
  <c r="O14" i="47"/>
  <c r="P14" i="47" s="1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33" i="48" l="1"/>
  <c r="P33" i="48" s="1"/>
  <c r="O30" i="48"/>
  <c r="P30" i="48" s="1"/>
  <c r="K41" i="48"/>
  <c r="O12" i="48"/>
  <c r="P12" i="48" s="1"/>
  <c r="O5" i="48"/>
  <c r="P5" i="48" s="1"/>
  <c r="D41" i="48"/>
  <c r="E41" i="48"/>
  <c r="F41" i="48"/>
  <c r="G41" i="48"/>
  <c r="H41" i="48"/>
  <c r="I41" i="48"/>
  <c r="J41" i="48"/>
  <c r="O24" i="48"/>
  <c r="P24" i="48" s="1"/>
  <c r="O38" i="48"/>
  <c r="P38" i="48" s="1"/>
  <c r="L41" i="48"/>
  <c r="O16" i="48"/>
  <c r="P16" i="48" s="1"/>
  <c r="M41" i="48"/>
  <c r="N41" i="48"/>
  <c r="O32" i="47"/>
  <c r="P32" i="47" s="1"/>
  <c r="O40" i="47"/>
  <c r="P40" i="47" s="1"/>
  <c r="O35" i="47"/>
  <c r="P35" i="47" s="1"/>
  <c r="O26" i="47"/>
  <c r="P26" i="47" s="1"/>
  <c r="O16" i="47"/>
  <c r="P16" i="47" s="1"/>
  <c r="I43" i="47"/>
  <c r="J43" i="47"/>
  <c r="M43" i="47"/>
  <c r="D43" i="47"/>
  <c r="E43" i="47"/>
  <c r="O12" i="47"/>
  <c r="P12" i="47" s="1"/>
  <c r="L43" i="47"/>
  <c r="G43" i="47"/>
  <c r="N43" i="47"/>
  <c r="H43" i="47"/>
  <c r="K43" i="47"/>
  <c r="O5" i="47"/>
  <c r="P5" i="47" s="1"/>
  <c r="F43" i="47"/>
  <c r="O40" i="46"/>
  <c r="P40" i="46" s="1"/>
  <c r="O39" i="46"/>
  <c r="P39" i="46" s="1"/>
  <c r="O38" i="46"/>
  <c r="P38" i="46" s="1"/>
  <c r="O37" i="46"/>
  <c r="P37" i="46" s="1"/>
  <c r="N36" i="46"/>
  <c r="M36" i="46"/>
  <c r="L36" i="46"/>
  <c r="K36" i="46"/>
  <c r="J36" i="46"/>
  <c r="I36" i="46"/>
  <c r="H36" i="46"/>
  <c r="G36" i="46"/>
  <c r="G41" i="46" s="1"/>
  <c r="F36" i="46"/>
  <c r="E36" i="46"/>
  <c r="D36" i="46"/>
  <c r="O35" i="46"/>
  <c r="P35" i="46" s="1"/>
  <c r="O34" i="46"/>
  <c r="P34" i="46"/>
  <c r="O33" i="46"/>
  <c r="P33" i="46" s="1"/>
  <c r="N32" i="46"/>
  <c r="M32" i="46"/>
  <c r="L32" i="46"/>
  <c r="K32" i="46"/>
  <c r="J32" i="46"/>
  <c r="I32" i="46"/>
  <c r="H32" i="46"/>
  <c r="G32" i="46"/>
  <c r="F32" i="46"/>
  <c r="E32" i="46"/>
  <c r="D32" i="46"/>
  <c r="O31" i="46"/>
  <c r="P31" i="46" s="1"/>
  <c r="O30" i="46"/>
  <c r="P30" i="46" s="1"/>
  <c r="N29" i="46"/>
  <c r="M29" i="46"/>
  <c r="L29" i="46"/>
  <c r="K29" i="46"/>
  <c r="J29" i="46"/>
  <c r="I29" i="46"/>
  <c r="H29" i="46"/>
  <c r="G29" i="46"/>
  <c r="F29" i="46"/>
  <c r="E29" i="46"/>
  <c r="D29" i="46"/>
  <c r="O28" i="46"/>
  <c r="P28" i="46" s="1"/>
  <c r="O27" i="46"/>
  <c r="P27" i="46"/>
  <c r="O26" i="46"/>
  <c r="P26" i="46"/>
  <c r="O25" i="46"/>
  <c r="P25" i="46"/>
  <c r="O24" i="46"/>
  <c r="P24" i="46" s="1"/>
  <c r="N23" i="46"/>
  <c r="M23" i="46"/>
  <c r="L23" i="46"/>
  <c r="K23" i="46"/>
  <c r="J23" i="46"/>
  <c r="I23" i="46"/>
  <c r="H23" i="46"/>
  <c r="G23" i="46"/>
  <c r="F23" i="46"/>
  <c r="E23" i="46"/>
  <c r="D23" i="46"/>
  <c r="O22" i="46"/>
  <c r="P22" i="46" s="1"/>
  <c r="O21" i="46"/>
  <c r="P21" i="46" s="1"/>
  <c r="O20" i="46"/>
  <c r="P20" i="46"/>
  <c r="O19" i="46"/>
  <c r="P19" i="46" s="1"/>
  <c r="O18" i="46"/>
  <c r="P18" i="46" s="1"/>
  <c r="O17" i="46"/>
  <c r="P17" i="46"/>
  <c r="N16" i="46"/>
  <c r="M16" i="46"/>
  <c r="L16" i="46"/>
  <c r="K16" i="46"/>
  <c r="J16" i="46"/>
  <c r="I16" i="46"/>
  <c r="H16" i="46"/>
  <c r="G16" i="46"/>
  <c r="F16" i="46"/>
  <c r="E16" i="46"/>
  <c r="D16" i="46"/>
  <c r="O15" i="46"/>
  <c r="P15" i="46" s="1"/>
  <c r="O14" i="46"/>
  <c r="P14" i="46"/>
  <c r="O13" i="46"/>
  <c r="P13" i="46" s="1"/>
  <c r="N12" i="46"/>
  <c r="M12" i="46"/>
  <c r="L12" i="46"/>
  <c r="K12" i="46"/>
  <c r="J12" i="46"/>
  <c r="I12" i="46"/>
  <c r="H12" i="46"/>
  <c r="G12" i="46"/>
  <c r="F12" i="46"/>
  <c r="O12" i="46" s="1"/>
  <c r="P12" i="46" s="1"/>
  <c r="E12" i="46"/>
  <c r="D12" i="46"/>
  <c r="O11" i="46"/>
  <c r="P11" i="46"/>
  <c r="O10" i="46"/>
  <c r="P10" i="46" s="1"/>
  <c r="O9" i="46"/>
  <c r="P9" i="46" s="1"/>
  <c r="O8" i="46"/>
  <c r="P8" i="46" s="1"/>
  <c r="O7" i="46"/>
  <c r="P7" i="46" s="1"/>
  <c r="O6" i="46"/>
  <c r="P6" i="46" s="1"/>
  <c r="N5" i="46"/>
  <c r="M5" i="46"/>
  <c r="L5" i="46"/>
  <c r="K5" i="46"/>
  <c r="J5" i="46"/>
  <c r="J41" i="46" s="1"/>
  <c r="I5" i="46"/>
  <c r="H5" i="46"/>
  <c r="G5" i="46"/>
  <c r="F5" i="46"/>
  <c r="E5" i="46"/>
  <c r="D5" i="46"/>
  <c r="N41" i="45"/>
  <c r="O41" i="45" s="1"/>
  <c r="N40" i="45"/>
  <c r="O40" i="45" s="1"/>
  <c r="N39" i="45"/>
  <c r="O39" i="45" s="1"/>
  <c r="M38" i="45"/>
  <c r="L38" i="45"/>
  <c r="K38" i="45"/>
  <c r="J38" i="45"/>
  <c r="I38" i="45"/>
  <c r="H38" i="45"/>
  <c r="G38" i="45"/>
  <c r="F38" i="45"/>
  <c r="E38" i="45"/>
  <c r="D38" i="45"/>
  <c r="N38" i="45" s="1"/>
  <c r="O38" i="45" s="1"/>
  <c r="N37" i="45"/>
  <c r="O37" i="45" s="1"/>
  <c r="N36" i="45"/>
  <c r="O36" i="45" s="1"/>
  <c r="N35" i="45"/>
  <c r="O35" i="45" s="1"/>
  <c r="M34" i="45"/>
  <c r="L34" i="45"/>
  <c r="K34" i="45"/>
  <c r="J34" i="45"/>
  <c r="I34" i="45"/>
  <c r="H34" i="45"/>
  <c r="G34" i="45"/>
  <c r="F34" i="45"/>
  <c r="E34" i="45"/>
  <c r="D34" i="45"/>
  <c r="N33" i="45"/>
  <c r="O33" i="45" s="1"/>
  <c r="N32" i="45"/>
  <c r="O32" i="45"/>
  <c r="M31" i="45"/>
  <c r="L31" i="45"/>
  <c r="K31" i="45"/>
  <c r="J31" i="45"/>
  <c r="I31" i="45"/>
  <c r="H31" i="45"/>
  <c r="G31" i="45"/>
  <c r="F31" i="45"/>
  <c r="E31" i="45"/>
  <c r="D31" i="45"/>
  <c r="N30" i="45"/>
  <c r="O30" i="45" s="1"/>
  <c r="N29" i="45"/>
  <c r="O29" i="45" s="1"/>
  <c r="N28" i="45"/>
  <c r="O28" i="45"/>
  <c r="N27" i="45"/>
  <c r="O27" i="45" s="1"/>
  <c r="N26" i="45"/>
  <c r="O26" i="45" s="1"/>
  <c r="M25" i="45"/>
  <c r="L25" i="45"/>
  <c r="K25" i="45"/>
  <c r="J25" i="45"/>
  <c r="I25" i="45"/>
  <c r="H25" i="45"/>
  <c r="N25" i="45" s="1"/>
  <c r="O25" i="45" s="1"/>
  <c r="G25" i="45"/>
  <c r="F25" i="45"/>
  <c r="E25" i="45"/>
  <c r="D25" i="45"/>
  <c r="N24" i="45"/>
  <c r="O24" i="45" s="1"/>
  <c r="N23" i="45"/>
  <c r="O23" i="45" s="1"/>
  <c r="N22" i="45"/>
  <c r="O22" i="45" s="1"/>
  <c r="N21" i="45"/>
  <c r="O21" i="45" s="1"/>
  <c r="N20" i="45"/>
  <c r="O20" i="45" s="1"/>
  <c r="N19" i="45"/>
  <c r="O19" i="45" s="1"/>
  <c r="M18" i="45"/>
  <c r="L18" i="45"/>
  <c r="K18" i="45"/>
  <c r="J18" i="45"/>
  <c r="I18" i="45"/>
  <c r="H18" i="45"/>
  <c r="G18" i="45"/>
  <c r="F18" i="45"/>
  <c r="E18" i="45"/>
  <c r="D18" i="45"/>
  <c r="N18" i="45" s="1"/>
  <c r="O18" i="45" s="1"/>
  <c r="N17" i="45"/>
  <c r="O17" i="45" s="1"/>
  <c r="N16" i="45"/>
  <c r="O16" i="45"/>
  <c r="N15" i="45"/>
  <c r="O15" i="45" s="1"/>
  <c r="N14" i="45"/>
  <c r="O14" i="45" s="1"/>
  <c r="N13" i="45"/>
  <c r="O13" i="45" s="1"/>
  <c r="M12" i="45"/>
  <c r="L12" i="45"/>
  <c r="K12" i="45"/>
  <c r="J12" i="45"/>
  <c r="I12" i="45"/>
  <c r="H12" i="45"/>
  <c r="G12" i="45"/>
  <c r="F12" i="45"/>
  <c r="E12" i="45"/>
  <c r="D12" i="45"/>
  <c r="N11" i="45"/>
  <c r="O11" i="45" s="1"/>
  <c r="N10" i="45"/>
  <c r="O10" i="45"/>
  <c r="N9" i="45"/>
  <c r="O9" i="45" s="1"/>
  <c r="N8" i="45"/>
  <c r="O8" i="45"/>
  <c r="N7" i="45"/>
  <c r="O7" i="45" s="1"/>
  <c r="N6" i="45"/>
  <c r="O6" i="45" s="1"/>
  <c r="M5" i="45"/>
  <c r="L5" i="45"/>
  <c r="K5" i="45"/>
  <c r="J5" i="45"/>
  <c r="I5" i="45"/>
  <c r="H5" i="45"/>
  <c r="G5" i="45"/>
  <c r="G42" i="45" s="1"/>
  <c r="F5" i="45"/>
  <c r="E5" i="45"/>
  <c r="D5" i="45"/>
  <c r="N40" i="44"/>
  <c r="O40" i="44" s="1"/>
  <c r="N39" i="44"/>
  <c r="O39" i="44" s="1"/>
  <c r="N38" i="44"/>
  <c r="O38" i="44"/>
  <c r="M37" i="44"/>
  <c r="L37" i="44"/>
  <c r="K37" i="44"/>
  <c r="J37" i="44"/>
  <c r="I37" i="44"/>
  <c r="H37" i="44"/>
  <c r="G37" i="44"/>
  <c r="F37" i="44"/>
  <c r="E37" i="44"/>
  <c r="D37" i="44"/>
  <c r="N36" i="44"/>
  <c r="O36" i="44"/>
  <c r="N35" i="44"/>
  <c r="O35" i="44" s="1"/>
  <c r="N34" i="44"/>
  <c r="O34" i="44"/>
  <c r="N33" i="44"/>
  <c r="O33" i="44" s="1"/>
  <c r="M32" i="44"/>
  <c r="L32" i="44"/>
  <c r="K32" i="44"/>
  <c r="N32" i="44" s="1"/>
  <c r="O32" i="44" s="1"/>
  <c r="J32" i="44"/>
  <c r="I32" i="44"/>
  <c r="H32" i="44"/>
  <c r="G32" i="44"/>
  <c r="F32" i="44"/>
  <c r="E32" i="44"/>
  <c r="D32" i="44"/>
  <c r="N31" i="44"/>
  <c r="O31" i="44" s="1"/>
  <c r="N30" i="44"/>
  <c r="O30" i="44" s="1"/>
  <c r="M29" i="44"/>
  <c r="L29" i="44"/>
  <c r="L41" i="44" s="1"/>
  <c r="K29" i="44"/>
  <c r="J29" i="44"/>
  <c r="I29" i="44"/>
  <c r="H29" i="44"/>
  <c r="G29" i="44"/>
  <c r="F29" i="44"/>
  <c r="F41" i="44" s="1"/>
  <c r="E29" i="44"/>
  <c r="D29" i="44"/>
  <c r="N29" i="44" s="1"/>
  <c r="O29" i="44" s="1"/>
  <c r="N28" i="44"/>
  <c r="O28" i="44" s="1"/>
  <c r="N27" i="44"/>
  <c r="O27" i="44" s="1"/>
  <c r="N26" i="44"/>
  <c r="O26" i="44" s="1"/>
  <c r="N25" i="44"/>
  <c r="O25" i="44"/>
  <c r="M24" i="44"/>
  <c r="L24" i="44"/>
  <c r="K24" i="44"/>
  <c r="J24" i="44"/>
  <c r="I24" i="44"/>
  <c r="H24" i="44"/>
  <c r="G24" i="44"/>
  <c r="F24" i="44"/>
  <c r="E24" i="44"/>
  <c r="D24" i="44"/>
  <c r="N23" i="44"/>
  <c r="O23" i="44" s="1"/>
  <c r="N22" i="44"/>
  <c r="O22" i="44" s="1"/>
  <c r="N21" i="44"/>
  <c r="O21" i="44" s="1"/>
  <c r="N20" i="44"/>
  <c r="O20" i="44"/>
  <c r="N19" i="44"/>
  <c r="O19" i="44" s="1"/>
  <c r="N18" i="44"/>
  <c r="O18" i="44"/>
  <c r="M17" i="44"/>
  <c r="L17" i="44"/>
  <c r="K17" i="44"/>
  <c r="J17" i="44"/>
  <c r="I17" i="44"/>
  <c r="H17" i="44"/>
  <c r="H41" i="44" s="1"/>
  <c r="G17" i="44"/>
  <c r="F17" i="44"/>
  <c r="E17" i="44"/>
  <c r="D17" i="44"/>
  <c r="N16" i="44"/>
  <c r="O16" i="44" s="1"/>
  <c r="N15" i="44"/>
  <c r="O15" i="44" s="1"/>
  <c r="N14" i="44"/>
  <c r="O14" i="44" s="1"/>
  <c r="N13" i="44"/>
  <c r="O13" i="44" s="1"/>
  <c r="M12" i="44"/>
  <c r="L12" i="44"/>
  <c r="K12" i="44"/>
  <c r="J12" i="44"/>
  <c r="I12" i="44"/>
  <c r="H12" i="44"/>
  <c r="G12" i="44"/>
  <c r="F12" i="44"/>
  <c r="N12" i="44" s="1"/>
  <c r="O12" i="44" s="1"/>
  <c r="E12" i="44"/>
  <c r="D12" i="44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44" i="43"/>
  <c r="O44" i="43" s="1"/>
  <c r="N43" i="43"/>
  <c r="O43" i="43" s="1"/>
  <c r="N42" i="43"/>
  <c r="O42" i="43" s="1"/>
  <c r="N41" i="43"/>
  <c r="O41" i="43" s="1"/>
  <c r="M40" i="43"/>
  <c r="L40" i="43"/>
  <c r="N40" i="43" s="1"/>
  <c r="O40" i="43" s="1"/>
  <c r="K40" i="43"/>
  <c r="J40" i="43"/>
  <c r="I40" i="43"/>
  <c r="H40" i="43"/>
  <c r="G40" i="43"/>
  <c r="F40" i="43"/>
  <c r="E40" i="43"/>
  <c r="D40" i="43"/>
  <c r="N39" i="43"/>
  <c r="O39" i="43" s="1"/>
  <c r="N38" i="43"/>
  <c r="O38" i="43" s="1"/>
  <c r="N37" i="43"/>
  <c r="O37" i="43" s="1"/>
  <c r="N36" i="43"/>
  <c r="O36" i="43" s="1"/>
  <c r="M35" i="43"/>
  <c r="L35" i="43"/>
  <c r="L45" i="43" s="1"/>
  <c r="K35" i="43"/>
  <c r="N35" i="43" s="1"/>
  <c r="O35" i="43" s="1"/>
  <c r="J35" i="43"/>
  <c r="I35" i="43"/>
  <c r="I45" i="43" s="1"/>
  <c r="H35" i="43"/>
  <c r="G35" i="43"/>
  <c r="F35" i="43"/>
  <c r="E35" i="43"/>
  <c r="D35" i="43"/>
  <c r="N34" i="43"/>
  <c r="O34" i="43" s="1"/>
  <c r="N33" i="43"/>
  <c r="O33" i="43" s="1"/>
  <c r="M32" i="43"/>
  <c r="L32" i="43"/>
  <c r="K32" i="43"/>
  <c r="J32" i="43"/>
  <c r="I32" i="43"/>
  <c r="H32" i="43"/>
  <c r="G32" i="43"/>
  <c r="F32" i="43"/>
  <c r="E32" i="43"/>
  <c r="D32" i="43"/>
  <c r="N32" i="43" s="1"/>
  <c r="O32" i="43" s="1"/>
  <c r="N31" i="43"/>
  <c r="O31" i="43" s="1"/>
  <c r="N30" i="43"/>
  <c r="O30" i="43" s="1"/>
  <c r="N29" i="43"/>
  <c r="O29" i="43" s="1"/>
  <c r="N28" i="43"/>
  <c r="O28" i="43" s="1"/>
  <c r="N27" i="43"/>
  <c r="O27" i="43"/>
  <c r="M26" i="43"/>
  <c r="L26" i="43"/>
  <c r="K26" i="43"/>
  <c r="J26" i="43"/>
  <c r="I26" i="43"/>
  <c r="H26" i="43"/>
  <c r="G26" i="43"/>
  <c r="F26" i="43"/>
  <c r="E26" i="43"/>
  <c r="D26" i="43"/>
  <c r="N25" i="43"/>
  <c r="O25" i="43"/>
  <c r="N24" i="43"/>
  <c r="O24" i="43"/>
  <c r="N23" i="43"/>
  <c r="O23" i="43" s="1"/>
  <c r="N22" i="43"/>
  <c r="O22" i="43" s="1"/>
  <c r="N21" i="43"/>
  <c r="O21" i="43" s="1"/>
  <c r="N20" i="43"/>
  <c r="O20" i="43" s="1"/>
  <c r="N19" i="43"/>
  <c r="O19" i="43" s="1"/>
  <c r="N18" i="43"/>
  <c r="O18" i="43" s="1"/>
  <c r="M17" i="43"/>
  <c r="L17" i="43"/>
  <c r="K17" i="43"/>
  <c r="J17" i="43"/>
  <c r="I17" i="43"/>
  <c r="H17" i="43"/>
  <c r="H45" i="43" s="1"/>
  <c r="G17" i="43"/>
  <c r="G45" i="43" s="1"/>
  <c r="F17" i="43"/>
  <c r="E17" i="43"/>
  <c r="D17" i="43"/>
  <c r="N16" i="43"/>
  <c r="O16" i="43" s="1"/>
  <c r="N15" i="43"/>
  <c r="O15" i="43" s="1"/>
  <c r="N14" i="43"/>
  <c r="O14" i="43" s="1"/>
  <c r="N13" i="43"/>
  <c r="O13" i="43" s="1"/>
  <c r="M12" i="43"/>
  <c r="L12" i="43"/>
  <c r="K12" i="43"/>
  <c r="J12" i="43"/>
  <c r="I12" i="43"/>
  <c r="H12" i="43"/>
  <c r="G12" i="43"/>
  <c r="F12" i="43"/>
  <c r="E12" i="43"/>
  <c r="D12" i="43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N5" i="43" s="1"/>
  <c r="O5" i="43" s="1"/>
  <c r="J5" i="43"/>
  <c r="J45" i="43" s="1"/>
  <c r="I5" i="43"/>
  <c r="H5" i="43"/>
  <c r="G5" i="43"/>
  <c r="F5" i="43"/>
  <c r="E5" i="43"/>
  <c r="D5" i="43"/>
  <c r="N43" i="42"/>
  <c r="O43" i="42" s="1"/>
  <c r="N42" i="42"/>
  <c r="O42" i="42" s="1"/>
  <c r="M41" i="42"/>
  <c r="L41" i="42"/>
  <c r="K41" i="42"/>
  <c r="J41" i="42"/>
  <c r="I41" i="42"/>
  <c r="H41" i="42"/>
  <c r="G41" i="42"/>
  <c r="F41" i="42"/>
  <c r="E41" i="42"/>
  <c r="E44" i="42" s="1"/>
  <c r="D41" i="42"/>
  <c r="N40" i="42"/>
  <c r="O40" i="42" s="1"/>
  <c r="N39" i="42"/>
  <c r="O39" i="42" s="1"/>
  <c r="N38" i="42"/>
  <c r="O38" i="42" s="1"/>
  <c r="N37" i="42"/>
  <c r="O37" i="42" s="1"/>
  <c r="M36" i="42"/>
  <c r="L36" i="42"/>
  <c r="K36" i="42"/>
  <c r="J36" i="42"/>
  <c r="I36" i="42"/>
  <c r="H36" i="42"/>
  <c r="G36" i="42"/>
  <c r="F36" i="42"/>
  <c r="E36" i="42"/>
  <c r="D36" i="42"/>
  <c r="N35" i="42"/>
  <c r="O35" i="42" s="1"/>
  <c r="N34" i="42"/>
  <c r="O34" i="42" s="1"/>
  <c r="M33" i="42"/>
  <c r="L33" i="42"/>
  <c r="L44" i="42" s="1"/>
  <c r="K33" i="42"/>
  <c r="J33" i="42"/>
  <c r="N33" i="42" s="1"/>
  <c r="O33" i="42" s="1"/>
  <c r="I33" i="42"/>
  <c r="H33" i="42"/>
  <c r="G33" i="42"/>
  <c r="F33" i="42"/>
  <c r="E33" i="42"/>
  <c r="D33" i="42"/>
  <c r="N32" i="42"/>
  <c r="O32" i="42" s="1"/>
  <c r="N31" i="42"/>
  <c r="O31" i="42" s="1"/>
  <c r="N30" i="42"/>
  <c r="O30" i="42" s="1"/>
  <c r="N29" i="42"/>
  <c r="O29" i="42" s="1"/>
  <c r="N28" i="42"/>
  <c r="O28" i="42" s="1"/>
  <c r="M27" i="42"/>
  <c r="L27" i="42"/>
  <c r="K27" i="42"/>
  <c r="J27" i="42"/>
  <c r="I27" i="42"/>
  <c r="H27" i="42"/>
  <c r="N27" i="42" s="1"/>
  <c r="O27" i="42" s="1"/>
  <c r="G27" i="42"/>
  <c r="F27" i="42"/>
  <c r="E27" i="42"/>
  <c r="D27" i="42"/>
  <c r="N26" i="42"/>
  <c r="O26" i="42" s="1"/>
  <c r="N25" i="42"/>
  <c r="O25" i="42" s="1"/>
  <c r="N24" i="42"/>
  <c r="O24" i="42" s="1"/>
  <c r="N23" i="42"/>
  <c r="O23" i="42" s="1"/>
  <c r="N22" i="42"/>
  <c r="O22" i="42" s="1"/>
  <c r="N21" i="42"/>
  <c r="O21" i="42" s="1"/>
  <c r="N20" i="42"/>
  <c r="O20" i="42" s="1"/>
  <c r="N19" i="42"/>
  <c r="O19" i="42" s="1"/>
  <c r="M18" i="42"/>
  <c r="M44" i="42" s="1"/>
  <c r="L18" i="42"/>
  <c r="K18" i="42"/>
  <c r="J18" i="42"/>
  <c r="I18" i="42"/>
  <c r="H18" i="42"/>
  <c r="G18" i="42"/>
  <c r="F18" i="42"/>
  <c r="E18" i="42"/>
  <c r="N18" i="42" s="1"/>
  <c r="O18" i="42" s="1"/>
  <c r="D18" i="42"/>
  <c r="N17" i="42"/>
  <c r="O17" i="42" s="1"/>
  <c r="N16" i="42"/>
  <c r="O16" i="42" s="1"/>
  <c r="N15" i="42"/>
  <c r="O15" i="42" s="1"/>
  <c r="N14" i="42"/>
  <c r="O14" i="42" s="1"/>
  <c r="N13" i="42"/>
  <c r="O13" i="42"/>
  <c r="M12" i="42"/>
  <c r="L12" i="42"/>
  <c r="K12" i="42"/>
  <c r="J12" i="42"/>
  <c r="I12" i="42"/>
  <c r="H12" i="42"/>
  <c r="H44" i="42" s="1"/>
  <c r="G12" i="42"/>
  <c r="F12" i="42"/>
  <c r="E12" i="42"/>
  <c r="D12" i="42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44" i="41"/>
  <c r="O44" i="41" s="1"/>
  <c r="N43" i="41"/>
  <c r="O43" i="41" s="1"/>
  <c r="M42" i="41"/>
  <c r="L42" i="41"/>
  <c r="K42" i="41"/>
  <c r="J42" i="41"/>
  <c r="I42" i="41"/>
  <c r="H42" i="41"/>
  <c r="G42" i="41"/>
  <c r="F42" i="41"/>
  <c r="E42" i="41"/>
  <c r="D42" i="41"/>
  <c r="N41" i="41"/>
  <c r="O41" i="41"/>
  <c r="N40" i="41"/>
  <c r="O40" i="41" s="1"/>
  <c r="N39" i="41"/>
  <c r="O39" i="41" s="1"/>
  <c r="N38" i="41"/>
  <c r="O38" i="41" s="1"/>
  <c r="M37" i="41"/>
  <c r="L37" i="41"/>
  <c r="K37" i="41"/>
  <c r="J37" i="41"/>
  <c r="I37" i="41"/>
  <c r="H37" i="41"/>
  <c r="G37" i="41"/>
  <c r="F37" i="41"/>
  <c r="N37" i="41" s="1"/>
  <c r="O37" i="41" s="1"/>
  <c r="E37" i="41"/>
  <c r="D37" i="41"/>
  <c r="N36" i="41"/>
  <c r="O36" i="41" s="1"/>
  <c r="N35" i="41"/>
  <c r="O35" i="41" s="1"/>
  <c r="M34" i="41"/>
  <c r="L34" i="41"/>
  <c r="K34" i="41"/>
  <c r="J34" i="41"/>
  <c r="I34" i="41"/>
  <c r="H34" i="41"/>
  <c r="G34" i="41"/>
  <c r="F34" i="41"/>
  <c r="E34" i="41"/>
  <c r="N34" i="41" s="1"/>
  <c r="D34" i="41"/>
  <c r="N33" i="41"/>
  <c r="O33" i="41" s="1"/>
  <c r="N32" i="41"/>
  <c r="O32" i="41" s="1"/>
  <c r="N31" i="41"/>
  <c r="O31" i="41"/>
  <c r="N30" i="41"/>
  <c r="O30" i="41" s="1"/>
  <c r="N29" i="41"/>
  <c r="O29" i="41" s="1"/>
  <c r="N28" i="41"/>
  <c r="O28" i="41" s="1"/>
  <c r="M27" i="41"/>
  <c r="L27" i="41"/>
  <c r="K27" i="41"/>
  <c r="J27" i="41"/>
  <c r="I27" i="41"/>
  <c r="H27" i="41"/>
  <c r="G27" i="41"/>
  <c r="F27" i="41"/>
  <c r="E27" i="41"/>
  <c r="D27" i="41"/>
  <c r="N27" i="41" s="1"/>
  <c r="O27" i="41" s="1"/>
  <c r="N26" i="41"/>
  <c r="O26" i="41" s="1"/>
  <c r="N25" i="41"/>
  <c r="O25" i="41" s="1"/>
  <c r="N24" i="41"/>
  <c r="O24" i="41" s="1"/>
  <c r="N23" i="41"/>
  <c r="O23" i="41"/>
  <c r="N22" i="41"/>
  <c r="O22" i="41" s="1"/>
  <c r="N21" i="41"/>
  <c r="O21" i="41" s="1"/>
  <c r="N20" i="41"/>
  <c r="O20" i="41" s="1"/>
  <c r="N19" i="41"/>
  <c r="O19" i="41" s="1"/>
  <c r="M18" i="41"/>
  <c r="L18" i="41"/>
  <c r="K18" i="41"/>
  <c r="J18" i="41"/>
  <c r="I18" i="41"/>
  <c r="H18" i="41"/>
  <c r="G18" i="41"/>
  <c r="F18" i="41"/>
  <c r="E18" i="41"/>
  <c r="D18" i="41"/>
  <c r="N17" i="41"/>
  <c r="O17" i="41" s="1"/>
  <c r="N16" i="41"/>
  <c r="O16" i="41" s="1"/>
  <c r="N15" i="41"/>
  <c r="O15" i="41" s="1"/>
  <c r="N14" i="41"/>
  <c r="O14" i="41" s="1"/>
  <c r="N13" i="41"/>
  <c r="O13" i="41" s="1"/>
  <c r="M12" i="41"/>
  <c r="L12" i="41"/>
  <c r="L45" i="41" s="1"/>
  <c r="K12" i="41"/>
  <c r="J12" i="41"/>
  <c r="I12" i="41"/>
  <c r="H12" i="41"/>
  <c r="G12" i="41"/>
  <c r="F12" i="41"/>
  <c r="E12" i="41"/>
  <c r="D12" i="41"/>
  <c r="N11" i="41"/>
  <c r="O11" i="41" s="1"/>
  <c r="N10" i="41"/>
  <c r="O10" i="41" s="1"/>
  <c r="N9" i="41"/>
  <c r="O9" i="41" s="1"/>
  <c r="N8" i="41"/>
  <c r="O8" i="41" s="1"/>
  <c r="N7" i="41"/>
  <c r="O7" i="41"/>
  <c r="N6" i="41"/>
  <c r="O6" i="41" s="1"/>
  <c r="M5" i="41"/>
  <c r="L5" i="41"/>
  <c r="K5" i="41"/>
  <c r="J5" i="41"/>
  <c r="I5" i="41"/>
  <c r="H5" i="41"/>
  <c r="H45" i="41" s="1"/>
  <c r="G5" i="41"/>
  <c r="F5" i="41"/>
  <c r="E5" i="41"/>
  <c r="D5" i="41"/>
  <c r="N46" i="40"/>
  <c r="O46" i="40" s="1"/>
  <c r="N45" i="40"/>
  <c r="O45" i="40" s="1"/>
  <c r="M44" i="40"/>
  <c r="L44" i="40"/>
  <c r="K44" i="40"/>
  <c r="J44" i="40"/>
  <c r="I44" i="40"/>
  <c r="H44" i="40"/>
  <c r="G44" i="40"/>
  <c r="F44" i="40"/>
  <c r="E44" i="40"/>
  <c r="E47" i="40" s="1"/>
  <c r="D44" i="40"/>
  <c r="N43" i="40"/>
  <c r="O43" i="40" s="1"/>
  <c r="N42" i="40"/>
  <c r="O42" i="40" s="1"/>
  <c r="N41" i="40"/>
  <c r="O41" i="40" s="1"/>
  <c r="N40" i="40"/>
  <c r="O40" i="40" s="1"/>
  <c r="N39" i="40"/>
  <c r="O39" i="40" s="1"/>
  <c r="N38" i="40"/>
  <c r="O38" i="40" s="1"/>
  <c r="M37" i="40"/>
  <c r="L37" i="40"/>
  <c r="K37" i="40"/>
  <c r="J37" i="40"/>
  <c r="I37" i="40"/>
  <c r="H37" i="40"/>
  <c r="G37" i="40"/>
  <c r="F37" i="40"/>
  <c r="E37" i="40"/>
  <c r="D37" i="40"/>
  <c r="N36" i="40"/>
  <c r="O36" i="40" s="1"/>
  <c r="N35" i="40"/>
  <c r="O35" i="40" s="1"/>
  <c r="M34" i="40"/>
  <c r="L34" i="40"/>
  <c r="K34" i="40"/>
  <c r="J34" i="40"/>
  <c r="I34" i="40"/>
  <c r="H34" i="40"/>
  <c r="G34" i="40"/>
  <c r="F34" i="40"/>
  <c r="E34" i="40"/>
  <c r="D34" i="40"/>
  <c r="N33" i="40"/>
  <c r="O33" i="40" s="1"/>
  <c r="N32" i="40"/>
  <c r="O32" i="40" s="1"/>
  <c r="N31" i="40"/>
  <c r="O31" i="40" s="1"/>
  <c r="N30" i="40"/>
  <c r="O30" i="40" s="1"/>
  <c r="N29" i="40"/>
  <c r="O29" i="40" s="1"/>
  <c r="N28" i="40"/>
  <c r="O28" i="40" s="1"/>
  <c r="N27" i="40"/>
  <c r="O27" i="40" s="1"/>
  <c r="M26" i="40"/>
  <c r="L26" i="40"/>
  <c r="K26" i="40"/>
  <c r="J26" i="40"/>
  <c r="I26" i="40"/>
  <c r="H26" i="40"/>
  <c r="H47" i="40" s="1"/>
  <c r="G26" i="40"/>
  <c r="F26" i="40"/>
  <c r="E26" i="40"/>
  <c r="D26" i="40"/>
  <c r="N25" i="40"/>
  <c r="O25" i="40" s="1"/>
  <c r="N24" i="40"/>
  <c r="O24" i="40" s="1"/>
  <c r="N23" i="40"/>
  <c r="O23" i="40" s="1"/>
  <c r="N22" i="40"/>
  <c r="O22" i="40" s="1"/>
  <c r="N21" i="40"/>
  <c r="O21" i="40"/>
  <c r="N20" i="40"/>
  <c r="O20" i="40" s="1"/>
  <c r="N19" i="40"/>
  <c r="O19" i="40" s="1"/>
  <c r="M18" i="40"/>
  <c r="L18" i="40"/>
  <c r="L47" i="40" s="1"/>
  <c r="K18" i="40"/>
  <c r="J18" i="40"/>
  <c r="J47" i="40" s="1"/>
  <c r="I18" i="40"/>
  <c r="H18" i="40"/>
  <c r="G18" i="40"/>
  <c r="F18" i="40"/>
  <c r="E18" i="40"/>
  <c r="D18" i="40"/>
  <c r="N17" i="40"/>
  <c r="O17" i="40" s="1"/>
  <c r="N16" i="40"/>
  <c r="O16" i="40" s="1"/>
  <c r="N15" i="40"/>
  <c r="O15" i="40" s="1"/>
  <c r="N14" i="40"/>
  <c r="O14" i="40" s="1"/>
  <c r="N13" i="40"/>
  <c r="O13" i="40"/>
  <c r="M12" i="40"/>
  <c r="L12" i="40"/>
  <c r="K12" i="40"/>
  <c r="J12" i="40"/>
  <c r="I12" i="40"/>
  <c r="H12" i="40"/>
  <c r="G12" i="40"/>
  <c r="F12" i="40"/>
  <c r="F47" i="40" s="1"/>
  <c r="E12" i="40"/>
  <c r="D12" i="40"/>
  <c r="N11" i="40"/>
  <c r="O11" i="40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47" i="39"/>
  <c r="O47" i="39" s="1"/>
  <c r="N46" i="39"/>
  <c r="O46" i="39"/>
  <c r="M45" i="39"/>
  <c r="L45" i="39"/>
  <c r="K45" i="39"/>
  <c r="J45" i="39"/>
  <c r="I45" i="39"/>
  <c r="H45" i="39"/>
  <c r="G45" i="39"/>
  <c r="F45" i="39"/>
  <c r="E45" i="39"/>
  <c r="D45" i="39"/>
  <c r="N44" i="39"/>
  <c r="O44" i="39"/>
  <c r="N43" i="39"/>
  <c r="O43" i="39" s="1"/>
  <c r="N42" i="39"/>
  <c r="O42" i="39" s="1"/>
  <c r="N41" i="39"/>
  <c r="O41" i="39" s="1"/>
  <c r="N40" i="39"/>
  <c r="O40" i="39" s="1"/>
  <c r="M39" i="39"/>
  <c r="L39" i="39"/>
  <c r="K39" i="39"/>
  <c r="J39" i="39"/>
  <c r="I39" i="39"/>
  <c r="H39" i="39"/>
  <c r="G39" i="39"/>
  <c r="F39" i="39"/>
  <c r="F48" i="39" s="1"/>
  <c r="E39" i="39"/>
  <c r="D39" i="39"/>
  <c r="N38" i="39"/>
  <c r="O38" i="39" s="1"/>
  <c r="M37" i="39"/>
  <c r="L37" i="39"/>
  <c r="K37" i="39"/>
  <c r="J37" i="39"/>
  <c r="I37" i="39"/>
  <c r="H37" i="39"/>
  <c r="G37" i="39"/>
  <c r="F37" i="39"/>
  <c r="E37" i="39"/>
  <c r="D37" i="39"/>
  <c r="N37" i="39" s="1"/>
  <c r="O37" i="39" s="1"/>
  <c r="N36" i="39"/>
  <c r="O36" i="39" s="1"/>
  <c r="N35" i="39"/>
  <c r="O35" i="39"/>
  <c r="N34" i="39"/>
  <c r="O34" i="39" s="1"/>
  <c r="N33" i="39"/>
  <c r="O33" i="39" s="1"/>
  <c r="N32" i="39"/>
  <c r="O32" i="39" s="1"/>
  <c r="N31" i="39"/>
  <c r="O31" i="39" s="1"/>
  <c r="N30" i="39"/>
  <c r="O30" i="39" s="1"/>
  <c r="N29" i="39"/>
  <c r="O29" i="39" s="1"/>
  <c r="M28" i="39"/>
  <c r="L28" i="39"/>
  <c r="K28" i="39"/>
  <c r="J28" i="39"/>
  <c r="I28" i="39"/>
  <c r="H28" i="39"/>
  <c r="G28" i="39"/>
  <c r="F28" i="39"/>
  <c r="E28" i="39"/>
  <c r="D28" i="39"/>
  <c r="N27" i="39"/>
  <c r="O27" i="39" s="1"/>
  <c r="N26" i="39"/>
  <c r="O26" i="39" s="1"/>
  <c r="N25" i="39"/>
  <c r="O25" i="39" s="1"/>
  <c r="N24" i="39"/>
  <c r="O24" i="39" s="1"/>
  <c r="N23" i="39"/>
  <c r="O23" i="39" s="1"/>
  <c r="N22" i="39"/>
  <c r="O22" i="39"/>
  <c r="N21" i="39"/>
  <c r="O21" i="39" s="1"/>
  <c r="N20" i="39"/>
  <c r="O20" i="39" s="1"/>
  <c r="M19" i="39"/>
  <c r="L19" i="39"/>
  <c r="K19" i="39"/>
  <c r="J19" i="39"/>
  <c r="I19" i="39"/>
  <c r="H19" i="39"/>
  <c r="H48" i="39" s="1"/>
  <c r="G19" i="39"/>
  <c r="F19" i="39"/>
  <c r="E19" i="39"/>
  <c r="D19" i="39"/>
  <c r="D48" i="39" s="1"/>
  <c r="N18" i="39"/>
  <c r="O18" i="39" s="1"/>
  <c r="N17" i="39"/>
  <c r="O17" i="39" s="1"/>
  <c r="N16" i="39"/>
  <c r="O16" i="39" s="1"/>
  <c r="N15" i="39"/>
  <c r="O15" i="39" s="1"/>
  <c r="N14" i="39"/>
  <c r="O14" i="39"/>
  <c r="N13" i="39"/>
  <c r="O13" i="39" s="1"/>
  <c r="M12" i="39"/>
  <c r="L12" i="39"/>
  <c r="K12" i="39"/>
  <c r="J12" i="39"/>
  <c r="I12" i="39"/>
  <c r="H12" i="39"/>
  <c r="G12" i="39"/>
  <c r="F12" i="39"/>
  <c r="E12" i="39"/>
  <c r="D12" i="39"/>
  <c r="N11" i="39"/>
  <c r="O11" i="39" s="1"/>
  <c r="N10" i="39"/>
  <c r="O10" i="39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N45" i="38"/>
  <c r="O45" i="38" s="1"/>
  <c r="N44" i="38"/>
  <c r="O44" i="38" s="1"/>
  <c r="M43" i="38"/>
  <c r="L43" i="38"/>
  <c r="K43" i="38"/>
  <c r="J43" i="38"/>
  <c r="I43" i="38"/>
  <c r="H43" i="38"/>
  <c r="H46" i="38" s="1"/>
  <c r="G43" i="38"/>
  <c r="F43" i="38"/>
  <c r="E43" i="38"/>
  <c r="D43" i="38"/>
  <c r="N42" i="38"/>
  <c r="O42" i="38" s="1"/>
  <c r="N41" i="38"/>
  <c r="O41" i="38" s="1"/>
  <c r="N40" i="38"/>
  <c r="O40" i="38" s="1"/>
  <c r="N39" i="38"/>
  <c r="O39" i="38"/>
  <c r="N38" i="38"/>
  <c r="O38" i="38" s="1"/>
  <c r="N37" i="38"/>
  <c r="O37" i="38" s="1"/>
  <c r="M36" i="38"/>
  <c r="L36" i="38"/>
  <c r="K36" i="38"/>
  <c r="J36" i="38"/>
  <c r="I36" i="38"/>
  <c r="H36" i="38"/>
  <c r="G36" i="38"/>
  <c r="F36" i="38"/>
  <c r="F46" i="38" s="1"/>
  <c r="E36" i="38"/>
  <c r="N36" i="38" s="1"/>
  <c r="O36" i="38" s="1"/>
  <c r="D36" i="38"/>
  <c r="N35" i="38"/>
  <c r="O35" i="38" s="1"/>
  <c r="N34" i="38"/>
  <c r="O34" i="38" s="1"/>
  <c r="N33" i="38"/>
  <c r="O33" i="38" s="1"/>
  <c r="M32" i="38"/>
  <c r="L32" i="38"/>
  <c r="K32" i="38"/>
  <c r="J32" i="38"/>
  <c r="I32" i="38"/>
  <c r="H32" i="38"/>
  <c r="G32" i="38"/>
  <c r="F32" i="38"/>
  <c r="E32" i="38"/>
  <c r="D32" i="38"/>
  <c r="N31" i="38"/>
  <c r="O31" i="38" s="1"/>
  <c r="N30" i="38"/>
  <c r="O30" i="38" s="1"/>
  <c r="N29" i="38"/>
  <c r="O29" i="38"/>
  <c r="N28" i="38"/>
  <c r="O28" i="38" s="1"/>
  <c r="N27" i="38"/>
  <c r="O27" i="38" s="1"/>
  <c r="N26" i="38"/>
  <c r="O26" i="38" s="1"/>
  <c r="N25" i="38"/>
  <c r="O25" i="38" s="1"/>
  <c r="M24" i="38"/>
  <c r="L24" i="38"/>
  <c r="K24" i="38"/>
  <c r="J24" i="38"/>
  <c r="I24" i="38"/>
  <c r="H24" i="38"/>
  <c r="G24" i="38"/>
  <c r="F24" i="38"/>
  <c r="E24" i="38"/>
  <c r="D24" i="38"/>
  <c r="N23" i="38"/>
  <c r="O23" i="38" s="1"/>
  <c r="N22" i="38"/>
  <c r="O22" i="38" s="1"/>
  <c r="N21" i="38"/>
  <c r="O21" i="38"/>
  <c r="N20" i="38"/>
  <c r="O20" i="38"/>
  <c r="N19" i="38"/>
  <c r="O19" i="38"/>
  <c r="N18" i="38"/>
  <c r="O18" i="38"/>
  <c r="M17" i="38"/>
  <c r="L17" i="38"/>
  <c r="K17" i="38"/>
  <c r="J17" i="38"/>
  <c r="I17" i="38"/>
  <c r="H17" i="38"/>
  <c r="G17" i="38"/>
  <c r="F17" i="38"/>
  <c r="E17" i="38"/>
  <c r="D17" i="38"/>
  <c r="N16" i="38"/>
  <c r="O16" i="38" s="1"/>
  <c r="N15" i="38"/>
  <c r="O15" i="38"/>
  <c r="N14" i="38"/>
  <c r="O14" i="38" s="1"/>
  <c r="N13" i="38"/>
  <c r="O13" i="38" s="1"/>
  <c r="M12" i="38"/>
  <c r="L12" i="38"/>
  <c r="K12" i="38"/>
  <c r="K46" i="38" s="1"/>
  <c r="J12" i="38"/>
  <c r="I12" i="38"/>
  <c r="N12" i="38" s="1"/>
  <c r="O12" i="38" s="1"/>
  <c r="H12" i="38"/>
  <c r="G12" i="38"/>
  <c r="F12" i="38"/>
  <c r="E12" i="38"/>
  <c r="D12" i="38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/>
  <c r="M5" i="38"/>
  <c r="M46" i="38" s="1"/>
  <c r="L5" i="38"/>
  <c r="K5" i="38"/>
  <c r="J5" i="38"/>
  <c r="J46" i="38" s="1"/>
  <c r="I5" i="38"/>
  <c r="H5" i="38"/>
  <c r="G5" i="38"/>
  <c r="F5" i="38"/>
  <c r="E5" i="38"/>
  <c r="D5" i="38"/>
  <c r="N49" i="37"/>
  <c r="O49" i="37" s="1"/>
  <c r="M48" i="37"/>
  <c r="L48" i="37"/>
  <c r="K48" i="37"/>
  <c r="J48" i="37"/>
  <c r="I48" i="37"/>
  <c r="H48" i="37"/>
  <c r="G48" i="37"/>
  <c r="F48" i="37"/>
  <c r="E48" i="37"/>
  <c r="D48" i="37"/>
  <c r="N47" i="37"/>
  <c r="O47" i="37" s="1"/>
  <c r="N46" i="37"/>
  <c r="O46" i="37" s="1"/>
  <c r="N45" i="37"/>
  <c r="O45" i="37" s="1"/>
  <c r="N44" i="37"/>
  <c r="O44" i="37" s="1"/>
  <c r="N43" i="37"/>
  <c r="O43" i="37" s="1"/>
  <c r="M42" i="37"/>
  <c r="N42" i="37" s="1"/>
  <c r="O42" i="37" s="1"/>
  <c r="L42" i="37"/>
  <c r="K42" i="37"/>
  <c r="J42" i="37"/>
  <c r="I42" i="37"/>
  <c r="H42" i="37"/>
  <c r="G42" i="37"/>
  <c r="F42" i="37"/>
  <c r="E42" i="37"/>
  <c r="D42" i="37"/>
  <c r="N41" i="37"/>
  <c r="O41" i="37" s="1"/>
  <c r="N40" i="37"/>
  <c r="O40" i="37" s="1"/>
  <c r="M39" i="37"/>
  <c r="L39" i="37"/>
  <c r="K39" i="37"/>
  <c r="J39" i="37"/>
  <c r="I39" i="37"/>
  <c r="H39" i="37"/>
  <c r="G39" i="37"/>
  <c r="F39" i="37"/>
  <c r="E39" i="37"/>
  <c r="N39" i="37" s="1"/>
  <c r="O39" i="37" s="1"/>
  <c r="D39" i="37"/>
  <c r="N38" i="37"/>
  <c r="O38" i="37" s="1"/>
  <c r="N37" i="37"/>
  <c r="O37" i="37" s="1"/>
  <c r="N36" i="37"/>
  <c r="O36" i="37" s="1"/>
  <c r="N35" i="37"/>
  <c r="O35" i="37" s="1"/>
  <c r="N34" i="37"/>
  <c r="O34" i="37" s="1"/>
  <c r="N33" i="37"/>
  <c r="O33" i="37" s="1"/>
  <c r="N32" i="37"/>
  <c r="O32" i="37" s="1"/>
  <c r="M31" i="37"/>
  <c r="L31" i="37"/>
  <c r="K31" i="37"/>
  <c r="J31" i="37"/>
  <c r="I31" i="37"/>
  <c r="H31" i="37"/>
  <c r="G31" i="37"/>
  <c r="F31" i="37"/>
  <c r="E31" i="37"/>
  <c r="D31" i="37"/>
  <c r="N31" i="37" s="1"/>
  <c r="O31" i="37" s="1"/>
  <c r="N30" i="37"/>
  <c r="O30" i="37" s="1"/>
  <c r="N29" i="37"/>
  <c r="O29" i="37" s="1"/>
  <c r="N28" i="37"/>
  <c r="O28" i="37" s="1"/>
  <c r="N27" i="37"/>
  <c r="O27" i="37" s="1"/>
  <c r="N26" i="37"/>
  <c r="O26" i="37" s="1"/>
  <c r="N25" i="37"/>
  <c r="O25" i="37" s="1"/>
  <c r="N24" i="37"/>
  <c r="O24" i="37" s="1"/>
  <c r="N23" i="37"/>
  <c r="O23" i="37" s="1"/>
  <c r="N22" i="37"/>
  <c r="O22" i="37" s="1"/>
  <c r="N21" i="37"/>
  <c r="O21" i="37" s="1"/>
  <c r="M20" i="37"/>
  <c r="L20" i="37"/>
  <c r="K20" i="37"/>
  <c r="J20" i="37"/>
  <c r="I20" i="37"/>
  <c r="H20" i="37"/>
  <c r="G20" i="37"/>
  <c r="F20" i="37"/>
  <c r="E20" i="37"/>
  <c r="D20" i="37"/>
  <c r="N19" i="37"/>
  <c r="O19" i="37" s="1"/>
  <c r="N18" i="37"/>
  <c r="O18" i="37" s="1"/>
  <c r="N17" i="37"/>
  <c r="O17" i="37" s="1"/>
  <c r="N16" i="37"/>
  <c r="O16" i="37" s="1"/>
  <c r="N15" i="37"/>
  <c r="O15" i="37" s="1"/>
  <c r="N14" i="37"/>
  <c r="O14" i="37" s="1"/>
  <c r="M13" i="37"/>
  <c r="L13" i="37"/>
  <c r="K13" i="37"/>
  <c r="J13" i="37"/>
  <c r="I13" i="37"/>
  <c r="H13" i="37"/>
  <c r="G13" i="37"/>
  <c r="G50" i="37" s="1"/>
  <c r="F13" i="37"/>
  <c r="F50" i="37" s="1"/>
  <c r="E13" i="37"/>
  <c r="D13" i="37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K5" i="37"/>
  <c r="J5" i="37"/>
  <c r="I5" i="37"/>
  <c r="I50" i="37" s="1"/>
  <c r="H5" i="37"/>
  <c r="H50" i="37" s="1"/>
  <c r="G5" i="37"/>
  <c r="F5" i="37"/>
  <c r="E5" i="37"/>
  <c r="D5" i="37"/>
  <c r="N49" i="36"/>
  <c r="O49" i="36" s="1"/>
  <c r="N48" i="36"/>
  <c r="O48" i="36" s="1"/>
  <c r="N47" i="36"/>
  <c r="O47" i="36" s="1"/>
  <c r="M46" i="36"/>
  <c r="L46" i="36"/>
  <c r="K46" i="36"/>
  <c r="J46" i="36"/>
  <c r="I46" i="36"/>
  <c r="H46" i="36"/>
  <c r="G46" i="36"/>
  <c r="F46" i="36"/>
  <c r="E46" i="36"/>
  <c r="D46" i="36"/>
  <c r="N45" i="36"/>
  <c r="O45" i="36"/>
  <c r="N44" i="36"/>
  <c r="O44" i="36"/>
  <c r="N43" i="36"/>
  <c r="O43" i="36"/>
  <c r="M42" i="36"/>
  <c r="L42" i="36"/>
  <c r="K42" i="36"/>
  <c r="J42" i="36"/>
  <c r="I42" i="36"/>
  <c r="H42" i="36"/>
  <c r="G42" i="36"/>
  <c r="F42" i="36"/>
  <c r="E42" i="36"/>
  <c r="N42" i="36" s="1"/>
  <c r="O42" i="36" s="1"/>
  <c r="D42" i="36"/>
  <c r="N41" i="36"/>
  <c r="O41" i="36"/>
  <c r="N40" i="36"/>
  <c r="O40" i="36"/>
  <c r="M39" i="36"/>
  <c r="L39" i="36"/>
  <c r="K39" i="36"/>
  <c r="J39" i="36"/>
  <c r="I39" i="36"/>
  <c r="H39" i="36"/>
  <c r="G39" i="36"/>
  <c r="F39" i="36"/>
  <c r="E39" i="36"/>
  <c r="D39" i="36"/>
  <c r="N38" i="36"/>
  <c r="O38" i="36" s="1"/>
  <c r="N37" i="36"/>
  <c r="O37" i="36" s="1"/>
  <c r="N36" i="36"/>
  <c r="O36" i="36" s="1"/>
  <c r="N35" i="36"/>
  <c r="O35" i="36" s="1"/>
  <c r="N34" i="36"/>
  <c r="O34" i="36" s="1"/>
  <c r="N33" i="36"/>
  <c r="O33" i="36" s="1"/>
  <c r="N32" i="36"/>
  <c r="O32" i="36" s="1"/>
  <c r="N31" i="36"/>
  <c r="O31" i="36" s="1"/>
  <c r="N30" i="36"/>
  <c r="O30" i="36" s="1"/>
  <c r="N29" i="36"/>
  <c r="O29" i="36" s="1"/>
  <c r="M28" i="36"/>
  <c r="L28" i="36"/>
  <c r="K28" i="36"/>
  <c r="J28" i="36"/>
  <c r="I28" i="36"/>
  <c r="H28" i="36"/>
  <c r="G28" i="36"/>
  <c r="F28" i="36"/>
  <c r="E28" i="36"/>
  <c r="D28" i="36"/>
  <c r="N27" i="36"/>
  <c r="O27" i="36"/>
  <c r="N26" i="36"/>
  <c r="O26" i="36"/>
  <c r="N25" i="36"/>
  <c r="O25" i="36" s="1"/>
  <c r="N24" i="36"/>
  <c r="O24" i="36" s="1"/>
  <c r="N23" i="36"/>
  <c r="O23" i="36" s="1"/>
  <c r="N22" i="36"/>
  <c r="O22" i="36"/>
  <c r="N21" i="36"/>
  <c r="O21" i="36" s="1"/>
  <c r="N20" i="36"/>
  <c r="O20" i="36" s="1"/>
  <c r="M19" i="36"/>
  <c r="L19" i="36"/>
  <c r="K19" i="36"/>
  <c r="J19" i="36"/>
  <c r="I19" i="36"/>
  <c r="H19" i="36"/>
  <c r="G19" i="36"/>
  <c r="F19" i="36"/>
  <c r="E19" i="36"/>
  <c r="D19" i="36"/>
  <c r="N18" i="36"/>
  <c r="O18" i="36" s="1"/>
  <c r="N17" i="36"/>
  <c r="O17" i="36" s="1"/>
  <c r="N16" i="36"/>
  <c r="O16" i="36" s="1"/>
  <c r="N15" i="36"/>
  <c r="O15" i="36" s="1"/>
  <c r="N14" i="36"/>
  <c r="O14" i="36" s="1"/>
  <c r="M13" i="36"/>
  <c r="L13" i="36"/>
  <c r="K13" i="36"/>
  <c r="J13" i="36"/>
  <c r="I13" i="36"/>
  <c r="H13" i="36"/>
  <c r="G13" i="36"/>
  <c r="F13" i="36"/>
  <c r="F50" i="36" s="1"/>
  <c r="E13" i="36"/>
  <c r="D13" i="36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D5" i="36"/>
  <c r="D50" i="36" s="1"/>
  <c r="N49" i="35"/>
  <c r="O49" i="35" s="1"/>
  <c r="N48" i="35"/>
  <c r="O48" i="35" s="1"/>
  <c r="N47" i="35"/>
  <c r="O47" i="35" s="1"/>
  <c r="M46" i="35"/>
  <c r="L46" i="35"/>
  <c r="K46" i="35"/>
  <c r="J46" i="35"/>
  <c r="I46" i="35"/>
  <c r="H46" i="35"/>
  <c r="G46" i="35"/>
  <c r="F46" i="35"/>
  <c r="E46" i="35"/>
  <c r="D46" i="35"/>
  <c r="N45" i="35"/>
  <c r="O45" i="35" s="1"/>
  <c r="N44" i="35"/>
  <c r="O44" i="35" s="1"/>
  <c r="N43" i="35"/>
  <c r="O43" i="35" s="1"/>
  <c r="N42" i="35"/>
  <c r="O42" i="35" s="1"/>
  <c r="M41" i="35"/>
  <c r="L41" i="35"/>
  <c r="K41" i="35"/>
  <c r="J41" i="35"/>
  <c r="I41" i="35"/>
  <c r="H41" i="35"/>
  <c r="G41" i="35"/>
  <c r="F41" i="35"/>
  <c r="E41" i="35"/>
  <c r="D41" i="35"/>
  <c r="N40" i="35"/>
  <c r="O40" i="35" s="1"/>
  <c r="N39" i="35"/>
  <c r="O39" i="35" s="1"/>
  <c r="M38" i="35"/>
  <c r="L38" i="35"/>
  <c r="K38" i="35"/>
  <c r="J38" i="35"/>
  <c r="I38" i="35"/>
  <c r="H38" i="35"/>
  <c r="G38" i="35"/>
  <c r="F38" i="35"/>
  <c r="E38" i="35"/>
  <c r="D38" i="35"/>
  <c r="N37" i="35"/>
  <c r="O37" i="35" s="1"/>
  <c r="N36" i="35"/>
  <c r="O36" i="35" s="1"/>
  <c r="N35" i="35"/>
  <c r="O35" i="35" s="1"/>
  <c r="N34" i="35"/>
  <c r="O34" i="35" s="1"/>
  <c r="N33" i="35"/>
  <c r="O33" i="35" s="1"/>
  <c r="N32" i="35"/>
  <c r="O32" i="35" s="1"/>
  <c r="N31" i="35"/>
  <c r="O31" i="35" s="1"/>
  <c r="N30" i="35"/>
  <c r="O30" i="35" s="1"/>
  <c r="N29" i="35"/>
  <c r="O29" i="35" s="1"/>
  <c r="N28" i="35"/>
  <c r="O28" i="35" s="1"/>
  <c r="M27" i="35"/>
  <c r="L27" i="35"/>
  <c r="K27" i="35"/>
  <c r="J27" i="35"/>
  <c r="I27" i="35"/>
  <c r="H27" i="35"/>
  <c r="G27" i="35"/>
  <c r="F27" i="35"/>
  <c r="E27" i="35"/>
  <c r="D27" i="35"/>
  <c r="N26" i="35"/>
  <c r="O26" i="35" s="1"/>
  <c r="N25" i="35"/>
  <c r="O25" i="35"/>
  <c r="N24" i="35"/>
  <c r="O24" i="35" s="1"/>
  <c r="N23" i="35"/>
  <c r="O23" i="35" s="1"/>
  <c r="N22" i="35"/>
  <c r="O22" i="35"/>
  <c r="N21" i="35"/>
  <c r="O21" i="35"/>
  <c r="N20" i="35"/>
  <c r="O20" i="35"/>
  <c r="N19" i="35"/>
  <c r="O19" i="35" s="1"/>
  <c r="M18" i="35"/>
  <c r="L18" i="35"/>
  <c r="K18" i="35"/>
  <c r="J18" i="35"/>
  <c r="J50" i="35" s="1"/>
  <c r="I18" i="35"/>
  <c r="H18" i="35"/>
  <c r="G18" i="35"/>
  <c r="F18" i="35"/>
  <c r="E18" i="35"/>
  <c r="D18" i="35"/>
  <c r="N17" i="35"/>
  <c r="O17" i="35" s="1"/>
  <c r="N16" i="35"/>
  <c r="O16" i="35" s="1"/>
  <c r="N15" i="35"/>
  <c r="O15" i="35" s="1"/>
  <c r="N14" i="35"/>
  <c r="O14" i="35" s="1"/>
  <c r="N13" i="35"/>
  <c r="O13" i="35" s="1"/>
  <c r="M12" i="35"/>
  <c r="L12" i="35"/>
  <c r="L50" i="35" s="1"/>
  <c r="K12" i="35"/>
  <c r="J12" i="35"/>
  <c r="I12" i="35"/>
  <c r="H12" i="35"/>
  <c r="G12" i="35"/>
  <c r="F12" i="35"/>
  <c r="E12" i="35"/>
  <c r="D12" i="35"/>
  <c r="N11" i="35"/>
  <c r="O11" i="35" s="1"/>
  <c r="N10" i="35"/>
  <c r="O10" i="35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H50" i="35" s="1"/>
  <c r="G5" i="35"/>
  <c r="F5" i="35"/>
  <c r="F50" i="35" s="1"/>
  <c r="E5" i="35"/>
  <c r="D5" i="35"/>
  <c r="D50" i="35" s="1"/>
  <c r="N48" i="34"/>
  <c r="O48" i="34" s="1"/>
  <c r="N47" i="34"/>
  <c r="O47" i="34"/>
  <c r="M46" i="34"/>
  <c r="L46" i="34"/>
  <c r="K46" i="34"/>
  <c r="J46" i="34"/>
  <c r="I46" i="34"/>
  <c r="H46" i="34"/>
  <c r="G46" i="34"/>
  <c r="F46" i="34"/>
  <c r="E46" i="34"/>
  <c r="D46" i="34"/>
  <c r="N45" i="34"/>
  <c r="O45" i="34" s="1"/>
  <c r="N44" i="34"/>
  <c r="O44" i="34" s="1"/>
  <c r="N43" i="34"/>
  <c r="O43" i="34" s="1"/>
  <c r="N42" i="34"/>
  <c r="O42" i="34" s="1"/>
  <c r="N41" i="34"/>
  <c r="O41" i="34" s="1"/>
  <c r="N40" i="34"/>
  <c r="O40" i="34"/>
  <c r="M39" i="34"/>
  <c r="L39" i="34"/>
  <c r="K39" i="34"/>
  <c r="J39" i="34"/>
  <c r="I39" i="34"/>
  <c r="H39" i="34"/>
  <c r="G39" i="34"/>
  <c r="F39" i="34"/>
  <c r="E39" i="34"/>
  <c r="D39" i="34"/>
  <c r="N38" i="34"/>
  <c r="O38" i="34" s="1"/>
  <c r="M37" i="34"/>
  <c r="L37" i="34"/>
  <c r="K37" i="34"/>
  <c r="J37" i="34"/>
  <c r="I37" i="34"/>
  <c r="H37" i="34"/>
  <c r="G37" i="34"/>
  <c r="F37" i="34"/>
  <c r="E37" i="34"/>
  <c r="D37" i="34"/>
  <c r="N36" i="34"/>
  <c r="O36" i="34" s="1"/>
  <c r="N35" i="34"/>
  <c r="O35" i="34" s="1"/>
  <c r="N34" i="34"/>
  <c r="O34" i="34" s="1"/>
  <c r="N33" i="34"/>
  <c r="O33" i="34" s="1"/>
  <c r="N32" i="34"/>
  <c r="O32" i="34"/>
  <c r="N31" i="34"/>
  <c r="O31" i="34" s="1"/>
  <c r="N30" i="34"/>
  <c r="O30" i="34" s="1"/>
  <c r="N29" i="34"/>
  <c r="O29" i="34" s="1"/>
  <c r="M28" i="34"/>
  <c r="L28" i="34"/>
  <c r="K28" i="34"/>
  <c r="J28" i="34"/>
  <c r="I28" i="34"/>
  <c r="H28" i="34"/>
  <c r="G28" i="34"/>
  <c r="F28" i="34"/>
  <c r="E28" i="34"/>
  <c r="D28" i="34"/>
  <c r="N28" i="34" s="1"/>
  <c r="O28" i="34" s="1"/>
  <c r="N27" i="34"/>
  <c r="O27" i="34" s="1"/>
  <c r="N26" i="34"/>
  <c r="O26" i="34"/>
  <c r="N25" i="34"/>
  <c r="O25" i="34" s="1"/>
  <c r="N24" i="34"/>
  <c r="O24" i="34" s="1"/>
  <c r="N23" i="34"/>
  <c r="O23" i="34" s="1"/>
  <c r="N22" i="34"/>
  <c r="O22" i="34" s="1"/>
  <c r="N21" i="34"/>
  <c r="O21" i="34"/>
  <c r="M20" i="34"/>
  <c r="L20" i="34"/>
  <c r="K20" i="34"/>
  <c r="J20" i="34"/>
  <c r="I20" i="34"/>
  <c r="H20" i="34"/>
  <c r="G20" i="34"/>
  <c r="F20" i="34"/>
  <c r="E20" i="34"/>
  <c r="D20" i="34"/>
  <c r="N20" i="34" s="1"/>
  <c r="O20" i="34" s="1"/>
  <c r="N19" i="34"/>
  <c r="O19" i="34" s="1"/>
  <c r="N18" i="34"/>
  <c r="O18" i="34"/>
  <c r="N17" i="34"/>
  <c r="O17" i="34" s="1"/>
  <c r="N16" i="34"/>
  <c r="O16" i="34" s="1"/>
  <c r="N15" i="34"/>
  <c r="O15" i="34" s="1"/>
  <c r="N14" i="34"/>
  <c r="O14" i="34" s="1"/>
  <c r="M13" i="34"/>
  <c r="L13" i="34"/>
  <c r="K13" i="34"/>
  <c r="J13" i="34"/>
  <c r="I13" i="34"/>
  <c r="H13" i="34"/>
  <c r="G13" i="34"/>
  <c r="F13" i="34"/>
  <c r="E13" i="34"/>
  <c r="N13" i="34" s="1"/>
  <c r="O13" i="34" s="1"/>
  <c r="D13" i="34"/>
  <c r="N12" i="34"/>
  <c r="O12" i="34" s="1"/>
  <c r="N11" i="34"/>
  <c r="O11" i="34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J49" i="34" s="1"/>
  <c r="I5" i="34"/>
  <c r="H5" i="34"/>
  <c r="H49" i="34" s="1"/>
  <c r="G5" i="34"/>
  <c r="F5" i="34"/>
  <c r="F49" i="34" s="1"/>
  <c r="E5" i="34"/>
  <c r="D5" i="34"/>
  <c r="D49" i="34" s="1"/>
  <c r="N32" i="33"/>
  <c r="O32" i="33"/>
  <c r="N47" i="33"/>
  <c r="O47" i="33" s="1"/>
  <c r="N48" i="33"/>
  <c r="O48" i="33" s="1"/>
  <c r="N33" i="33"/>
  <c r="O33" i="33" s="1"/>
  <c r="N34" i="33"/>
  <c r="O34" i="33" s="1"/>
  <c r="N35" i="33"/>
  <c r="O35" i="33" s="1"/>
  <c r="N36" i="33"/>
  <c r="O36" i="33" s="1"/>
  <c r="N23" i="33"/>
  <c r="O23" i="33" s="1"/>
  <c r="N24" i="33"/>
  <c r="O24" i="33" s="1"/>
  <c r="N25" i="33"/>
  <c r="O25" i="33" s="1"/>
  <c r="N26" i="33"/>
  <c r="O26" i="33" s="1"/>
  <c r="N27" i="33"/>
  <c r="O27" i="33" s="1"/>
  <c r="N28" i="33"/>
  <c r="O28" i="33"/>
  <c r="N29" i="33"/>
  <c r="O29" i="33" s="1"/>
  <c r="N30" i="33"/>
  <c r="O30" i="33" s="1"/>
  <c r="E31" i="33"/>
  <c r="F31" i="33"/>
  <c r="G31" i="33"/>
  <c r="H31" i="33"/>
  <c r="I31" i="33"/>
  <c r="J31" i="33"/>
  <c r="K31" i="33"/>
  <c r="L31" i="33"/>
  <c r="M31" i="33"/>
  <c r="D31" i="33"/>
  <c r="E22" i="33"/>
  <c r="F22" i="33"/>
  <c r="G22" i="33"/>
  <c r="H22" i="33"/>
  <c r="I22" i="33"/>
  <c r="J22" i="33"/>
  <c r="K22" i="33"/>
  <c r="L22" i="33"/>
  <c r="M22" i="33"/>
  <c r="D22" i="33"/>
  <c r="E12" i="33"/>
  <c r="N12" i="33" s="1"/>
  <c r="O12" i="33" s="1"/>
  <c r="F12" i="33"/>
  <c r="F49" i="33" s="1"/>
  <c r="G12" i="33"/>
  <c r="H12" i="33"/>
  <c r="I12" i="33"/>
  <c r="J12" i="33"/>
  <c r="K12" i="33"/>
  <c r="L12" i="33"/>
  <c r="M12" i="33"/>
  <c r="D12" i="33"/>
  <c r="E5" i="33"/>
  <c r="F5" i="33"/>
  <c r="G5" i="33"/>
  <c r="H5" i="33"/>
  <c r="I5" i="33"/>
  <c r="J5" i="33"/>
  <c r="K5" i="33"/>
  <c r="L5" i="33"/>
  <c r="M5" i="33"/>
  <c r="D5" i="33"/>
  <c r="D49" i="33" s="1"/>
  <c r="E45" i="33"/>
  <c r="F45" i="33"/>
  <c r="G45" i="33"/>
  <c r="H45" i="33"/>
  <c r="N45" i="33" s="1"/>
  <c r="O45" i="33" s="1"/>
  <c r="I45" i="33"/>
  <c r="J45" i="33"/>
  <c r="K45" i="33"/>
  <c r="L45" i="33"/>
  <c r="M45" i="33"/>
  <c r="D45" i="33"/>
  <c r="N46" i="33"/>
  <c r="O46" i="33"/>
  <c r="N42" i="33"/>
  <c r="N43" i="33"/>
  <c r="O43" i="33" s="1"/>
  <c r="N44" i="33"/>
  <c r="O44" i="33" s="1"/>
  <c r="N41" i="33"/>
  <c r="O41" i="33" s="1"/>
  <c r="E40" i="33"/>
  <c r="E49" i="33" s="1"/>
  <c r="F40" i="33"/>
  <c r="G40" i="33"/>
  <c r="H40" i="33"/>
  <c r="I40" i="33"/>
  <c r="J40" i="33"/>
  <c r="K40" i="33"/>
  <c r="L40" i="33"/>
  <c r="M40" i="33"/>
  <c r="D40" i="33"/>
  <c r="E37" i="33"/>
  <c r="F37" i="33"/>
  <c r="G37" i="33"/>
  <c r="H37" i="33"/>
  <c r="I37" i="33"/>
  <c r="J37" i="33"/>
  <c r="K37" i="33"/>
  <c r="L37" i="33"/>
  <c r="M37" i="33"/>
  <c r="D37" i="33"/>
  <c r="N39" i="33"/>
  <c r="O39" i="33"/>
  <c r="N38" i="33"/>
  <c r="O38" i="33"/>
  <c r="N18" i="33"/>
  <c r="O18" i="33" s="1"/>
  <c r="N19" i="33"/>
  <c r="O19" i="33" s="1"/>
  <c r="N17" i="33"/>
  <c r="O17" i="33" s="1"/>
  <c r="O42" i="33"/>
  <c r="N14" i="33"/>
  <c r="O14" i="33" s="1"/>
  <c r="N15" i="33"/>
  <c r="O15" i="33" s="1"/>
  <c r="N16" i="33"/>
  <c r="O16" i="33" s="1"/>
  <c r="N20" i="33"/>
  <c r="O20" i="33"/>
  <c r="N21" i="33"/>
  <c r="O21" i="33" s="1"/>
  <c r="N7" i="33"/>
  <c r="O7" i="33"/>
  <c r="N8" i="33"/>
  <c r="O8" i="33"/>
  <c r="N9" i="33"/>
  <c r="O9" i="33" s="1"/>
  <c r="N10" i="33"/>
  <c r="O10" i="33" s="1"/>
  <c r="N11" i="33"/>
  <c r="O11" i="33"/>
  <c r="N6" i="33"/>
  <c r="O6" i="33" s="1"/>
  <c r="N13" i="33"/>
  <c r="O13" i="33"/>
  <c r="L46" i="38"/>
  <c r="I47" i="40"/>
  <c r="D47" i="40"/>
  <c r="J45" i="41"/>
  <c r="O34" i="41"/>
  <c r="G45" i="41"/>
  <c r="D45" i="41"/>
  <c r="K44" i="42"/>
  <c r="F44" i="42"/>
  <c r="N36" i="42"/>
  <c r="O36" i="42" s="1"/>
  <c r="I44" i="42"/>
  <c r="D44" i="42"/>
  <c r="N12" i="42"/>
  <c r="O12" i="42" s="1"/>
  <c r="F45" i="43"/>
  <c r="N26" i="43"/>
  <c r="O26" i="43" s="1"/>
  <c r="E45" i="43"/>
  <c r="N12" i="43"/>
  <c r="O12" i="43" s="1"/>
  <c r="D45" i="43"/>
  <c r="J41" i="44"/>
  <c r="N37" i="44"/>
  <c r="O37" i="44"/>
  <c r="G41" i="44"/>
  <c r="E41" i="44"/>
  <c r="I41" i="44"/>
  <c r="N24" i="44"/>
  <c r="O24" i="44"/>
  <c r="D41" i="44"/>
  <c r="N17" i="44"/>
  <c r="O17" i="44" s="1"/>
  <c r="N31" i="45"/>
  <c r="O31" i="45"/>
  <c r="M42" i="45"/>
  <c r="K42" i="45"/>
  <c r="L42" i="45"/>
  <c r="J42" i="45"/>
  <c r="F42" i="45"/>
  <c r="D42" i="45"/>
  <c r="N34" i="45"/>
  <c r="O34" i="45"/>
  <c r="H42" i="45"/>
  <c r="E42" i="45"/>
  <c r="N12" i="45"/>
  <c r="O12" i="45" s="1"/>
  <c r="I42" i="45"/>
  <c r="O29" i="46"/>
  <c r="P29" i="46"/>
  <c r="O32" i="46"/>
  <c r="P32" i="46"/>
  <c r="O23" i="46"/>
  <c r="P23" i="46" s="1"/>
  <c r="O16" i="46"/>
  <c r="P16" i="46" s="1"/>
  <c r="H41" i="46"/>
  <c r="N41" i="46"/>
  <c r="M41" i="46"/>
  <c r="E41" i="46"/>
  <c r="L41" i="46"/>
  <c r="F41" i="46"/>
  <c r="I41" i="46"/>
  <c r="O5" i="46"/>
  <c r="P5" i="46" s="1"/>
  <c r="D41" i="46"/>
  <c r="O41" i="48" l="1"/>
  <c r="P41" i="48" s="1"/>
  <c r="K41" i="44"/>
  <c r="F45" i="41"/>
  <c r="N41" i="35"/>
  <c r="O41" i="35" s="1"/>
  <c r="E48" i="39"/>
  <c r="N45" i="39"/>
  <c r="O45" i="39" s="1"/>
  <c r="N19" i="36"/>
  <c r="O19" i="36" s="1"/>
  <c r="N40" i="33"/>
  <c r="O40" i="33" s="1"/>
  <c r="N18" i="35"/>
  <c r="O18" i="35" s="1"/>
  <c r="N41" i="42"/>
  <c r="O41" i="42" s="1"/>
  <c r="N34" i="40"/>
  <c r="O34" i="40" s="1"/>
  <c r="N5" i="45"/>
  <c r="O5" i="45" s="1"/>
  <c r="D50" i="37"/>
  <c r="N26" i="40"/>
  <c r="O26" i="40" s="1"/>
  <c r="L49" i="33"/>
  <c r="K49" i="33"/>
  <c r="N12" i="40"/>
  <c r="O12" i="40" s="1"/>
  <c r="J44" i="42"/>
  <c r="G50" i="36"/>
  <c r="G48" i="39"/>
  <c r="I49" i="33"/>
  <c r="K49" i="34"/>
  <c r="N13" i="36"/>
  <c r="O13" i="36" s="1"/>
  <c r="N28" i="36"/>
  <c r="O28" i="36" s="1"/>
  <c r="N32" i="38"/>
  <c r="O32" i="38" s="1"/>
  <c r="N18" i="41"/>
  <c r="O18" i="41" s="1"/>
  <c r="I48" i="39"/>
  <c r="K41" i="46"/>
  <c r="O41" i="46" s="1"/>
  <c r="P41" i="46" s="1"/>
  <c r="J49" i="33"/>
  <c r="L49" i="34"/>
  <c r="M45" i="43"/>
  <c r="J50" i="36"/>
  <c r="E45" i="41"/>
  <c r="N46" i="34"/>
  <c r="O46" i="34" s="1"/>
  <c r="N46" i="35"/>
  <c r="O46" i="35" s="1"/>
  <c r="N46" i="36"/>
  <c r="O46" i="36" s="1"/>
  <c r="N44" i="40"/>
  <c r="O44" i="40" s="1"/>
  <c r="N42" i="45"/>
  <c r="O42" i="45" s="1"/>
  <c r="K45" i="43"/>
  <c r="N45" i="43" s="1"/>
  <c r="O45" i="43" s="1"/>
  <c r="K50" i="35"/>
  <c r="L50" i="36"/>
  <c r="N17" i="38"/>
  <c r="O17" i="38" s="1"/>
  <c r="N31" i="33"/>
  <c r="O31" i="33" s="1"/>
  <c r="M50" i="35"/>
  <c r="M50" i="36"/>
  <c r="L50" i="37"/>
  <c r="M41" i="44"/>
  <c r="D46" i="38"/>
  <c r="N46" i="38" s="1"/>
  <c r="O46" i="38" s="1"/>
  <c r="J48" i="39"/>
  <c r="I50" i="35"/>
  <c r="I50" i="36"/>
  <c r="M49" i="34"/>
  <c r="H50" i="36"/>
  <c r="N39" i="39"/>
  <c r="O39" i="39" s="1"/>
  <c r="O43" i="47"/>
  <c r="P43" i="47" s="1"/>
  <c r="N41" i="44"/>
  <c r="O41" i="44" s="1"/>
  <c r="G49" i="34"/>
  <c r="N5" i="34"/>
  <c r="O5" i="34" s="1"/>
  <c r="N5" i="44"/>
  <c r="O5" i="44" s="1"/>
  <c r="E50" i="36"/>
  <c r="N50" i="36" s="1"/>
  <c r="O50" i="36" s="1"/>
  <c r="N39" i="36"/>
  <c r="O39" i="36" s="1"/>
  <c r="M48" i="39"/>
  <c r="N19" i="39"/>
  <c r="O19" i="39" s="1"/>
  <c r="O36" i="46"/>
  <c r="P36" i="46" s="1"/>
  <c r="G49" i="33"/>
  <c r="N37" i="34"/>
  <c r="O37" i="34" s="1"/>
  <c r="K50" i="36"/>
  <c r="N5" i="40"/>
  <c r="O5" i="40" s="1"/>
  <c r="G47" i="40"/>
  <c r="I46" i="38"/>
  <c r="M49" i="33"/>
  <c r="N37" i="33"/>
  <c r="O37" i="33" s="1"/>
  <c r="E49" i="34"/>
  <c r="E46" i="38"/>
  <c r="N43" i="38"/>
  <c r="O43" i="38" s="1"/>
  <c r="K47" i="40"/>
  <c r="N37" i="40"/>
  <c r="O37" i="40" s="1"/>
  <c r="M45" i="41"/>
  <c r="N12" i="41"/>
  <c r="O12" i="41" s="1"/>
  <c r="N24" i="38"/>
  <c r="O24" i="38" s="1"/>
  <c r="G46" i="38"/>
  <c r="N18" i="40"/>
  <c r="O18" i="40" s="1"/>
  <c r="M47" i="40"/>
  <c r="N5" i="42"/>
  <c r="O5" i="42" s="1"/>
  <c r="G44" i="42"/>
  <c r="G50" i="35"/>
  <c r="N38" i="35"/>
  <c r="O38" i="35" s="1"/>
  <c r="K48" i="39"/>
  <c r="N12" i="39"/>
  <c r="O12" i="39" s="1"/>
  <c r="N42" i="41"/>
  <c r="O42" i="41" s="1"/>
  <c r="I45" i="41"/>
  <c r="N17" i="43"/>
  <c r="O17" i="43" s="1"/>
  <c r="I49" i="34"/>
  <c r="N5" i="35"/>
  <c r="O5" i="35" s="1"/>
  <c r="E50" i="35"/>
  <c r="N5" i="36"/>
  <c r="O5" i="36" s="1"/>
  <c r="J50" i="37"/>
  <c r="N13" i="37"/>
  <c r="O13" i="37" s="1"/>
  <c r="M50" i="37"/>
  <c r="N5" i="37"/>
  <c r="O5" i="37" s="1"/>
  <c r="N5" i="41"/>
  <c r="O5" i="41" s="1"/>
  <c r="K45" i="41"/>
  <c r="N27" i="35"/>
  <c r="O27" i="35" s="1"/>
  <c r="N5" i="33"/>
  <c r="O5" i="33" s="1"/>
  <c r="H49" i="33"/>
  <c r="N49" i="33" s="1"/>
  <c r="O49" i="33" s="1"/>
  <c r="E50" i="37"/>
  <c r="N48" i="37"/>
  <c r="O48" i="37" s="1"/>
  <c r="N5" i="39"/>
  <c r="O5" i="39" s="1"/>
  <c r="L48" i="39"/>
  <c r="N28" i="39"/>
  <c r="O28" i="39" s="1"/>
  <c r="N22" i="33"/>
  <c r="O22" i="33" s="1"/>
  <c r="N39" i="34"/>
  <c r="O39" i="34" s="1"/>
  <c r="N12" i="35"/>
  <c r="O12" i="35" s="1"/>
  <c r="N20" i="37"/>
  <c r="O20" i="37" s="1"/>
  <c r="K50" i="37"/>
  <c r="N5" i="38"/>
  <c r="O5" i="38" s="1"/>
  <c r="N47" i="40" l="1"/>
  <c r="O47" i="40" s="1"/>
  <c r="N50" i="35"/>
  <c r="O50" i="35" s="1"/>
  <c r="N49" i="34"/>
  <c r="O49" i="34" s="1"/>
  <c r="N50" i="37"/>
  <c r="O50" i="37" s="1"/>
  <c r="N48" i="39"/>
  <c r="O48" i="39" s="1"/>
  <c r="N44" i="42"/>
  <c r="O44" i="42" s="1"/>
  <c r="N45" i="41"/>
  <c r="O45" i="41" s="1"/>
</calcChain>
</file>

<file path=xl/sharedStrings.xml><?xml version="1.0" encoding="utf-8"?>
<sst xmlns="http://schemas.openxmlformats.org/spreadsheetml/2006/main" count="990" uniqueCount="169">
  <si>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</si>
  <si>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</si>
  <si>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</si>
  <si>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</si>
  <si>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</si>
  <si>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</si>
  <si>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</si>
  <si>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</si>
  <si>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</si>
  <si>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</si>
  <si>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</si>
  <si>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Utility Service Tax - Electricity</t>
  </si>
  <si>
    <t>Utility Service Tax - Telecommunications</t>
  </si>
  <si>
    <t>Utility Service Tax - Propane</t>
  </si>
  <si>
    <t>Local Business Tax</t>
  </si>
  <si>
    <t>Permits, Fees, and Special Assessments</t>
  </si>
  <si>
    <t>Franchise Fee - Electricity</t>
  </si>
  <si>
    <t>Franchise Fee - Solid Waste</t>
  </si>
  <si>
    <t>Franchise Fee - Other</t>
  </si>
  <si>
    <t>Impact Fees - Residential - Public Safety</t>
  </si>
  <si>
    <t>Impact Fees - Residential - Transportation</t>
  </si>
  <si>
    <t>Impact Fees - Residential - Other</t>
  </si>
  <si>
    <t>Special Assessments - Capital Improvement</t>
  </si>
  <si>
    <t>Other Permits, Fees, and Special Assessments</t>
  </si>
  <si>
    <t>Intergovernmental Revenue</t>
  </si>
  <si>
    <t>State Grant - Physical Environment - Other Physical Environment</t>
  </si>
  <si>
    <t>State Grant - Transportation - Other Transportation</t>
  </si>
  <si>
    <t>State Grant - Other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</si>
  <si>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</si>
  <si>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</si>
  <si>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</si>
  <si>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</si>
  <si>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Payments from Other Local Units in Lieu of Taxes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</si>
  <si>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</si>
  <si>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</si>
  <si>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</si>
  <si>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</si>
  <si>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</si>
  <si>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</si>
  <si>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</si>
  <si>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</si>
  <si>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Physical Environment - Garbage / Solid Waste</t>
  </si>
  <si>
    <t>Physical Environment - Water / Sewer Combination Utility</t>
  </si>
  <si>
    <t>Physical Environment - Cemetary</t>
  </si>
  <si>
    <t>Culture / Recreation - Special Events</t>
  </si>
  <si>
    <t>Total - All Account Codes</t>
  </si>
  <si>
    <t>Local Fiscal Year Ended September 30, 2009</t>
  </si>
  <si>
    <t>Court-Ordered Judgments and Fines - As Decided by County Court Criminal</t>
  </si>
  <si>
    <t>Fines - Local Ordinance Violations</t>
  </si>
  <si>
    <t>Interest and Other Earnings - Interest</t>
  </si>
  <si>
    <t>Rents and Royalties</t>
  </si>
  <si>
    <t>Disposition of Fixed Assets</t>
  </si>
  <si>
    <t>Other Miscellaneous Revenues - Other</t>
  </si>
  <si>
    <t>Non-Operating - Inter-Fund Group Transfers In</t>
  </si>
  <si>
    <t>Proprietary Non-Operating Sources - Other Non-Operating Sources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</si>
  <si>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</si>
  <si>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</si>
  <si>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</si>
  <si>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</si>
  <si>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</si>
  <si>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</si>
  <si>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</si>
  <si>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Contributions from Enterprise Operations</t>
  </si>
  <si>
    <t>Crystal River Revenues Reported by Account Code and Fund Type</t>
  </si>
  <si>
    <t>Local Fiscal Year Ended September 30, 2010</t>
  </si>
  <si>
    <t>First Local Option Fuel Tax (1 to 6 Cents)</t>
  </si>
  <si>
    <t>Second Local Option Fuel Tax (1 to 5 Cents)</t>
  </si>
  <si>
    <t>Utility Service Tax - Gas</t>
  </si>
  <si>
    <t>Franchise Fee - Gas</t>
  </si>
  <si>
    <t>Grants from Other Local Units - Transportation</t>
  </si>
  <si>
    <t>Grants from Other Local Units - Other</t>
  </si>
  <si>
    <t>General Gov't (Not Court-Related) - Other General Gov't Charges and Fees</t>
  </si>
  <si>
    <t>Physical Environment - Water Utility</t>
  </si>
  <si>
    <t>Physical Environment - Sewer / Wastewater Utility</t>
  </si>
  <si>
    <t>Other Charges for Services</t>
  </si>
  <si>
    <t>Federal Fines and Forfeits</t>
  </si>
  <si>
    <t>Interest and Other Earnings - Dividends</t>
  </si>
  <si>
    <t>Interest and Other Earnings - Net Increase (Decrease) in Fair Value of Investments</t>
  </si>
  <si>
    <t>2010 Municipal Census Population:</t>
  </si>
  <si>
    <t>Local Fiscal Year Ended September 30, 2011</t>
  </si>
  <si>
    <t>Communications Services Taxes</t>
  </si>
  <si>
    <t>Federal Grant - Public Safety</t>
  </si>
  <si>
    <t>Federal Grant - Physical Environment - Water Supply System</t>
  </si>
  <si>
    <t>Public Safety - Fire Protection</t>
  </si>
  <si>
    <t>Physical Environment - Other Physical Environment Charges</t>
  </si>
  <si>
    <t>Extraordinary Items (Gain)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</si>
  <si>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</si>
  <si>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</si>
  <si>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</si>
  <si>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Other General Taxes</t>
  </si>
  <si>
    <t>Impact Fees - Commercial - Public Safety</t>
  </si>
  <si>
    <t>State Grant - Physical Environment - Sewer / Wastewater</t>
  </si>
  <si>
    <t>Grants from Other Local Units - Public Safety</t>
  </si>
  <si>
    <t>General Gov't (Not Court-Related) - Administrative Service Fees</t>
  </si>
  <si>
    <t>Public Safety - Other Public Safety Charges and Fees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</si>
  <si>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</si>
  <si>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</si>
  <si>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</si>
  <si>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</si>
  <si>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Impact Fees - Commercial - Transportation</t>
  </si>
  <si>
    <t>Federal Grant - Transportation - Other Transportation</t>
  </si>
  <si>
    <t>Federal Grant - Economic Environment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</si>
  <si>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</si>
  <si>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</si>
  <si>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</si>
  <si>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</si>
  <si>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Grants from Other Local Units - Economic Environment</t>
  </si>
  <si>
    <t>General Government - Administrative Service Fees</t>
  </si>
  <si>
    <t>General Government - Other General Government Charges and Fees</t>
  </si>
  <si>
    <t>Sales - Disposition of Fixed Assets</t>
  </si>
  <si>
    <t>Contributions and Donations from Private Sources</t>
  </si>
  <si>
    <t>2013 Municipal Population:</t>
  </si>
  <si>
    <t>Local Fiscal Year Ended September 30, 2008</t>
  </si>
  <si>
    <t>Permits and Franchise Fees</t>
  </si>
  <si>
    <t>Other Permits and Fees</t>
  </si>
  <si>
    <t>Judgments and Fines - Other Court-Ordered</t>
  </si>
  <si>
    <t>Other Judgments, Fines, and Forfeits</t>
  </si>
  <si>
    <t>Impact Fees - Public Safety</t>
  </si>
  <si>
    <t>Impact Fees - Other</t>
  </si>
  <si>
    <t>Proprietary Non-Operating Sources - Capital Contributions from Other Public Source</t>
  </si>
  <si>
    <t>2008 Municipal Population:</t>
  </si>
  <si>
    <t>Local Fiscal Year Ended September 30, 2014</t>
  </si>
  <si>
    <t>Public Safety - Protective Inspection Fees</t>
  </si>
  <si>
    <t>Economic Environment - Housing</t>
  </si>
  <si>
    <t>Interest and Other Earnings - Gain (Loss) on Sale of Investments</t>
  </si>
  <si>
    <t>Proprietary Non-Operating - Capital Contributions from Other Public Source</t>
  </si>
  <si>
    <t>2014 Municipal Population:</t>
  </si>
  <si>
    <t>Local Fiscal Year Ended September 30, 2015</t>
  </si>
  <si>
    <t>State Grant - Economic Environment</t>
  </si>
  <si>
    <t>Culture / Recreation - Cultural Services</t>
  </si>
  <si>
    <t>2015 Municipal Population:</t>
  </si>
  <si>
    <t>Local Fiscal Year Ended September 30, 2016</t>
  </si>
  <si>
    <t>Grants from Other Local Units - Culture / Recreation</t>
  </si>
  <si>
    <t>Culture / Recreation - Parks and Recreation</t>
  </si>
  <si>
    <t>Court-Ordered Judgments and Fines - Other Court-Ordered</t>
  </si>
  <si>
    <t>Proceeds - Debt Proceeds</t>
  </si>
  <si>
    <t>2016 Municipal Population:</t>
  </si>
  <si>
    <t>Local Fiscal Year Ended September 30, 2017</t>
  </si>
  <si>
    <t>State Grant - General Government</t>
  </si>
  <si>
    <t>2017 Municipal Population:</t>
  </si>
  <si>
    <t>Local Fiscal Year Ended September 30, 2018</t>
  </si>
  <si>
    <t>Proprietary Non-Operating - Other Grants and Donations</t>
  </si>
  <si>
    <t>2018 Municipal Population:</t>
  </si>
  <si>
    <t>Local Fiscal Year Ended September 30, 2019</t>
  </si>
  <si>
    <t>2019 Municipal Population:</t>
  </si>
  <si>
    <t>Local Fiscal Year Ended September 30, 2020</t>
  </si>
  <si>
    <t>Proprietary Non-Operating - Capital Contributions from State Government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</si>
  <si>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</si>
  <si>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</si>
  <si>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</si>
  <si>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</si>
  <si>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</si>
  <si>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</si>
  <si>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</si>
  <si>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Communications Services Taxes</t>
  </si>
  <si>
    <t>Building Permits (Buildling Permit Fees)</t>
  </si>
  <si>
    <t>Other Fees and Special Assessments</t>
  </si>
  <si>
    <t>Intergovernmental Revenues</t>
  </si>
  <si>
    <t>State Shared Revenues - General Government - Local Government Half-Cent Sales Tax Program</t>
  </si>
  <si>
    <t>State Shared Revenues - General Government - Other General Government</t>
  </si>
  <si>
    <t>Other Charges for Services (Not Court-Related)</t>
  </si>
  <si>
    <t>Proprietary Non-Operating Sources - Capital Contributions from State Government</t>
  </si>
  <si>
    <t>2021 Municipal Population:</t>
  </si>
  <si>
    <t>Local Fiscal Year Ended September 30, 2022</t>
  </si>
  <si>
    <t>State Grant - Human Services - Other Human Services</t>
  </si>
  <si>
    <t>Grants from Other Local Units - General Government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</si>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</sst>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9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37" fontId="8" fillId="2" borderId="34" xfId="0" applyNumberFormat="1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10" fillId="0" borderId="2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37" fontId="8" fillId="2" borderId="3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DCBED-4C91-4A7D-AF86-2D19EA3ACFD2}">
  <sheetPr>
    <pageSetUpPr fitToPage="1"/>
  </sheetPr>
  <dimension ref="A1:ED45"/>
  <sheetViews>
    <sheetView tabSelected="1" workbookViewId="0">
      <selection sqref="A1:P1"/>
    </sheetView>
  </sheetViews>
  <sheetFormatPr defaultColWidth="9.77734375" defaultRowHeight="15"/>
  <cols>
    <col min="1" max="1" width="1.77734375" style="65" customWidth="1"/>
    <col min="2" max="2" width="6.77734375" style="65" customWidth="1"/>
    <col min="3" max="3" width="65.77734375" style="65" bestFit="1" customWidth="1"/>
    <col min="4" max="5" width="16.77734375" style="96" customWidth="1"/>
    <col min="6" max="7" width="15.77734375" style="96" customWidth="1"/>
    <col min="8" max="8" width="13.77734375" style="96" customWidth="1"/>
    <col min="9" max="10" width="15.77734375" style="96" customWidth="1"/>
    <col min="11" max="14" width="13.77734375" style="96" customWidth="1"/>
    <col min="15" max="15" width="16.77734375" style="96" customWidth="1"/>
    <col min="16" max="16" width="13.77734375" style="65" customWidth="1"/>
    <col min="17" max="18" width="9.77734375" style="65"/>
  </cols>
  <sheetData>
    <row r="1" spans="1:134" ht="27.75">
      <c r="A1" s="104" t="s">
        <v>63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6"/>
      <c r="Q1" s="51"/>
      <c r="R1"/>
    </row>
    <row r="2" spans="1:134" ht="24" thickBot="1">
      <c r="A2" s="107" t="s">
        <v>167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9"/>
      <c r="Q2" s="51"/>
      <c r="R2"/>
    </row>
    <row r="3" spans="1:134" ht="18" customHeight="1">
      <c r="A3" s="110" t="s">
        <v>55</v>
      </c>
      <c r="B3" s="111"/>
      <c r="C3" s="112"/>
      <c r="D3" s="116" t="s">
        <v>33</v>
      </c>
      <c r="E3" s="117"/>
      <c r="F3" s="117"/>
      <c r="G3" s="117"/>
      <c r="H3" s="118"/>
      <c r="I3" s="116" t="s">
        <v>34</v>
      </c>
      <c r="J3" s="118"/>
      <c r="K3" s="116" t="s">
        <v>36</v>
      </c>
      <c r="L3" s="117"/>
      <c r="M3" s="118"/>
      <c r="N3" s="52"/>
      <c r="O3" s="53"/>
      <c r="P3" s="119" t="s">
        <v>149</v>
      </c>
      <c r="Q3" s="54"/>
      <c r="R3"/>
    </row>
    <row r="4" spans="1:134" ht="32.25" customHeight="1" thickBot="1">
      <c r="A4" s="113"/>
      <c r="B4" s="114"/>
      <c r="C4" s="115"/>
      <c r="D4" s="55" t="s">
        <v>4</v>
      </c>
      <c r="E4" s="55" t="s">
        <v>56</v>
      </c>
      <c r="F4" s="55" t="s">
        <v>57</v>
      </c>
      <c r="G4" s="55" t="s">
        <v>58</v>
      </c>
      <c r="H4" s="55" t="s">
        <v>5</v>
      </c>
      <c r="I4" s="55" t="s">
        <v>6</v>
      </c>
      <c r="J4" s="56" t="s">
        <v>59</v>
      </c>
      <c r="K4" s="56" t="s">
        <v>7</v>
      </c>
      <c r="L4" s="56" t="s">
        <v>8</v>
      </c>
      <c r="M4" s="56" t="s">
        <v>150</v>
      </c>
      <c r="N4" s="56" t="s">
        <v>9</v>
      </c>
      <c r="O4" s="56" t="s">
        <v>151</v>
      </c>
      <c r="P4" s="120"/>
      <c r="Q4" s="57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</row>
    <row r="5" spans="1:134" ht="15.75">
      <c r="A5" s="59" t="s">
        <v>152</v>
      </c>
      <c r="B5" s="60"/>
      <c r="C5" s="60"/>
      <c r="D5" s="61">
        <f>SUM(D6:D11)</f>
        <v>4795215</v>
      </c>
      <c r="E5" s="61">
        <f>SUM(E6:E11)</f>
        <v>232124</v>
      </c>
      <c r="F5" s="61">
        <f>SUM(F6:F11)</f>
        <v>0</v>
      </c>
      <c r="G5" s="61">
        <f>SUM(G6:G11)</f>
        <v>0</v>
      </c>
      <c r="H5" s="61">
        <f>SUM(H6:H11)</f>
        <v>0</v>
      </c>
      <c r="I5" s="61">
        <f>SUM(I6:I11)</f>
        <v>0</v>
      </c>
      <c r="J5" s="61">
        <f>SUM(J6:J11)</f>
        <v>0</v>
      </c>
      <c r="K5" s="61">
        <f>SUM(K6:K11)</f>
        <v>0</v>
      </c>
      <c r="L5" s="61">
        <f>SUM(L6:L11)</f>
        <v>0</v>
      </c>
      <c r="M5" s="61">
        <f>SUM(M6:M11)</f>
        <v>0</v>
      </c>
      <c r="N5" s="61">
        <f>SUM(N6:N11)</f>
        <v>0</v>
      </c>
      <c r="O5" s="62">
        <f>SUM(D5:N5)</f>
        <v>5027339</v>
      </c>
      <c r="P5" s="63">
        <f>(O5/P$43)</f>
        <v>1440.0856488112288</v>
      </c>
      <c r="Q5" s="64"/>
    </row>
    <row r="6" spans="1:134">
      <c r="A6" s="66"/>
      <c r="B6" s="67">
        <v>311</v>
      </c>
      <c r="C6" s="68" t="s">
        <v>2</v>
      </c>
      <c r="D6" s="69">
        <v>3788406</v>
      </c>
      <c r="E6" s="69">
        <v>0</v>
      </c>
      <c r="F6" s="69">
        <v>0</v>
      </c>
      <c r="G6" s="69">
        <v>0</v>
      </c>
      <c r="H6" s="69">
        <v>0</v>
      </c>
      <c r="I6" s="69">
        <v>0</v>
      </c>
      <c r="J6" s="69">
        <v>0</v>
      </c>
      <c r="K6" s="69">
        <v>0</v>
      </c>
      <c r="L6" s="69">
        <v>0</v>
      </c>
      <c r="M6" s="69">
        <v>0</v>
      </c>
      <c r="N6" s="69">
        <v>0</v>
      </c>
      <c r="O6" s="69">
        <f>SUM(D6:N6)</f>
        <v>3788406</v>
      </c>
      <c r="P6" s="70">
        <f>(O6/P$43)</f>
        <v>1085.192208536236</v>
      </c>
      <c r="Q6" s="71"/>
    </row>
    <row r="7" spans="1:134">
      <c r="A7" s="66"/>
      <c r="B7" s="67">
        <v>312.41000000000003</v>
      </c>
      <c r="C7" s="68" t="s">
        <v>153</v>
      </c>
      <c r="D7" s="69">
        <v>0</v>
      </c>
      <c r="E7" s="69">
        <v>232124</v>
      </c>
      <c r="F7" s="69">
        <v>0</v>
      </c>
      <c r="G7" s="69">
        <v>0</v>
      </c>
      <c r="H7" s="69">
        <v>0</v>
      </c>
      <c r="I7" s="69">
        <v>0</v>
      </c>
      <c r="J7" s="69">
        <v>0</v>
      </c>
      <c r="K7" s="69">
        <v>0</v>
      </c>
      <c r="L7" s="69">
        <v>0</v>
      </c>
      <c r="M7" s="69">
        <v>0</v>
      </c>
      <c r="N7" s="69">
        <v>0</v>
      </c>
      <c r="O7" s="69">
        <f t="shared" ref="O7:O11" si="0">SUM(D7:N7)</f>
        <v>232124</v>
      </c>
      <c r="P7" s="70">
        <f>(O7/P$43)</f>
        <v>66.492122600973929</v>
      </c>
      <c r="Q7" s="71"/>
    </row>
    <row r="8" spans="1:134">
      <c r="A8" s="66"/>
      <c r="B8" s="67">
        <v>314.10000000000002</v>
      </c>
      <c r="C8" s="68" t="s">
        <v>11</v>
      </c>
      <c r="D8" s="69">
        <v>696259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  <c r="K8" s="69">
        <v>0</v>
      </c>
      <c r="L8" s="69">
        <v>0</v>
      </c>
      <c r="M8" s="69">
        <v>0</v>
      </c>
      <c r="N8" s="69">
        <v>0</v>
      </c>
      <c r="O8" s="69">
        <f t="shared" si="0"/>
        <v>696259</v>
      </c>
      <c r="P8" s="70">
        <f>(O8/P$43)</f>
        <v>199.44399885419651</v>
      </c>
      <c r="Q8" s="71"/>
    </row>
    <row r="9" spans="1:134">
      <c r="A9" s="66"/>
      <c r="B9" s="67">
        <v>314.8</v>
      </c>
      <c r="C9" s="68" t="s">
        <v>13</v>
      </c>
      <c r="D9" s="69">
        <v>37010</v>
      </c>
      <c r="E9" s="69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  <c r="K9" s="69">
        <v>0</v>
      </c>
      <c r="L9" s="69">
        <v>0</v>
      </c>
      <c r="M9" s="69">
        <v>0</v>
      </c>
      <c r="N9" s="69">
        <v>0</v>
      </c>
      <c r="O9" s="69">
        <f t="shared" si="0"/>
        <v>37010</v>
      </c>
      <c r="P9" s="70">
        <f>(O9/P$43)</f>
        <v>10.601546834717846</v>
      </c>
      <c r="Q9" s="71"/>
    </row>
    <row r="10" spans="1:134">
      <c r="A10" s="66"/>
      <c r="B10" s="67">
        <v>315.2</v>
      </c>
      <c r="C10" s="68" t="s">
        <v>154</v>
      </c>
      <c r="D10" s="69">
        <v>233865</v>
      </c>
      <c r="E10" s="69">
        <v>0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  <c r="K10" s="69">
        <v>0</v>
      </c>
      <c r="L10" s="69">
        <v>0</v>
      </c>
      <c r="M10" s="69">
        <v>0</v>
      </c>
      <c r="N10" s="69">
        <v>0</v>
      </c>
      <c r="O10" s="69">
        <f t="shared" si="0"/>
        <v>233865</v>
      </c>
      <c r="P10" s="70">
        <f>(O10/P$43)</f>
        <v>66.990833572042391</v>
      </c>
      <c r="Q10" s="71"/>
    </row>
    <row r="11" spans="1:134">
      <c r="A11" s="66"/>
      <c r="B11" s="67">
        <v>316</v>
      </c>
      <c r="C11" s="68" t="s">
        <v>98</v>
      </c>
      <c r="D11" s="69">
        <v>39675</v>
      </c>
      <c r="E11" s="69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  <c r="K11" s="69">
        <v>0</v>
      </c>
      <c r="L11" s="69">
        <v>0</v>
      </c>
      <c r="M11" s="69">
        <v>0</v>
      </c>
      <c r="N11" s="69">
        <v>0</v>
      </c>
      <c r="O11" s="69">
        <f t="shared" si="0"/>
        <v>39675</v>
      </c>
      <c r="P11" s="70">
        <f>(O11/P$43)</f>
        <v>11.364938413062159</v>
      </c>
      <c r="Q11" s="71"/>
    </row>
    <row r="12" spans="1:134" ht="15.75">
      <c r="A12" s="72" t="s">
        <v>15</v>
      </c>
      <c r="B12" s="73"/>
      <c r="C12" s="74"/>
      <c r="D12" s="75">
        <f>SUM(D13:D15)</f>
        <v>876169</v>
      </c>
      <c r="E12" s="75">
        <f>SUM(E13:E15)</f>
        <v>0</v>
      </c>
      <c r="F12" s="75">
        <f>SUM(F13:F15)</f>
        <v>0</v>
      </c>
      <c r="G12" s="75">
        <f>SUM(G13:G15)</f>
        <v>0</v>
      </c>
      <c r="H12" s="75">
        <f>SUM(H13:H15)</f>
        <v>0</v>
      </c>
      <c r="I12" s="75">
        <f>SUM(I13:I15)</f>
        <v>0</v>
      </c>
      <c r="J12" s="75">
        <f>SUM(J13:J15)</f>
        <v>0</v>
      </c>
      <c r="K12" s="75">
        <f>SUM(K13:K15)</f>
        <v>0</v>
      </c>
      <c r="L12" s="75">
        <f>SUM(L13:L15)</f>
        <v>0</v>
      </c>
      <c r="M12" s="75">
        <f>SUM(M13:M15)</f>
        <v>0</v>
      </c>
      <c r="N12" s="75">
        <f>SUM(N13:N15)</f>
        <v>0</v>
      </c>
      <c r="O12" s="76">
        <f>SUM(D12:N12)</f>
        <v>876169</v>
      </c>
      <c r="P12" s="77">
        <f>(O12/P$43)</f>
        <v>250.97937553709539</v>
      </c>
      <c r="Q12" s="78"/>
    </row>
    <row r="13" spans="1:134">
      <c r="A13" s="66"/>
      <c r="B13" s="67">
        <v>322</v>
      </c>
      <c r="C13" s="68" t="s">
        <v>155</v>
      </c>
      <c r="D13" s="69">
        <v>297951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  <c r="O13" s="69">
        <f>SUM(D13:N13)</f>
        <v>297951</v>
      </c>
      <c r="P13" s="70">
        <f>(O13/P$43)</f>
        <v>85.348324262388999</v>
      </c>
      <c r="Q13" s="71"/>
    </row>
    <row r="14" spans="1:134">
      <c r="A14" s="66"/>
      <c r="B14" s="67">
        <v>323.10000000000002</v>
      </c>
      <c r="C14" s="68" t="s">
        <v>16</v>
      </c>
      <c r="D14" s="69">
        <v>578186</v>
      </c>
      <c r="E14" s="69">
        <v>0</v>
      </c>
      <c r="F14" s="69">
        <v>0</v>
      </c>
      <c r="G14" s="69">
        <v>0</v>
      </c>
      <c r="H14" s="69">
        <v>0</v>
      </c>
      <c r="I14" s="69">
        <v>0</v>
      </c>
      <c r="J14" s="69">
        <v>0</v>
      </c>
      <c r="K14" s="69">
        <v>0</v>
      </c>
      <c r="L14" s="69">
        <v>0</v>
      </c>
      <c r="M14" s="69">
        <v>0</v>
      </c>
      <c r="N14" s="69">
        <v>0</v>
      </c>
      <c r="O14" s="69">
        <f t="shared" ref="O14:O15" si="1">SUM(D14:N14)</f>
        <v>578186</v>
      </c>
      <c r="P14" s="70">
        <f>(O14/P$43)</f>
        <v>165.62188484674877</v>
      </c>
      <c r="Q14" s="71"/>
    </row>
    <row r="15" spans="1:134">
      <c r="A15" s="66"/>
      <c r="B15" s="67">
        <v>329.5</v>
      </c>
      <c r="C15" s="68" t="s">
        <v>156</v>
      </c>
      <c r="D15" s="69">
        <v>32</v>
      </c>
      <c r="E15" s="69">
        <v>0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  <c r="K15" s="69">
        <v>0</v>
      </c>
      <c r="L15" s="69">
        <v>0</v>
      </c>
      <c r="M15" s="69">
        <v>0</v>
      </c>
      <c r="N15" s="69">
        <v>0</v>
      </c>
      <c r="O15" s="69">
        <f t="shared" si="1"/>
        <v>32</v>
      </c>
      <c r="P15" s="70">
        <f>(O15/P$43)</f>
        <v>9.1664279576052707E-3</v>
      </c>
      <c r="Q15" s="71"/>
    </row>
    <row r="16" spans="1:134" ht="15.75">
      <c r="A16" s="72" t="s">
        <v>157</v>
      </c>
      <c r="B16" s="73"/>
      <c r="C16" s="74"/>
      <c r="D16" s="75">
        <f>SUM(D17:D23)</f>
        <v>1205731</v>
      </c>
      <c r="E16" s="75">
        <f>SUM(E17:E23)</f>
        <v>1108925</v>
      </c>
      <c r="F16" s="75">
        <f>SUM(F17:F23)</f>
        <v>0</v>
      </c>
      <c r="G16" s="75">
        <f>SUM(G17:G23)</f>
        <v>0</v>
      </c>
      <c r="H16" s="75">
        <f>SUM(H17:H23)</f>
        <v>0</v>
      </c>
      <c r="I16" s="75">
        <f>SUM(I17:I23)</f>
        <v>0</v>
      </c>
      <c r="J16" s="75">
        <f>SUM(J17:J23)</f>
        <v>0</v>
      </c>
      <c r="K16" s="75">
        <f>SUM(K17:K23)</f>
        <v>0</v>
      </c>
      <c r="L16" s="75">
        <f>SUM(L17:L23)</f>
        <v>0</v>
      </c>
      <c r="M16" s="75">
        <f>SUM(M17:M23)</f>
        <v>0</v>
      </c>
      <c r="N16" s="75">
        <f>SUM(N17:N23)</f>
        <v>0</v>
      </c>
      <c r="O16" s="76">
        <f>SUM(D16:N16)</f>
        <v>2314656</v>
      </c>
      <c r="P16" s="77">
        <f>(O16/P$43)</f>
        <v>663.03523345746203</v>
      </c>
      <c r="Q16" s="78"/>
    </row>
    <row r="17" spans="1:17">
      <c r="A17" s="66"/>
      <c r="B17" s="67">
        <v>334.1</v>
      </c>
      <c r="C17" s="68" t="s">
        <v>138</v>
      </c>
      <c r="D17" s="69">
        <v>677487</v>
      </c>
      <c r="E17" s="69">
        <v>75694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  <c r="K17" s="69">
        <v>0</v>
      </c>
      <c r="L17" s="69">
        <v>0</v>
      </c>
      <c r="M17" s="69">
        <v>0</v>
      </c>
      <c r="N17" s="69">
        <v>0</v>
      </c>
      <c r="O17" s="69">
        <f t="shared" ref="O17:O22" si="2">SUM(D17:N17)</f>
        <v>753181</v>
      </c>
      <c r="P17" s="70">
        <f>(O17/P$43)</f>
        <v>215.74935548553424</v>
      </c>
      <c r="Q17" s="71"/>
    </row>
    <row r="18" spans="1:17">
      <c r="A18" s="66"/>
      <c r="B18" s="67">
        <v>334.9</v>
      </c>
      <c r="C18" s="68" t="s">
        <v>27</v>
      </c>
      <c r="D18" s="69">
        <v>69724</v>
      </c>
      <c r="E18" s="69">
        <v>154355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  <c r="K18" s="69">
        <v>0</v>
      </c>
      <c r="L18" s="69">
        <v>0</v>
      </c>
      <c r="M18" s="69">
        <v>0</v>
      </c>
      <c r="N18" s="69">
        <v>0</v>
      </c>
      <c r="O18" s="69">
        <f t="shared" si="2"/>
        <v>224079</v>
      </c>
      <c r="P18" s="70">
        <f>(O18/P$43)</f>
        <v>64.187625322257233</v>
      </c>
      <c r="Q18" s="71"/>
    </row>
    <row r="19" spans="1:17">
      <c r="A19" s="66"/>
      <c r="B19" s="67">
        <v>335.14</v>
      </c>
      <c r="C19" s="68" t="s">
        <v>103</v>
      </c>
      <c r="D19" s="69">
        <v>3912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f t="shared" si="2"/>
        <v>3912</v>
      </c>
      <c r="P19" s="70">
        <f>(O19/P$43)</f>
        <v>1.1205958178172444</v>
      </c>
      <c r="Q19" s="71"/>
    </row>
    <row r="20" spans="1:17">
      <c r="A20" s="66"/>
      <c r="B20" s="67">
        <v>335.15</v>
      </c>
      <c r="C20" s="68" t="s">
        <v>104</v>
      </c>
      <c r="D20" s="69">
        <v>26471</v>
      </c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  <c r="K20" s="69">
        <v>0</v>
      </c>
      <c r="L20" s="69">
        <v>0</v>
      </c>
      <c r="M20" s="69">
        <v>0</v>
      </c>
      <c r="N20" s="69">
        <v>0</v>
      </c>
      <c r="O20" s="69">
        <f t="shared" si="2"/>
        <v>26471</v>
      </c>
      <c r="P20" s="70">
        <f>(O20/P$43)</f>
        <v>7.5826410770552855</v>
      </c>
      <c r="Q20" s="71"/>
    </row>
    <row r="21" spans="1:17">
      <c r="A21" s="66"/>
      <c r="B21" s="67">
        <v>335.18</v>
      </c>
      <c r="C21" s="68" t="s">
        <v>158</v>
      </c>
      <c r="D21" s="69">
        <v>265416</v>
      </c>
      <c r="E21" s="69">
        <v>87854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  <c r="K21" s="69">
        <v>0</v>
      </c>
      <c r="L21" s="69">
        <v>0</v>
      </c>
      <c r="M21" s="69">
        <v>0</v>
      </c>
      <c r="N21" s="69">
        <v>0</v>
      </c>
      <c r="O21" s="69">
        <f t="shared" si="2"/>
        <v>353270</v>
      </c>
      <c r="P21" s="70">
        <f>(O21/P$43)</f>
        <v>101.19450014322544</v>
      </c>
      <c r="Q21" s="71"/>
    </row>
    <row r="22" spans="1:17">
      <c r="A22" s="66"/>
      <c r="B22" s="67">
        <v>335.19</v>
      </c>
      <c r="C22" s="68" t="s">
        <v>159</v>
      </c>
      <c r="D22" s="69">
        <v>162721</v>
      </c>
      <c r="E22" s="69">
        <v>0</v>
      </c>
      <c r="F22" s="69">
        <v>0</v>
      </c>
      <c r="G22" s="69">
        <v>0</v>
      </c>
      <c r="H22" s="69">
        <v>0</v>
      </c>
      <c r="I22" s="69">
        <v>0</v>
      </c>
      <c r="J22" s="69">
        <v>0</v>
      </c>
      <c r="K22" s="69">
        <v>0</v>
      </c>
      <c r="L22" s="69">
        <v>0</v>
      </c>
      <c r="M22" s="69">
        <v>0</v>
      </c>
      <c r="N22" s="69">
        <v>0</v>
      </c>
      <c r="O22" s="69">
        <f t="shared" si="2"/>
        <v>162721</v>
      </c>
      <c r="P22" s="70">
        <f>(O22/P$43)</f>
        <v>46.611572615296474</v>
      </c>
      <c r="Q22" s="71"/>
    </row>
    <row r="23" spans="1:17">
      <c r="A23" s="66"/>
      <c r="B23" s="67">
        <v>339</v>
      </c>
      <c r="C23" s="68" t="s">
        <v>32</v>
      </c>
      <c r="D23" s="69">
        <v>0</v>
      </c>
      <c r="E23" s="69">
        <v>791022</v>
      </c>
      <c r="F23" s="69">
        <v>0</v>
      </c>
      <c r="G23" s="69">
        <v>0</v>
      </c>
      <c r="H23" s="69">
        <v>0</v>
      </c>
      <c r="I23" s="69">
        <v>0</v>
      </c>
      <c r="J23" s="69">
        <v>0</v>
      </c>
      <c r="K23" s="69">
        <v>0</v>
      </c>
      <c r="L23" s="69">
        <v>0</v>
      </c>
      <c r="M23" s="69">
        <v>0</v>
      </c>
      <c r="N23" s="69">
        <v>0</v>
      </c>
      <c r="O23" s="69">
        <f>SUM(D23:N23)</f>
        <v>791022</v>
      </c>
      <c r="P23" s="70">
        <f>(O23/P$43)</f>
        <v>226.58894299627613</v>
      </c>
      <c r="Q23" s="71"/>
    </row>
    <row r="24" spans="1:17" ht="15.75">
      <c r="A24" s="72" t="s">
        <v>37</v>
      </c>
      <c r="B24" s="73"/>
      <c r="C24" s="74"/>
      <c r="D24" s="75">
        <f>SUM(D25:D29)</f>
        <v>356117</v>
      </c>
      <c r="E24" s="75">
        <f>SUM(E25:E29)</f>
        <v>0</v>
      </c>
      <c r="F24" s="75">
        <f>SUM(F25:F29)</f>
        <v>0</v>
      </c>
      <c r="G24" s="75">
        <f>SUM(G25:G29)</f>
        <v>0</v>
      </c>
      <c r="H24" s="75">
        <f>SUM(H25:H29)</f>
        <v>0</v>
      </c>
      <c r="I24" s="75">
        <f>SUM(I25:I29)</f>
        <v>5242920</v>
      </c>
      <c r="J24" s="75">
        <f>SUM(J25:J29)</f>
        <v>0</v>
      </c>
      <c r="K24" s="75">
        <f>SUM(K25:K29)</f>
        <v>0</v>
      </c>
      <c r="L24" s="75">
        <f>SUM(L25:L29)</f>
        <v>0</v>
      </c>
      <c r="M24" s="75">
        <f>SUM(M25:M29)</f>
        <v>0</v>
      </c>
      <c r="N24" s="75">
        <f>SUM(N25:N29)</f>
        <v>0</v>
      </c>
      <c r="O24" s="75">
        <f>SUM(D24:N24)</f>
        <v>5599037</v>
      </c>
      <c r="P24" s="77">
        <f>(O24/P$43)</f>
        <v>1603.8490403895732</v>
      </c>
      <c r="Q24" s="78"/>
    </row>
    <row r="25" spans="1:17">
      <c r="A25" s="66"/>
      <c r="B25" s="67">
        <v>343.3</v>
      </c>
      <c r="C25" s="68" t="s">
        <v>72</v>
      </c>
      <c r="D25" s="69">
        <v>0</v>
      </c>
      <c r="E25" s="69">
        <v>0</v>
      </c>
      <c r="F25" s="69">
        <v>0</v>
      </c>
      <c r="G25" s="69">
        <v>0</v>
      </c>
      <c r="H25" s="69">
        <v>0</v>
      </c>
      <c r="I25" s="69">
        <v>1644343</v>
      </c>
      <c r="J25" s="69">
        <v>0</v>
      </c>
      <c r="K25" s="69">
        <v>0</v>
      </c>
      <c r="L25" s="69">
        <v>0</v>
      </c>
      <c r="M25" s="69">
        <v>0</v>
      </c>
      <c r="N25" s="69">
        <v>0</v>
      </c>
      <c r="O25" s="69">
        <f t="shared" ref="O25:O28" si="3">SUM(D25:N25)</f>
        <v>1644343</v>
      </c>
      <c r="P25" s="70">
        <f>(O25/P$43)</f>
        <v>471.02348897164137</v>
      </c>
      <c r="Q25" s="71"/>
    </row>
    <row r="26" spans="1:17">
      <c r="A26" s="66"/>
      <c r="B26" s="67">
        <v>343.4</v>
      </c>
      <c r="C26" s="68" t="s">
        <v>41</v>
      </c>
      <c r="D26" s="69">
        <v>0</v>
      </c>
      <c r="E26" s="69">
        <v>0</v>
      </c>
      <c r="F26" s="69">
        <v>0</v>
      </c>
      <c r="G26" s="69">
        <v>0</v>
      </c>
      <c r="H26" s="69">
        <v>0</v>
      </c>
      <c r="I26" s="69">
        <v>780870</v>
      </c>
      <c r="J26" s="69">
        <v>0</v>
      </c>
      <c r="K26" s="69">
        <v>0</v>
      </c>
      <c r="L26" s="69">
        <v>0</v>
      </c>
      <c r="M26" s="69">
        <v>0</v>
      </c>
      <c r="N26" s="69">
        <v>0</v>
      </c>
      <c r="O26" s="69">
        <f t="shared" si="3"/>
        <v>780870</v>
      </c>
      <c r="P26" s="70">
        <f>(O26/P$43)</f>
        <v>223.68089372672586</v>
      </c>
      <c r="Q26" s="71"/>
    </row>
    <row r="27" spans="1:17">
      <c r="A27" s="66"/>
      <c r="B27" s="67">
        <v>343.5</v>
      </c>
      <c r="C27" s="68" t="s">
        <v>73</v>
      </c>
      <c r="D27" s="69">
        <v>0</v>
      </c>
      <c r="E27" s="69">
        <v>0</v>
      </c>
      <c r="F27" s="69">
        <v>0</v>
      </c>
      <c r="G27" s="69">
        <v>0</v>
      </c>
      <c r="H27" s="69">
        <v>0</v>
      </c>
      <c r="I27" s="69">
        <v>2130864</v>
      </c>
      <c r="J27" s="69">
        <v>0</v>
      </c>
      <c r="K27" s="69">
        <v>0</v>
      </c>
      <c r="L27" s="69">
        <v>0</v>
      </c>
      <c r="M27" s="69">
        <v>0</v>
      </c>
      <c r="N27" s="69">
        <v>0</v>
      </c>
      <c r="O27" s="69">
        <f t="shared" si="3"/>
        <v>2130864</v>
      </c>
      <c r="P27" s="70">
        <f>(O27/P$43)</f>
        <v>610.38785448295619</v>
      </c>
      <c r="Q27" s="71"/>
    </row>
    <row r="28" spans="1:17">
      <c r="A28" s="66"/>
      <c r="B28" s="67">
        <v>347.2</v>
      </c>
      <c r="C28" s="68" t="s">
        <v>133</v>
      </c>
      <c r="D28" s="69">
        <v>310597</v>
      </c>
      <c r="E28" s="69">
        <v>0</v>
      </c>
      <c r="F28" s="69">
        <v>0</v>
      </c>
      <c r="G28" s="69">
        <v>0</v>
      </c>
      <c r="H28" s="69">
        <v>0</v>
      </c>
      <c r="I28" s="69">
        <v>686843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69">
        <f t="shared" si="3"/>
        <v>997440</v>
      </c>
      <c r="P28" s="70">
        <f>(O28/P$43)</f>
        <v>285.71755943855629</v>
      </c>
      <c r="Q28" s="71"/>
    </row>
    <row r="29" spans="1:17">
      <c r="A29" s="66"/>
      <c r="B29" s="67">
        <v>349</v>
      </c>
      <c r="C29" s="68" t="s">
        <v>160</v>
      </c>
      <c r="D29" s="69">
        <v>45520</v>
      </c>
      <c r="E29" s="69">
        <v>0</v>
      </c>
      <c r="F29" s="69">
        <v>0</v>
      </c>
      <c r="G29" s="69">
        <v>0</v>
      </c>
      <c r="H29" s="69">
        <v>0</v>
      </c>
      <c r="I29" s="69">
        <v>0</v>
      </c>
      <c r="J29" s="69">
        <v>0</v>
      </c>
      <c r="K29" s="69">
        <v>0</v>
      </c>
      <c r="L29" s="69">
        <v>0</v>
      </c>
      <c r="M29" s="69">
        <v>0</v>
      </c>
      <c r="N29" s="69">
        <v>0</v>
      </c>
      <c r="O29" s="69">
        <f>SUM(D29:N29)</f>
        <v>45520</v>
      </c>
      <c r="P29" s="70">
        <f>(O29/P$43)</f>
        <v>13.039243769693497</v>
      </c>
      <c r="Q29" s="71"/>
    </row>
    <row r="30" spans="1:17" ht="15.75">
      <c r="A30" s="72" t="s">
        <v>38</v>
      </c>
      <c r="B30" s="73"/>
      <c r="C30" s="74"/>
      <c r="D30" s="75">
        <f>SUM(D31:D32)</f>
        <v>103665</v>
      </c>
      <c r="E30" s="75">
        <f>SUM(E31:E32)</f>
        <v>0</v>
      </c>
      <c r="F30" s="75">
        <f>SUM(F31:F32)</f>
        <v>0</v>
      </c>
      <c r="G30" s="75">
        <f>SUM(G31:G32)</f>
        <v>0</v>
      </c>
      <c r="H30" s="75">
        <f>SUM(H31:H32)</f>
        <v>0</v>
      </c>
      <c r="I30" s="75">
        <f>SUM(I31:I32)</f>
        <v>0</v>
      </c>
      <c r="J30" s="75">
        <f>SUM(J31:J32)</f>
        <v>0</v>
      </c>
      <c r="K30" s="75">
        <f>SUM(K31:K32)</f>
        <v>0</v>
      </c>
      <c r="L30" s="75">
        <f>SUM(L31:L32)</f>
        <v>0</v>
      </c>
      <c r="M30" s="75">
        <f>SUM(M31:M32)</f>
        <v>0</v>
      </c>
      <c r="N30" s="75">
        <f>SUM(N31:N32)</f>
        <v>0</v>
      </c>
      <c r="O30" s="75">
        <f>SUM(D30:N30)</f>
        <v>103665</v>
      </c>
      <c r="P30" s="77">
        <f>(O30/P$43)</f>
        <v>29.69492981953595</v>
      </c>
      <c r="Q30" s="78"/>
    </row>
    <row r="31" spans="1:17">
      <c r="A31" s="79"/>
      <c r="B31" s="80">
        <v>351.1</v>
      </c>
      <c r="C31" s="81" t="s">
        <v>47</v>
      </c>
      <c r="D31" s="69">
        <v>20360</v>
      </c>
      <c r="E31" s="69">
        <v>0</v>
      </c>
      <c r="F31" s="69">
        <v>0</v>
      </c>
      <c r="G31" s="69">
        <v>0</v>
      </c>
      <c r="H31" s="69">
        <v>0</v>
      </c>
      <c r="I31" s="69">
        <v>0</v>
      </c>
      <c r="J31" s="69">
        <v>0</v>
      </c>
      <c r="K31" s="69">
        <v>0</v>
      </c>
      <c r="L31" s="69">
        <v>0</v>
      </c>
      <c r="M31" s="69">
        <v>0</v>
      </c>
      <c r="N31" s="69">
        <v>0</v>
      </c>
      <c r="O31" s="69">
        <f>SUM(D31:N31)</f>
        <v>20360</v>
      </c>
      <c r="P31" s="70">
        <f>(O31/P$43)</f>
        <v>5.8321397880263532</v>
      </c>
      <c r="Q31" s="71"/>
    </row>
    <row r="32" spans="1:17">
      <c r="A32" s="79"/>
      <c r="B32" s="80">
        <v>354</v>
      </c>
      <c r="C32" s="81" t="s">
        <v>48</v>
      </c>
      <c r="D32" s="69">
        <v>83305</v>
      </c>
      <c r="E32" s="69">
        <v>0</v>
      </c>
      <c r="F32" s="69">
        <v>0</v>
      </c>
      <c r="G32" s="69">
        <v>0</v>
      </c>
      <c r="H32" s="69">
        <v>0</v>
      </c>
      <c r="I32" s="69">
        <v>0</v>
      </c>
      <c r="J32" s="69">
        <v>0</v>
      </c>
      <c r="K32" s="69">
        <v>0</v>
      </c>
      <c r="L32" s="69">
        <v>0</v>
      </c>
      <c r="M32" s="69">
        <v>0</v>
      </c>
      <c r="N32" s="69">
        <v>0</v>
      </c>
      <c r="O32" s="69">
        <f t="shared" ref="O32" si="4">SUM(D32:N32)</f>
        <v>83305</v>
      </c>
      <c r="P32" s="70">
        <f>(O32/P$43)</f>
        <v>23.862790031509597</v>
      </c>
      <c r="Q32" s="71"/>
    </row>
    <row r="33" spans="1:120" ht="15.75">
      <c r="A33" s="72" t="s">
        <v>3</v>
      </c>
      <c r="B33" s="73"/>
      <c r="C33" s="74"/>
      <c r="D33" s="75">
        <f>SUM(D34:D37)</f>
        <v>1524611</v>
      </c>
      <c r="E33" s="75">
        <f>SUM(E34:E37)</f>
        <v>74415</v>
      </c>
      <c r="F33" s="75">
        <f>SUM(F34:F37)</f>
        <v>0</v>
      </c>
      <c r="G33" s="75">
        <f>SUM(G34:G37)</f>
        <v>0</v>
      </c>
      <c r="H33" s="75">
        <f>SUM(H34:H37)</f>
        <v>0</v>
      </c>
      <c r="I33" s="75">
        <f>SUM(I34:I37)</f>
        <v>1381978</v>
      </c>
      <c r="J33" s="75">
        <f>SUM(J34:J37)</f>
        <v>0</v>
      </c>
      <c r="K33" s="75">
        <f>SUM(K34:K37)</f>
        <v>0</v>
      </c>
      <c r="L33" s="75">
        <f>SUM(L34:L37)</f>
        <v>0</v>
      </c>
      <c r="M33" s="75">
        <f>SUM(M34:M37)</f>
        <v>0</v>
      </c>
      <c r="N33" s="75">
        <f>SUM(N34:N37)</f>
        <v>0</v>
      </c>
      <c r="O33" s="75">
        <f>SUM(D33:N33)</f>
        <v>2981004</v>
      </c>
      <c r="P33" s="77">
        <f>(O33/P$43)</f>
        <v>853.91120022916073</v>
      </c>
      <c r="Q33" s="78"/>
    </row>
    <row r="34" spans="1:120">
      <c r="A34" s="66"/>
      <c r="B34" s="67">
        <v>361.1</v>
      </c>
      <c r="C34" s="68" t="s">
        <v>49</v>
      </c>
      <c r="D34" s="69">
        <v>262955</v>
      </c>
      <c r="E34" s="69">
        <v>72836</v>
      </c>
      <c r="F34" s="69">
        <v>0</v>
      </c>
      <c r="G34" s="69">
        <v>0</v>
      </c>
      <c r="H34" s="69">
        <v>0</v>
      </c>
      <c r="I34" s="69">
        <v>258896</v>
      </c>
      <c r="J34" s="69">
        <v>0</v>
      </c>
      <c r="K34" s="69">
        <v>0</v>
      </c>
      <c r="L34" s="69">
        <v>0</v>
      </c>
      <c r="M34" s="69">
        <v>0</v>
      </c>
      <c r="N34" s="69">
        <v>0</v>
      </c>
      <c r="O34" s="69">
        <f>SUM(D34:N34)</f>
        <v>594687</v>
      </c>
      <c r="P34" s="70">
        <f>(O34/P$43)</f>
        <v>170.34861071326267</v>
      </c>
      <c r="Q34" s="71"/>
    </row>
    <row r="35" spans="1:120">
      <c r="A35" s="66"/>
      <c r="B35" s="67">
        <v>362</v>
      </c>
      <c r="C35" s="68" t="s">
        <v>50</v>
      </c>
      <c r="D35" s="69">
        <v>21501</v>
      </c>
      <c r="E35" s="69">
        <v>0</v>
      </c>
      <c r="F35" s="69">
        <v>0</v>
      </c>
      <c r="G35" s="69">
        <v>0</v>
      </c>
      <c r="H35" s="69">
        <v>0</v>
      </c>
      <c r="I35" s="69">
        <v>0</v>
      </c>
      <c r="J35" s="69">
        <v>0</v>
      </c>
      <c r="K35" s="69">
        <v>0</v>
      </c>
      <c r="L35" s="69">
        <v>0</v>
      </c>
      <c r="M35" s="69">
        <v>0</v>
      </c>
      <c r="N35" s="69">
        <v>0</v>
      </c>
      <c r="O35" s="69">
        <f t="shared" ref="O35:O40" si="5">SUM(D35:N35)</f>
        <v>21501</v>
      </c>
      <c r="P35" s="70">
        <f>(O35/P$43)</f>
        <v>6.1589802348897162</v>
      </c>
      <c r="Q35" s="71"/>
    </row>
    <row r="36" spans="1:120">
      <c r="A36" s="66"/>
      <c r="B36" s="67">
        <v>364</v>
      </c>
      <c r="C36" s="68" t="s">
        <v>109</v>
      </c>
      <c r="D36" s="69">
        <v>910037</v>
      </c>
      <c r="E36" s="69">
        <v>0</v>
      </c>
      <c r="F36" s="69">
        <v>0</v>
      </c>
      <c r="G36" s="69">
        <v>0</v>
      </c>
      <c r="H36" s="69">
        <v>0</v>
      </c>
      <c r="I36" s="69">
        <v>30891</v>
      </c>
      <c r="J36" s="69">
        <v>0</v>
      </c>
      <c r="K36" s="69">
        <v>0</v>
      </c>
      <c r="L36" s="69">
        <v>0</v>
      </c>
      <c r="M36" s="69">
        <v>0</v>
      </c>
      <c r="N36" s="69">
        <v>0</v>
      </c>
      <c r="O36" s="69">
        <f t="shared" si="5"/>
        <v>940928</v>
      </c>
      <c r="P36" s="70">
        <f>(O36/P$43)</f>
        <v>269.52964766542539</v>
      </c>
      <c r="Q36" s="71"/>
    </row>
    <row r="37" spans="1:120">
      <c r="A37" s="66"/>
      <c r="B37" s="67">
        <v>369.9</v>
      </c>
      <c r="C37" s="68" t="s">
        <v>52</v>
      </c>
      <c r="D37" s="69">
        <v>330118</v>
      </c>
      <c r="E37" s="69">
        <v>1579</v>
      </c>
      <c r="F37" s="69">
        <v>0</v>
      </c>
      <c r="G37" s="69">
        <v>0</v>
      </c>
      <c r="H37" s="69">
        <v>0</v>
      </c>
      <c r="I37" s="69">
        <v>1092191</v>
      </c>
      <c r="J37" s="69">
        <v>0</v>
      </c>
      <c r="K37" s="69">
        <v>0</v>
      </c>
      <c r="L37" s="69">
        <v>0</v>
      </c>
      <c r="M37" s="69">
        <v>0</v>
      </c>
      <c r="N37" s="69">
        <v>0</v>
      </c>
      <c r="O37" s="69">
        <f t="shared" si="5"/>
        <v>1423888</v>
      </c>
      <c r="P37" s="70">
        <f>(O37/P$43)</f>
        <v>407.87396161558291</v>
      </c>
      <c r="Q37" s="71"/>
    </row>
    <row r="38" spans="1:120" ht="15.75">
      <c r="A38" s="72" t="s">
        <v>39</v>
      </c>
      <c r="B38" s="73"/>
      <c r="C38" s="74"/>
      <c r="D38" s="75">
        <f>SUM(D39:D40)</f>
        <v>486239</v>
      </c>
      <c r="E38" s="75">
        <f>SUM(E39:E40)</f>
        <v>776000</v>
      </c>
      <c r="F38" s="75">
        <f>SUM(F39:F40)</f>
        <v>0</v>
      </c>
      <c r="G38" s="75">
        <f>SUM(G39:G40)</f>
        <v>0</v>
      </c>
      <c r="H38" s="75">
        <f>SUM(H39:H40)</f>
        <v>0</v>
      </c>
      <c r="I38" s="75">
        <f>SUM(I39:I40)</f>
        <v>792447</v>
      </c>
      <c r="J38" s="75">
        <f>SUM(J39:J40)</f>
        <v>0</v>
      </c>
      <c r="K38" s="75">
        <f>SUM(K39:K40)</f>
        <v>0</v>
      </c>
      <c r="L38" s="75">
        <f>SUM(L39:L40)</f>
        <v>0</v>
      </c>
      <c r="M38" s="75">
        <f>SUM(M39:M40)</f>
        <v>0</v>
      </c>
      <c r="N38" s="75">
        <f>SUM(N39:N40)</f>
        <v>0</v>
      </c>
      <c r="O38" s="75">
        <f t="shared" si="5"/>
        <v>2054686</v>
      </c>
      <c r="P38" s="77">
        <f>(O38/P$43)</f>
        <v>588.56659982812948</v>
      </c>
      <c r="Q38" s="71"/>
    </row>
    <row r="39" spans="1:120">
      <c r="A39" s="66"/>
      <c r="B39" s="67">
        <v>382</v>
      </c>
      <c r="C39" s="68" t="s">
        <v>62</v>
      </c>
      <c r="D39" s="69">
        <v>486239</v>
      </c>
      <c r="E39" s="69">
        <v>776000</v>
      </c>
      <c r="F39" s="69">
        <v>0</v>
      </c>
      <c r="G39" s="69">
        <v>0</v>
      </c>
      <c r="H39" s="69">
        <v>0</v>
      </c>
      <c r="I39" s="69">
        <v>0</v>
      </c>
      <c r="J39" s="69">
        <v>0</v>
      </c>
      <c r="K39" s="69">
        <v>0</v>
      </c>
      <c r="L39" s="69">
        <v>0</v>
      </c>
      <c r="M39" s="69">
        <v>0</v>
      </c>
      <c r="N39" s="69">
        <v>0</v>
      </c>
      <c r="O39" s="69">
        <f t="shared" si="5"/>
        <v>1262239</v>
      </c>
      <c r="P39" s="70">
        <f>(O39/P$43)</f>
        <v>361.56946433686625</v>
      </c>
      <c r="Q39" s="71"/>
    </row>
    <row r="40" spans="1:120" ht="15.75" thickBot="1">
      <c r="A40" s="66"/>
      <c r="B40" s="67">
        <v>389.6</v>
      </c>
      <c r="C40" s="68" t="s">
        <v>161</v>
      </c>
      <c r="D40" s="69">
        <v>0</v>
      </c>
      <c r="E40" s="69">
        <v>0</v>
      </c>
      <c r="F40" s="69">
        <v>0</v>
      </c>
      <c r="G40" s="69">
        <v>0</v>
      </c>
      <c r="H40" s="69">
        <v>0</v>
      </c>
      <c r="I40" s="69">
        <v>792447</v>
      </c>
      <c r="J40" s="69">
        <v>0</v>
      </c>
      <c r="K40" s="69">
        <v>0</v>
      </c>
      <c r="L40" s="69">
        <v>0</v>
      </c>
      <c r="M40" s="69">
        <v>0</v>
      </c>
      <c r="N40" s="69">
        <v>0</v>
      </c>
      <c r="O40" s="69">
        <f t="shared" si="5"/>
        <v>792447</v>
      </c>
      <c r="P40" s="70">
        <f>(O40/P$43)</f>
        <v>226.99713549126324</v>
      </c>
      <c r="Q40" s="71"/>
    </row>
    <row r="41" spans="1:120" ht="16.5" thickBot="1">
      <c r="A41" s="82" t="s">
        <v>45</v>
      </c>
      <c r="B41" s="83"/>
      <c r="C41" s="84"/>
      <c r="D41" s="85">
        <f>SUM(D5,D12,D16,D24,D30,D33,D38)</f>
        <v>9347747</v>
      </c>
      <c r="E41" s="85">
        <f>SUM(E5,E12,E16,E24,E30,E33,E38)</f>
        <v>2191464</v>
      </c>
      <c r="F41" s="85">
        <f>SUM(F5,F12,F16,F24,F30,F33,F38)</f>
        <v>0</v>
      </c>
      <c r="G41" s="85">
        <f>SUM(G5,G12,G16,G24,G30,G33,G38)</f>
        <v>0</v>
      </c>
      <c r="H41" s="85">
        <f>SUM(H5,H12,H16,H24,H30,H33,H38)</f>
        <v>0</v>
      </c>
      <c r="I41" s="85">
        <f>SUM(I5,I12,I16,I24,I30,I33,I38)</f>
        <v>7417345</v>
      </c>
      <c r="J41" s="85">
        <f>SUM(J5,J12,J16,J24,J30,J33,J38)</f>
        <v>0</v>
      </c>
      <c r="K41" s="85">
        <f>SUM(K5,K12,K16,K24,K30,K33,K38)</f>
        <v>0</v>
      </c>
      <c r="L41" s="85">
        <f>SUM(L5,L12,L16,L24,L30,L33,L38)</f>
        <v>0</v>
      </c>
      <c r="M41" s="85">
        <f>SUM(M5,M12,M16,M24,M30,M33,M38)</f>
        <v>0</v>
      </c>
      <c r="N41" s="85">
        <f>SUM(N5,N12,N16,N24,N30,N33,N38)</f>
        <v>0</v>
      </c>
      <c r="O41" s="85">
        <f>SUM(D41:N41)</f>
        <v>18956556</v>
      </c>
      <c r="P41" s="86">
        <f>(O41/P$43)</f>
        <v>5430.1220280721855</v>
      </c>
      <c r="Q41" s="64"/>
      <c r="R41" s="87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P41" s="54"/>
      <c r="BQ41" s="54"/>
      <c r="BR41" s="54"/>
      <c r="BS41" s="54"/>
      <c r="BT41" s="54"/>
      <c r="BU41" s="54"/>
      <c r="BV41" s="54"/>
      <c r="BW41" s="54"/>
      <c r="BX41" s="54"/>
      <c r="BY41" s="54"/>
      <c r="BZ41" s="54"/>
      <c r="CA41" s="54"/>
      <c r="CB41" s="54"/>
      <c r="CC41" s="54"/>
      <c r="CD41" s="54"/>
      <c r="CE41" s="54"/>
      <c r="CF41" s="54"/>
      <c r="CG41" s="54"/>
      <c r="CH41" s="54"/>
      <c r="CI41" s="54"/>
      <c r="CJ41" s="54"/>
      <c r="CK41" s="54"/>
      <c r="CL41" s="54"/>
      <c r="CM41" s="54"/>
      <c r="CN41" s="54"/>
      <c r="CO41" s="54"/>
      <c r="CP41" s="54"/>
      <c r="CQ41" s="54"/>
      <c r="CR41" s="54"/>
      <c r="CS41" s="54"/>
      <c r="CT41" s="54"/>
      <c r="CU41" s="54"/>
      <c r="CV41" s="54"/>
      <c r="CW41" s="54"/>
      <c r="CX41" s="54"/>
      <c r="CY41" s="54"/>
      <c r="CZ41" s="54"/>
      <c r="DA41" s="54"/>
      <c r="DB41" s="54"/>
      <c r="DC41" s="54"/>
      <c r="DD41" s="54"/>
      <c r="DE41" s="54"/>
      <c r="DF41" s="54"/>
      <c r="DG41" s="54"/>
      <c r="DH41" s="54"/>
      <c r="DI41" s="54"/>
      <c r="DJ41" s="54"/>
      <c r="DK41" s="54"/>
      <c r="DL41" s="54"/>
      <c r="DM41" s="54"/>
      <c r="DN41" s="54"/>
      <c r="DO41" s="54"/>
      <c r="DP41" s="54"/>
    </row>
    <row r="42" spans="1:120">
      <c r="A42" s="88"/>
      <c r="B42" s="89"/>
      <c r="C42" s="89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1"/>
    </row>
    <row r="43" spans="1:120">
      <c r="A43" s="92"/>
      <c r="B43" s="93"/>
      <c r="C43" s="93"/>
      <c r="D43" s="94"/>
      <c r="E43" s="94"/>
      <c r="F43" s="94"/>
      <c r="G43" s="94"/>
      <c r="H43" s="94"/>
      <c r="I43" s="94"/>
      <c r="J43" s="94"/>
      <c r="K43" s="94"/>
      <c r="L43" s="94"/>
      <c r="M43" s="97" t="s">
        <v>168</v>
      </c>
      <c r="N43" s="97"/>
      <c r="O43" s="97"/>
      <c r="P43" s="95">
        <v>3491</v>
      </c>
    </row>
    <row r="44" spans="1:120">
      <c r="A44" s="98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100"/>
    </row>
    <row r="45" spans="1:120" ht="15.75" customHeight="1" thickBot="1">
      <c r="A45" s="101" t="s">
        <v>87</v>
      </c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3"/>
    </row>
  </sheetData>
  <mergeCells count="10">
    <mergeCell ref="M43:O43"/>
    <mergeCell ref="A44:P44"/>
    <mergeCell ref="A45:P4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121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55</v>
      </c>
      <c r="B3" s="111"/>
      <c r="C3" s="112"/>
      <c r="D3" s="131" t="s">
        <v>33</v>
      </c>
      <c r="E3" s="132"/>
      <c r="F3" s="132"/>
      <c r="G3" s="132"/>
      <c r="H3" s="133"/>
      <c r="I3" s="131" t="s">
        <v>34</v>
      </c>
      <c r="J3" s="133"/>
      <c r="K3" s="131" t="s">
        <v>36</v>
      </c>
      <c r="L3" s="133"/>
      <c r="M3" s="36"/>
      <c r="N3" s="37"/>
      <c r="O3" s="134" t="s">
        <v>60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35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2378359</v>
      </c>
      <c r="E5" s="27">
        <f t="shared" si="0"/>
        <v>190706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8" si="1">SUM(D5:M5)</f>
        <v>2569065</v>
      </c>
      <c r="O5" s="33">
        <f t="shared" ref="O5:O48" si="2">(N5/O$50)</f>
        <v>831.95110103626939</v>
      </c>
      <c r="P5" s="6"/>
    </row>
    <row r="6" spans="1:133">
      <c r="A6" s="12"/>
      <c r="B6" s="25">
        <v>311</v>
      </c>
      <c r="C6" s="20" t="s">
        <v>2</v>
      </c>
      <c r="D6" s="46">
        <v>1586104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1586104</v>
      </c>
      <c r="O6" s="47">
        <f t="shared" si="2"/>
        <v>513.63471502590676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190706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190706</v>
      </c>
      <c r="O7" s="47">
        <f t="shared" si="2"/>
        <v>61.757124352331608</v>
      </c>
      <c r="P7" s="9"/>
    </row>
    <row r="8" spans="1:133">
      <c r="A8" s="12"/>
      <c r="B8" s="25">
        <v>314.10000000000002</v>
      </c>
      <c r="C8" s="20" t="s">
        <v>11</v>
      </c>
      <c r="D8" s="46">
        <v>517988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517988</v>
      </c>
      <c r="O8" s="47">
        <f t="shared" si="2"/>
        <v>167.74222797927462</v>
      </c>
      <c r="P8" s="9"/>
    </row>
    <row r="9" spans="1:133">
      <c r="A9" s="12"/>
      <c r="B9" s="25">
        <v>314.8</v>
      </c>
      <c r="C9" s="20" t="s">
        <v>13</v>
      </c>
      <c r="D9" s="46">
        <v>27663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27663</v>
      </c>
      <c r="O9" s="47">
        <f t="shared" si="2"/>
        <v>8.9582253886010363</v>
      </c>
      <c r="P9" s="9"/>
    </row>
    <row r="10" spans="1:133">
      <c r="A10" s="12"/>
      <c r="B10" s="25">
        <v>315</v>
      </c>
      <c r="C10" s="20" t="s">
        <v>97</v>
      </c>
      <c r="D10" s="46">
        <v>209292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209292</v>
      </c>
      <c r="O10" s="47">
        <f t="shared" si="2"/>
        <v>67.775906735751292</v>
      </c>
      <c r="P10" s="9"/>
    </row>
    <row r="11" spans="1:133">
      <c r="A11" s="12"/>
      <c r="B11" s="25">
        <v>316</v>
      </c>
      <c r="C11" s="20" t="s">
        <v>98</v>
      </c>
      <c r="D11" s="46">
        <v>37312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37312</v>
      </c>
      <c r="O11" s="47">
        <f t="shared" si="2"/>
        <v>12.082901554404145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SUM(D13:D18)</f>
        <v>696134</v>
      </c>
      <c r="E12" s="32">
        <f t="shared" si="3"/>
        <v>55941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752075</v>
      </c>
      <c r="O12" s="45">
        <f t="shared" si="2"/>
        <v>243.54760362694302</v>
      </c>
      <c r="P12" s="10"/>
    </row>
    <row r="13" spans="1:133">
      <c r="A13" s="12"/>
      <c r="B13" s="25">
        <v>322</v>
      </c>
      <c r="C13" s="20" t="s">
        <v>0</v>
      </c>
      <c r="D13" s="46">
        <v>95518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95518</v>
      </c>
      <c r="O13" s="47">
        <f t="shared" si="2"/>
        <v>30.93199481865285</v>
      </c>
      <c r="P13" s="9"/>
    </row>
    <row r="14" spans="1:133">
      <c r="A14" s="12"/>
      <c r="B14" s="25">
        <v>323.10000000000002</v>
      </c>
      <c r="C14" s="20" t="s">
        <v>16</v>
      </c>
      <c r="D14" s="46">
        <v>460426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460426</v>
      </c>
      <c r="O14" s="47">
        <f t="shared" si="2"/>
        <v>149.10168393782382</v>
      </c>
      <c r="P14" s="9"/>
    </row>
    <row r="15" spans="1:133">
      <c r="A15" s="12"/>
      <c r="B15" s="25">
        <v>323.7</v>
      </c>
      <c r="C15" s="20" t="s">
        <v>17</v>
      </c>
      <c r="D15" s="46">
        <v>140000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140000</v>
      </c>
      <c r="O15" s="47">
        <f t="shared" si="2"/>
        <v>45.336787564766837</v>
      </c>
      <c r="P15" s="9"/>
    </row>
    <row r="16" spans="1:133">
      <c r="A16" s="12"/>
      <c r="B16" s="25">
        <v>324.12</v>
      </c>
      <c r="C16" s="20" t="s">
        <v>90</v>
      </c>
      <c r="D16" s="46">
        <v>0</v>
      </c>
      <c r="E16" s="46">
        <v>946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946</v>
      </c>
      <c r="O16" s="47">
        <f t="shared" si="2"/>
        <v>0.30634715025906734</v>
      </c>
      <c r="P16" s="9"/>
    </row>
    <row r="17" spans="1:16">
      <c r="A17" s="12"/>
      <c r="B17" s="25">
        <v>324.32</v>
      </c>
      <c r="C17" s="20" t="s">
        <v>99</v>
      </c>
      <c r="D17" s="46">
        <v>0</v>
      </c>
      <c r="E17" s="46">
        <v>54995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54995</v>
      </c>
      <c r="O17" s="47">
        <f t="shared" si="2"/>
        <v>17.809261658031087</v>
      </c>
      <c r="P17" s="9"/>
    </row>
    <row r="18" spans="1:16">
      <c r="A18" s="12"/>
      <c r="B18" s="25">
        <v>329</v>
      </c>
      <c r="C18" s="20" t="s">
        <v>23</v>
      </c>
      <c r="D18" s="46">
        <v>190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190</v>
      </c>
      <c r="O18" s="47">
        <f t="shared" si="2"/>
        <v>6.1528497409326421E-2</v>
      </c>
      <c r="P18" s="9"/>
    </row>
    <row r="19" spans="1:16" ht="15.75">
      <c r="A19" s="29" t="s">
        <v>24</v>
      </c>
      <c r="B19" s="30"/>
      <c r="C19" s="31"/>
      <c r="D19" s="32">
        <f t="shared" ref="D19:M19" si="4">SUM(D20:D27)</f>
        <v>483196</v>
      </c>
      <c r="E19" s="32">
        <f t="shared" si="4"/>
        <v>585098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4687499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511115</v>
      </c>
      <c r="N19" s="44">
        <f t="shared" si="1"/>
        <v>6266908</v>
      </c>
      <c r="O19" s="45">
        <f t="shared" si="2"/>
        <v>2029.4391191709844</v>
      </c>
      <c r="P19" s="10"/>
    </row>
    <row r="20" spans="1:16">
      <c r="A20" s="12"/>
      <c r="B20" s="25">
        <v>331.5</v>
      </c>
      <c r="C20" s="20" t="s">
        <v>101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4687499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4687499</v>
      </c>
      <c r="O20" s="47">
        <f t="shared" si="2"/>
        <v>1517.9724740932643</v>
      </c>
      <c r="P20" s="9"/>
    </row>
    <row r="21" spans="1:16">
      <c r="A21" s="12"/>
      <c r="B21" s="25">
        <v>334.49</v>
      </c>
      <c r="C21" s="20" t="s">
        <v>26</v>
      </c>
      <c r="D21" s="46">
        <v>47214</v>
      </c>
      <c r="E21" s="46">
        <v>536406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583620</v>
      </c>
      <c r="O21" s="47">
        <f t="shared" si="2"/>
        <v>188.99611398963731</v>
      </c>
      <c r="P21" s="9"/>
    </row>
    <row r="22" spans="1:16">
      <c r="A22" s="12"/>
      <c r="B22" s="25">
        <v>335.12</v>
      </c>
      <c r="C22" s="20" t="s">
        <v>102</v>
      </c>
      <c r="D22" s="46">
        <v>141926</v>
      </c>
      <c r="E22" s="46">
        <v>48692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190618</v>
      </c>
      <c r="O22" s="47">
        <f t="shared" si="2"/>
        <v>61.728626943005182</v>
      </c>
      <c r="P22" s="9"/>
    </row>
    <row r="23" spans="1:16">
      <c r="A23" s="12"/>
      <c r="B23" s="25">
        <v>335.14</v>
      </c>
      <c r="C23" s="20" t="s">
        <v>103</v>
      </c>
      <c r="D23" s="46">
        <v>6282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6282</v>
      </c>
      <c r="O23" s="47">
        <f t="shared" si="2"/>
        <v>2.0343264248704664</v>
      </c>
      <c r="P23" s="9"/>
    </row>
    <row r="24" spans="1:16">
      <c r="A24" s="12"/>
      <c r="B24" s="25">
        <v>335.15</v>
      </c>
      <c r="C24" s="20" t="s">
        <v>104</v>
      </c>
      <c r="D24" s="46">
        <v>20435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20435</v>
      </c>
      <c r="O24" s="47">
        <f t="shared" si="2"/>
        <v>6.6175518134715023</v>
      </c>
      <c r="P24" s="9"/>
    </row>
    <row r="25" spans="1:16">
      <c r="A25" s="12"/>
      <c r="B25" s="25">
        <v>335.18</v>
      </c>
      <c r="C25" s="20" t="s">
        <v>105</v>
      </c>
      <c r="D25" s="46">
        <v>154339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154339</v>
      </c>
      <c r="O25" s="47">
        <f t="shared" si="2"/>
        <v>49.980246113989637</v>
      </c>
      <c r="P25" s="9"/>
    </row>
    <row r="26" spans="1:16">
      <c r="A26" s="12"/>
      <c r="B26" s="25">
        <v>337.5</v>
      </c>
      <c r="C26" s="20" t="s">
        <v>106</v>
      </c>
      <c r="D26" s="46">
        <v>113000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113000</v>
      </c>
      <c r="O26" s="47">
        <f t="shared" si="2"/>
        <v>36.593264248704664</v>
      </c>
      <c r="P26" s="9"/>
    </row>
    <row r="27" spans="1:16">
      <c r="A27" s="12"/>
      <c r="B27" s="25">
        <v>339</v>
      </c>
      <c r="C27" s="20" t="s">
        <v>32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511115</v>
      </c>
      <c r="N27" s="46">
        <f t="shared" si="1"/>
        <v>511115</v>
      </c>
      <c r="O27" s="47">
        <f t="shared" si="2"/>
        <v>165.51651554404145</v>
      </c>
      <c r="P27" s="9"/>
    </row>
    <row r="28" spans="1:16" ht="15.75">
      <c r="A28" s="29" t="s">
        <v>37</v>
      </c>
      <c r="B28" s="30"/>
      <c r="C28" s="31"/>
      <c r="D28" s="32">
        <f t="shared" ref="D28:M28" si="5">SUM(D29:D36)</f>
        <v>15109</v>
      </c>
      <c r="E28" s="32">
        <f t="shared" si="5"/>
        <v>2850</v>
      </c>
      <c r="F28" s="32">
        <f t="shared" si="5"/>
        <v>0</v>
      </c>
      <c r="G28" s="32">
        <f t="shared" si="5"/>
        <v>0</v>
      </c>
      <c r="H28" s="32">
        <f t="shared" si="5"/>
        <v>0</v>
      </c>
      <c r="I28" s="32">
        <f t="shared" si="5"/>
        <v>4607690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32">
        <f t="shared" si="1"/>
        <v>4625649</v>
      </c>
      <c r="O28" s="45">
        <f t="shared" si="2"/>
        <v>1497.9433290155441</v>
      </c>
      <c r="P28" s="10"/>
    </row>
    <row r="29" spans="1:16">
      <c r="A29" s="12"/>
      <c r="B29" s="25">
        <v>342.5</v>
      </c>
      <c r="C29" s="20" t="s">
        <v>122</v>
      </c>
      <c r="D29" s="46">
        <v>9657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6" si="6">SUM(D29:M29)</f>
        <v>9657</v>
      </c>
      <c r="O29" s="47">
        <f t="shared" si="2"/>
        <v>3.1272668393782381</v>
      </c>
      <c r="P29" s="9"/>
    </row>
    <row r="30" spans="1:16">
      <c r="A30" s="12"/>
      <c r="B30" s="25">
        <v>343.3</v>
      </c>
      <c r="C30" s="20" t="s">
        <v>72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1327811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1327811</v>
      </c>
      <c r="O30" s="47">
        <f t="shared" si="2"/>
        <v>429.99060880829018</v>
      </c>
      <c r="P30" s="9"/>
    </row>
    <row r="31" spans="1:16">
      <c r="A31" s="12"/>
      <c r="B31" s="25">
        <v>343.4</v>
      </c>
      <c r="C31" s="20" t="s">
        <v>41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875365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875365</v>
      </c>
      <c r="O31" s="47">
        <f t="shared" si="2"/>
        <v>283.47312176165804</v>
      </c>
      <c r="P31" s="9"/>
    </row>
    <row r="32" spans="1:16">
      <c r="A32" s="12"/>
      <c r="B32" s="25">
        <v>343.5</v>
      </c>
      <c r="C32" s="20" t="s">
        <v>73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2404514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2404514</v>
      </c>
      <c r="O32" s="47">
        <f t="shared" si="2"/>
        <v>778.66386010362692</v>
      </c>
      <c r="P32" s="9"/>
    </row>
    <row r="33" spans="1:119">
      <c r="A33" s="12"/>
      <c r="B33" s="25">
        <v>343.8</v>
      </c>
      <c r="C33" s="20" t="s">
        <v>43</v>
      </c>
      <c r="D33" s="46">
        <v>1500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1500</v>
      </c>
      <c r="O33" s="47">
        <f t="shared" si="2"/>
        <v>0.48575129533678757</v>
      </c>
      <c r="P33" s="9"/>
    </row>
    <row r="34" spans="1:119">
      <c r="A34" s="12"/>
      <c r="B34" s="25">
        <v>345.1</v>
      </c>
      <c r="C34" s="20" t="s">
        <v>123</v>
      </c>
      <c r="D34" s="46">
        <v>3270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3270</v>
      </c>
      <c r="O34" s="47">
        <f t="shared" si="2"/>
        <v>1.0589378238341969</v>
      </c>
      <c r="P34" s="9"/>
    </row>
    <row r="35" spans="1:119">
      <c r="A35" s="12"/>
      <c r="B35" s="25">
        <v>347.4</v>
      </c>
      <c r="C35" s="20" t="s">
        <v>44</v>
      </c>
      <c r="D35" s="46">
        <v>50</v>
      </c>
      <c r="E35" s="46">
        <v>2850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2900</v>
      </c>
      <c r="O35" s="47">
        <f t="shared" si="2"/>
        <v>0.93911917098445596</v>
      </c>
      <c r="P35" s="9"/>
    </row>
    <row r="36" spans="1:119">
      <c r="A36" s="12"/>
      <c r="B36" s="25">
        <v>349</v>
      </c>
      <c r="C36" s="20" t="s">
        <v>74</v>
      </c>
      <c r="D36" s="46">
        <v>632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632</v>
      </c>
      <c r="O36" s="47">
        <f t="shared" si="2"/>
        <v>0.20466321243523317</v>
      </c>
      <c r="P36" s="9"/>
    </row>
    <row r="37" spans="1:119" ht="15.75">
      <c r="A37" s="29" t="s">
        <v>38</v>
      </c>
      <c r="B37" s="30"/>
      <c r="C37" s="31"/>
      <c r="D37" s="32">
        <f t="shared" ref="D37:M37" si="7">SUM(D38:D38)</f>
        <v>15249</v>
      </c>
      <c r="E37" s="32">
        <f t="shared" si="7"/>
        <v>0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0</v>
      </c>
      <c r="J37" s="32">
        <f t="shared" si="7"/>
        <v>0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 t="shared" ref="N37:N48" si="8">SUM(D37:M37)</f>
        <v>15249</v>
      </c>
      <c r="O37" s="45">
        <f t="shared" si="2"/>
        <v>4.9381476683937819</v>
      </c>
      <c r="P37" s="10"/>
    </row>
    <row r="38" spans="1:119">
      <c r="A38" s="13"/>
      <c r="B38" s="39">
        <v>354</v>
      </c>
      <c r="C38" s="21" t="s">
        <v>48</v>
      </c>
      <c r="D38" s="46">
        <v>15249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15249</v>
      </c>
      <c r="O38" s="47">
        <f t="shared" si="2"/>
        <v>4.9381476683937819</v>
      </c>
      <c r="P38" s="9"/>
    </row>
    <row r="39" spans="1:119" ht="15.75">
      <c r="A39" s="29" t="s">
        <v>3</v>
      </c>
      <c r="B39" s="30"/>
      <c r="C39" s="31"/>
      <c r="D39" s="32">
        <f t="shared" ref="D39:M39" si="9">SUM(D40:D44)</f>
        <v>201452</v>
      </c>
      <c r="E39" s="32">
        <f t="shared" si="9"/>
        <v>4695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46309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4575</v>
      </c>
      <c r="N39" s="32">
        <f t="shared" si="8"/>
        <v>257031</v>
      </c>
      <c r="O39" s="45">
        <f t="shared" si="2"/>
        <v>83.235427461139892</v>
      </c>
      <c r="P39" s="10"/>
    </row>
    <row r="40" spans="1:119">
      <c r="A40" s="12"/>
      <c r="B40" s="25">
        <v>361.1</v>
      </c>
      <c r="C40" s="20" t="s">
        <v>49</v>
      </c>
      <c r="D40" s="46">
        <v>18933</v>
      </c>
      <c r="E40" s="46">
        <v>20</v>
      </c>
      <c r="F40" s="46">
        <v>0</v>
      </c>
      <c r="G40" s="46">
        <v>0</v>
      </c>
      <c r="H40" s="46">
        <v>0</v>
      </c>
      <c r="I40" s="46">
        <v>32526</v>
      </c>
      <c r="J40" s="46">
        <v>0</v>
      </c>
      <c r="K40" s="46">
        <v>0</v>
      </c>
      <c r="L40" s="46">
        <v>0</v>
      </c>
      <c r="M40" s="46">
        <v>2358</v>
      </c>
      <c r="N40" s="46">
        <f t="shared" si="8"/>
        <v>53837</v>
      </c>
      <c r="O40" s="47">
        <f t="shared" si="2"/>
        <v>17.434261658031087</v>
      </c>
      <c r="P40" s="9"/>
    </row>
    <row r="41" spans="1:119">
      <c r="A41" s="12"/>
      <c r="B41" s="25">
        <v>361.4</v>
      </c>
      <c r="C41" s="20" t="s">
        <v>124</v>
      </c>
      <c r="D41" s="46">
        <v>16348</v>
      </c>
      <c r="E41" s="46">
        <v>4675</v>
      </c>
      <c r="F41" s="46">
        <v>0</v>
      </c>
      <c r="G41" s="46">
        <v>0</v>
      </c>
      <c r="H41" s="46">
        <v>0</v>
      </c>
      <c r="I41" s="46">
        <v>10723</v>
      </c>
      <c r="J41" s="46">
        <v>0</v>
      </c>
      <c r="K41" s="46">
        <v>0</v>
      </c>
      <c r="L41" s="46">
        <v>0</v>
      </c>
      <c r="M41" s="46">
        <v>2153</v>
      </c>
      <c r="N41" s="46">
        <f t="shared" si="8"/>
        <v>33899</v>
      </c>
      <c r="O41" s="47">
        <f t="shared" si="2"/>
        <v>10.977655440414507</v>
      </c>
      <c r="P41" s="9"/>
    </row>
    <row r="42" spans="1:119">
      <c r="A42" s="12"/>
      <c r="B42" s="25">
        <v>362</v>
      </c>
      <c r="C42" s="20" t="s">
        <v>50</v>
      </c>
      <c r="D42" s="46">
        <v>73376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73376</v>
      </c>
      <c r="O42" s="47">
        <f t="shared" si="2"/>
        <v>23.761658031088082</v>
      </c>
      <c r="P42" s="9"/>
    </row>
    <row r="43" spans="1:119">
      <c r="A43" s="12"/>
      <c r="B43" s="25">
        <v>364</v>
      </c>
      <c r="C43" s="20" t="s">
        <v>109</v>
      </c>
      <c r="D43" s="46">
        <v>1114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1114</v>
      </c>
      <c r="O43" s="47">
        <f t="shared" si="2"/>
        <v>0.36075129533678757</v>
      </c>
      <c r="P43" s="9"/>
    </row>
    <row r="44" spans="1:119">
      <c r="A44" s="12"/>
      <c r="B44" s="25">
        <v>369.9</v>
      </c>
      <c r="C44" s="20" t="s">
        <v>52</v>
      </c>
      <c r="D44" s="46">
        <v>91681</v>
      </c>
      <c r="E44" s="46">
        <v>0</v>
      </c>
      <c r="F44" s="46">
        <v>0</v>
      </c>
      <c r="G44" s="46">
        <v>0</v>
      </c>
      <c r="H44" s="46">
        <v>0</v>
      </c>
      <c r="I44" s="46">
        <v>3060</v>
      </c>
      <c r="J44" s="46">
        <v>0</v>
      </c>
      <c r="K44" s="46">
        <v>0</v>
      </c>
      <c r="L44" s="46">
        <v>0</v>
      </c>
      <c r="M44" s="46">
        <v>64</v>
      </c>
      <c r="N44" s="46">
        <f t="shared" si="8"/>
        <v>94805</v>
      </c>
      <c r="O44" s="47">
        <f t="shared" si="2"/>
        <v>30.701101036269431</v>
      </c>
      <c r="P44" s="9"/>
    </row>
    <row r="45" spans="1:119" ht="15.75">
      <c r="A45" s="29" t="s">
        <v>39</v>
      </c>
      <c r="B45" s="30"/>
      <c r="C45" s="31"/>
      <c r="D45" s="32">
        <f t="shared" ref="D45:M45" si="10">SUM(D46:D47)</f>
        <v>194164</v>
      </c>
      <c r="E45" s="32">
        <f t="shared" si="10"/>
        <v>767000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302440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si="8"/>
        <v>1263604</v>
      </c>
      <c r="O45" s="45">
        <f t="shared" si="2"/>
        <v>409.19818652849739</v>
      </c>
      <c r="P45" s="9"/>
    </row>
    <row r="46" spans="1:119">
      <c r="A46" s="12"/>
      <c r="B46" s="25">
        <v>381</v>
      </c>
      <c r="C46" s="20" t="s">
        <v>53</v>
      </c>
      <c r="D46" s="46">
        <v>194164</v>
      </c>
      <c r="E46" s="46">
        <v>767000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961164</v>
      </c>
      <c r="O46" s="47">
        <f t="shared" si="2"/>
        <v>311.25777202072538</v>
      </c>
      <c r="P46" s="9"/>
    </row>
    <row r="47" spans="1:119" ht="15.75" thickBot="1">
      <c r="A47" s="12"/>
      <c r="B47" s="25">
        <v>389.7</v>
      </c>
      <c r="C47" s="20" t="s">
        <v>125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302440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302440</v>
      </c>
      <c r="O47" s="47">
        <f t="shared" si="2"/>
        <v>97.940414507772019</v>
      </c>
      <c r="P47" s="9"/>
    </row>
    <row r="48" spans="1:119" ht="16.5" thickBot="1">
      <c r="A48" s="14" t="s">
        <v>45</v>
      </c>
      <c r="B48" s="23"/>
      <c r="C48" s="22"/>
      <c r="D48" s="15">
        <f t="shared" ref="D48:M48" si="11">SUM(D5,D12,D19,D28,D37,D39,D45)</f>
        <v>3983663</v>
      </c>
      <c r="E48" s="15">
        <f t="shared" si="11"/>
        <v>1606290</v>
      </c>
      <c r="F48" s="15">
        <f t="shared" si="11"/>
        <v>0</v>
      </c>
      <c r="G48" s="15">
        <f t="shared" si="11"/>
        <v>0</v>
      </c>
      <c r="H48" s="15">
        <f t="shared" si="11"/>
        <v>0</v>
      </c>
      <c r="I48" s="15">
        <f t="shared" si="11"/>
        <v>9643938</v>
      </c>
      <c r="J48" s="15">
        <f t="shared" si="11"/>
        <v>0</v>
      </c>
      <c r="K48" s="15">
        <f t="shared" si="11"/>
        <v>0</v>
      </c>
      <c r="L48" s="15">
        <f t="shared" si="11"/>
        <v>0</v>
      </c>
      <c r="M48" s="15">
        <f t="shared" si="11"/>
        <v>515690</v>
      </c>
      <c r="N48" s="15">
        <f t="shared" si="8"/>
        <v>15749581</v>
      </c>
      <c r="O48" s="38">
        <f t="shared" si="2"/>
        <v>5100.2529145077724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121" t="s">
        <v>126</v>
      </c>
      <c r="M50" s="121"/>
      <c r="N50" s="121"/>
      <c r="O50" s="43">
        <v>3088</v>
      </c>
    </row>
    <row r="51" spans="1:15">
      <c r="A51" s="122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100"/>
    </row>
    <row r="52" spans="1:15" ht="15.75" customHeight="1" thickBot="1">
      <c r="A52" s="123" t="s">
        <v>87</v>
      </c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3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96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55</v>
      </c>
      <c r="B3" s="111"/>
      <c r="C3" s="112"/>
      <c r="D3" s="131" t="s">
        <v>33</v>
      </c>
      <c r="E3" s="132"/>
      <c r="F3" s="132"/>
      <c r="G3" s="132"/>
      <c r="H3" s="133"/>
      <c r="I3" s="131" t="s">
        <v>34</v>
      </c>
      <c r="J3" s="133"/>
      <c r="K3" s="131" t="s">
        <v>36</v>
      </c>
      <c r="L3" s="133"/>
      <c r="M3" s="36"/>
      <c r="N3" s="37"/>
      <c r="O3" s="134" t="s">
        <v>60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35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2403226</v>
      </c>
      <c r="E5" s="27">
        <f t="shared" si="0"/>
        <v>182111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2585337</v>
      </c>
      <c r="O5" s="33">
        <f t="shared" ref="O5:O50" si="1">(N5/O$52)</f>
        <v>845.98723821989529</v>
      </c>
      <c r="P5" s="6"/>
    </row>
    <row r="6" spans="1:133">
      <c r="A6" s="12"/>
      <c r="B6" s="25">
        <v>311</v>
      </c>
      <c r="C6" s="20" t="s">
        <v>2</v>
      </c>
      <c r="D6" s="46">
        <v>1613162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1613162</v>
      </c>
      <c r="O6" s="47">
        <f t="shared" si="1"/>
        <v>527.86714659685867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182111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182111</v>
      </c>
      <c r="O7" s="47">
        <f t="shared" si="1"/>
        <v>59.591295811518322</v>
      </c>
      <c r="P7" s="9"/>
    </row>
    <row r="8" spans="1:133">
      <c r="A8" s="12"/>
      <c r="B8" s="25">
        <v>314.10000000000002</v>
      </c>
      <c r="C8" s="20" t="s">
        <v>11</v>
      </c>
      <c r="D8" s="46">
        <v>498234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498234</v>
      </c>
      <c r="O8" s="47">
        <f t="shared" si="1"/>
        <v>163.03468586387436</v>
      </c>
      <c r="P8" s="9"/>
    </row>
    <row r="9" spans="1:133">
      <c r="A9" s="12"/>
      <c r="B9" s="25">
        <v>314.8</v>
      </c>
      <c r="C9" s="20" t="s">
        <v>13</v>
      </c>
      <c r="D9" s="46">
        <v>20209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20209</v>
      </c>
      <c r="O9" s="47">
        <f t="shared" si="1"/>
        <v>6.6128926701570681</v>
      </c>
      <c r="P9" s="9"/>
    </row>
    <row r="10" spans="1:133">
      <c r="A10" s="12"/>
      <c r="B10" s="25">
        <v>315</v>
      </c>
      <c r="C10" s="20" t="s">
        <v>97</v>
      </c>
      <c r="D10" s="46">
        <v>238204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238204</v>
      </c>
      <c r="O10" s="47">
        <f t="shared" si="1"/>
        <v>77.946335078534034</v>
      </c>
      <c r="P10" s="9"/>
    </row>
    <row r="11" spans="1:133">
      <c r="A11" s="12"/>
      <c r="B11" s="25">
        <v>316</v>
      </c>
      <c r="C11" s="20" t="s">
        <v>98</v>
      </c>
      <c r="D11" s="46">
        <v>31167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31167</v>
      </c>
      <c r="O11" s="47">
        <f t="shared" si="1"/>
        <v>10.198625654450261</v>
      </c>
      <c r="P11" s="9"/>
    </row>
    <row r="12" spans="1:133">
      <c r="A12" s="12"/>
      <c r="B12" s="25">
        <v>319</v>
      </c>
      <c r="C12" s="20" t="s">
        <v>89</v>
      </c>
      <c r="D12" s="46">
        <v>2250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2250</v>
      </c>
      <c r="O12" s="47">
        <f t="shared" si="1"/>
        <v>0.73625654450261779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SUM(D14:D19)</f>
        <v>627212</v>
      </c>
      <c r="E13" s="32">
        <f t="shared" si="3"/>
        <v>646923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1" si="4">SUM(D13:M13)</f>
        <v>1274135</v>
      </c>
      <c r="O13" s="45">
        <f t="shared" si="1"/>
        <v>416.92899214659684</v>
      </c>
      <c r="P13" s="10"/>
    </row>
    <row r="14" spans="1:133">
      <c r="A14" s="12"/>
      <c r="B14" s="25">
        <v>322</v>
      </c>
      <c r="C14" s="20" t="s">
        <v>0</v>
      </c>
      <c r="D14" s="46">
        <v>48296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48296</v>
      </c>
      <c r="O14" s="47">
        <f t="shared" si="1"/>
        <v>15.803664921465968</v>
      </c>
      <c r="P14" s="9"/>
    </row>
    <row r="15" spans="1:133">
      <c r="A15" s="12"/>
      <c r="B15" s="25">
        <v>323.10000000000002</v>
      </c>
      <c r="C15" s="20" t="s">
        <v>16</v>
      </c>
      <c r="D15" s="46">
        <v>432058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432058</v>
      </c>
      <c r="O15" s="47">
        <f t="shared" si="1"/>
        <v>141.38023560209425</v>
      </c>
      <c r="P15" s="9"/>
    </row>
    <row r="16" spans="1:133">
      <c r="A16" s="12"/>
      <c r="B16" s="25">
        <v>323.7</v>
      </c>
      <c r="C16" s="20" t="s">
        <v>17</v>
      </c>
      <c r="D16" s="46">
        <v>140000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140000</v>
      </c>
      <c r="O16" s="47">
        <f t="shared" si="1"/>
        <v>45.811518324607327</v>
      </c>
      <c r="P16" s="9"/>
    </row>
    <row r="17" spans="1:16">
      <c r="A17" s="12"/>
      <c r="B17" s="25">
        <v>324.12</v>
      </c>
      <c r="C17" s="20" t="s">
        <v>90</v>
      </c>
      <c r="D17" s="46">
        <v>0</v>
      </c>
      <c r="E17" s="46">
        <v>400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400</v>
      </c>
      <c r="O17" s="47">
        <f t="shared" si="1"/>
        <v>0.13089005235602094</v>
      </c>
      <c r="P17" s="9"/>
    </row>
    <row r="18" spans="1:16">
      <c r="A18" s="12"/>
      <c r="B18" s="25">
        <v>324.32</v>
      </c>
      <c r="C18" s="20" t="s">
        <v>99</v>
      </c>
      <c r="D18" s="46">
        <v>0</v>
      </c>
      <c r="E18" s="46">
        <v>646523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646523</v>
      </c>
      <c r="O18" s="47">
        <f t="shared" si="1"/>
        <v>211.55857329842931</v>
      </c>
      <c r="P18" s="9"/>
    </row>
    <row r="19" spans="1:16">
      <c r="A19" s="12"/>
      <c r="B19" s="25">
        <v>329</v>
      </c>
      <c r="C19" s="20" t="s">
        <v>23</v>
      </c>
      <c r="D19" s="46">
        <v>6858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6858</v>
      </c>
      <c r="O19" s="47">
        <f t="shared" si="1"/>
        <v>2.2441099476439792</v>
      </c>
      <c r="P19" s="9"/>
    </row>
    <row r="20" spans="1:16" ht="15.75">
      <c r="A20" s="29" t="s">
        <v>24</v>
      </c>
      <c r="B20" s="30"/>
      <c r="C20" s="31"/>
      <c r="D20" s="32">
        <f t="shared" ref="D20:M20" si="5">SUM(D21:D30)</f>
        <v>359443</v>
      </c>
      <c r="E20" s="32">
        <f t="shared" si="5"/>
        <v>628838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1963492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417864</v>
      </c>
      <c r="N20" s="44">
        <f t="shared" si="4"/>
        <v>3369637</v>
      </c>
      <c r="O20" s="45">
        <f t="shared" si="1"/>
        <v>1102.6299083769634</v>
      </c>
      <c r="P20" s="10"/>
    </row>
    <row r="21" spans="1:16">
      <c r="A21" s="12"/>
      <c r="B21" s="25">
        <v>331.49</v>
      </c>
      <c r="C21" s="20" t="s">
        <v>100</v>
      </c>
      <c r="D21" s="46">
        <v>43340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43340</v>
      </c>
      <c r="O21" s="47">
        <f t="shared" si="1"/>
        <v>14.18193717277487</v>
      </c>
      <c r="P21" s="9"/>
    </row>
    <row r="22" spans="1:16">
      <c r="A22" s="12"/>
      <c r="B22" s="25">
        <v>331.5</v>
      </c>
      <c r="C22" s="20" t="s">
        <v>101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1956732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1956732</v>
      </c>
      <c r="O22" s="47">
        <f t="shared" si="1"/>
        <v>640.29188481675396</v>
      </c>
      <c r="P22" s="9"/>
    </row>
    <row r="23" spans="1:16">
      <c r="A23" s="12"/>
      <c r="B23" s="25">
        <v>334.49</v>
      </c>
      <c r="C23" s="20" t="s">
        <v>26</v>
      </c>
      <c r="D23" s="46">
        <v>0</v>
      </c>
      <c r="E23" s="46">
        <v>578383</v>
      </c>
      <c r="F23" s="46">
        <v>0</v>
      </c>
      <c r="G23" s="46">
        <v>0</v>
      </c>
      <c r="H23" s="46">
        <v>0</v>
      </c>
      <c r="I23" s="46">
        <v>6760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585143</v>
      </c>
      <c r="O23" s="47">
        <f t="shared" si="1"/>
        <v>191.47349476439791</v>
      </c>
      <c r="P23" s="9"/>
    </row>
    <row r="24" spans="1:16">
      <c r="A24" s="12"/>
      <c r="B24" s="25">
        <v>335.12</v>
      </c>
      <c r="C24" s="20" t="s">
        <v>102</v>
      </c>
      <c r="D24" s="46">
        <v>140103</v>
      </c>
      <c r="E24" s="46">
        <v>50455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190558</v>
      </c>
      <c r="O24" s="47">
        <f t="shared" si="1"/>
        <v>62.355366492146594</v>
      </c>
      <c r="P24" s="9"/>
    </row>
    <row r="25" spans="1:16">
      <c r="A25" s="12"/>
      <c r="B25" s="25">
        <v>335.14</v>
      </c>
      <c r="C25" s="20" t="s">
        <v>103</v>
      </c>
      <c r="D25" s="46">
        <v>8486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8486</v>
      </c>
      <c r="O25" s="47">
        <f t="shared" si="1"/>
        <v>2.7768324607329844</v>
      </c>
      <c r="P25" s="9"/>
    </row>
    <row r="26" spans="1:16">
      <c r="A26" s="12"/>
      <c r="B26" s="25">
        <v>335.15</v>
      </c>
      <c r="C26" s="20" t="s">
        <v>104</v>
      </c>
      <c r="D26" s="46">
        <v>5390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5390</v>
      </c>
      <c r="O26" s="47">
        <f t="shared" si="1"/>
        <v>1.7637434554973821</v>
      </c>
      <c r="P26" s="9"/>
    </row>
    <row r="27" spans="1:16">
      <c r="A27" s="12"/>
      <c r="B27" s="25">
        <v>335.18</v>
      </c>
      <c r="C27" s="20" t="s">
        <v>105</v>
      </c>
      <c r="D27" s="46">
        <v>144938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144938</v>
      </c>
      <c r="O27" s="47">
        <f t="shared" si="1"/>
        <v>47.427356020942412</v>
      </c>
      <c r="P27" s="9"/>
    </row>
    <row r="28" spans="1:16">
      <c r="A28" s="12"/>
      <c r="B28" s="25">
        <v>337.2</v>
      </c>
      <c r="C28" s="20" t="s">
        <v>92</v>
      </c>
      <c r="D28" s="46">
        <v>5000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5000</v>
      </c>
      <c r="O28" s="47">
        <f t="shared" si="1"/>
        <v>1.6361256544502618</v>
      </c>
      <c r="P28" s="9"/>
    </row>
    <row r="29" spans="1:16">
      <c r="A29" s="12"/>
      <c r="B29" s="25">
        <v>337.5</v>
      </c>
      <c r="C29" s="20" t="s">
        <v>106</v>
      </c>
      <c r="D29" s="46">
        <v>12186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12186</v>
      </c>
      <c r="O29" s="47">
        <f t="shared" si="1"/>
        <v>3.9875654450261782</v>
      </c>
      <c r="P29" s="9"/>
    </row>
    <row r="30" spans="1:16">
      <c r="A30" s="12"/>
      <c r="B30" s="25">
        <v>339</v>
      </c>
      <c r="C30" s="20" t="s">
        <v>32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417864</v>
      </c>
      <c r="N30" s="46">
        <f t="shared" si="4"/>
        <v>417864</v>
      </c>
      <c r="O30" s="47">
        <f t="shared" si="1"/>
        <v>136.73560209424085</v>
      </c>
      <c r="P30" s="9"/>
    </row>
    <row r="31" spans="1:16" ht="15.75">
      <c r="A31" s="29" t="s">
        <v>37</v>
      </c>
      <c r="B31" s="30"/>
      <c r="C31" s="31"/>
      <c r="D31" s="32">
        <f t="shared" ref="D31:M31" si="6">SUM(D32:D38)</f>
        <v>6376</v>
      </c>
      <c r="E31" s="32">
        <f t="shared" si="6"/>
        <v>1150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5004552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 t="shared" si="4"/>
        <v>5012078</v>
      </c>
      <c r="O31" s="45">
        <f t="shared" si="1"/>
        <v>1640.0778795811518</v>
      </c>
      <c r="P31" s="10"/>
    </row>
    <row r="32" spans="1:16">
      <c r="A32" s="12"/>
      <c r="B32" s="25">
        <v>341.3</v>
      </c>
      <c r="C32" s="20" t="s">
        <v>107</v>
      </c>
      <c r="D32" s="46">
        <v>46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7">SUM(D32:M32)</f>
        <v>46</v>
      </c>
      <c r="O32" s="47">
        <f t="shared" si="1"/>
        <v>1.5052356020942409E-2</v>
      </c>
      <c r="P32" s="9"/>
    </row>
    <row r="33" spans="1:16">
      <c r="A33" s="12"/>
      <c r="B33" s="25">
        <v>341.9</v>
      </c>
      <c r="C33" s="20" t="s">
        <v>108</v>
      </c>
      <c r="D33" s="46">
        <v>120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120</v>
      </c>
      <c r="O33" s="47">
        <f t="shared" si="1"/>
        <v>3.9267015706806283E-2</v>
      </c>
      <c r="P33" s="9"/>
    </row>
    <row r="34" spans="1:16">
      <c r="A34" s="12"/>
      <c r="B34" s="25">
        <v>343.3</v>
      </c>
      <c r="C34" s="20" t="s">
        <v>72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1315278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1315278</v>
      </c>
      <c r="O34" s="47">
        <f t="shared" si="1"/>
        <v>430.39201570680626</v>
      </c>
      <c r="P34" s="9"/>
    </row>
    <row r="35" spans="1:16">
      <c r="A35" s="12"/>
      <c r="B35" s="25">
        <v>343.4</v>
      </c>
      <c r="C35" s="20" t="s">
        <v>41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844365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844365</v>
      </c>
      <c r="O35" s="47">
        <f t="shared" si="1"/>
        <v>276.29744764397907</v>
      </c>
      <c r="P35" s="9"/>
    </row>
    <row r="36" spans="1:16">
      <c r="A36" s="12"/>
      <c r="B36" s="25">
        <v>343.5</v>
      </c>
      <c r="C36" s="20" t="s">
        <v>73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2731636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2731636</v>
      </c>
      <c r="O36" s="47">
        <f t="shared" si="1"/>
        <v>893.85994764397901</v>
      </c>
      <c r="P36" s="9"/>
    </row>
    <row r="37" spans="1:16">
      <c r="A37" s="12"/>
      <c r="B37" s="25">
        <v>347.4</v>
      </c>
      <c r="C37" s="20" t="s">
        <v>44</v>
      </c>
      <c r="D37" s="46">
        <v>2710</v>
      </c>
      <c r="E37" s="46">
        <v>1150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3860</v>
      </c>
      <c r="O37" s="47">
        <f t="shared" si="1"/>
        <v>1.2630890052356021</v>
      </c>
      <c r="P37" s="9"/>
    </row>
    <row r="38" spans="1:16">
      <c r="A38" s="12"/>
      <c r="B38" s="25">
        <v>349</v>
      </c>
      <c r="C38" s="20" t="s">
        <v>74</v>
      </c>
      <c r="D38" s="46">
        <v>3500</v>
      </c>
      <c r="E38" s="46">
        <v>0</v>
      </c>
      <c r="F38" s="46">
        <v>0</v>
      </c>
      <c r="G38" s="46">
        <v>0</v>
      </c>
      <c r="H38" s="46">
        <v>0</v>
      </c>
      <c r="I38" s="46">
        <v>113273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116773</v>
      </c>
      <c r="O38" s="47">
        <f t="shared" si="1"/>
        <v>38.211060209424083</v>
      </c>
      <c r="P38" s="9"/>
    </row>
    <row r="39" spans="1:16" ht="15.75">
      <c r="A39" s="29" t="s">
        <v>38</v>
      </c>
      <c r="B39" s="30"/>
      <c r="C39" s="31"/>
      <c r="D39" s="32">
        <f t="shared" ref="D39:M39" si="8">SUM(D40:D41)</f>
        <v>18120</v>
      </c>
      <c r="E39" s="32">
        <f t="shared" si="8"/>
        <v>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0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ref="N39:N50" si="9">SUM(D39:M39)</f>
        <v>18120</v>
      </c>
      <c r="O39" s="45">
        <f t="shared" si="1"/>
        <v>5.9293193717277486</v>
      </c>
      <c r="P39" s="10"/>
    </row>
    <row r="40" spans="1:16">
      <c r="A40" s="13"/>
      <c r="B40" s="39">
        <v>351.1</v>
      </c>
      <c r="C40" s="21" t="s">
        <v>47</v>
      </c>
      <c r="D40" s="46">
        <v>16702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16702</v>
      </c>
      <c r="O40" s="47">
        <f t="shared" si="1"/>
        <v>5.4653141361256541</v>
      </c>
      <c r="P40" s="9"/>
    </row>
    <row r="41" spans="1:16">
      <c r="A41" s="13"/>
      <c r="B41" s="39">
        <v>354</v>
      </c>
      <c r="C41" s="21" t="s">
        <v>48</v>
      </c>
      <c r="D41" s="46">
        <v>1418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1418</v>
      </c>
      <c r="O41" s="47">
        <f t="shared" si="1"/>
        <v>0.46400523560209422</v>
      </c>
      <c r="P41" s="9"/>
    </row>
    <row r="42" spans="1:16" ht="15.75">
      <c r="A42" s="29" t="s">
        <v>3</v>
      </c>
      <c r="B42" s="30"/>
      <c r="C42" s="31"/>
      <c r="D42" s="32">
        <f t="shared" ref="D42:M42" si="10">SUM(D43:D47)</f>
        <v>221840</v>
      </c>
      <c r="E42" s="32">
        <f t="shared" si="10"/>
        <v>5000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27741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2974</v>
      </c>
      <c r="N42" s="32">
        <f t="shared" si="9"/>
        <v>257555</v>
      </c>
      <c r="O42" s="45">
        <f t="shared" si="1"/>
        <v>84.278468586387433</v>
      </c>
      <c r="P42" s="10"/>
    </row>
    <row r="43" spans="1:16">
      <c r="A43" s="12"/>
      <c r="B43" s="25">
        <v>361.1</v>
      </c>
      <c r="C43" s="20" t="s">
        <v>49</v>
      </c>
      <c r="D43" s="46">
        <v>25238</v>
      </c>
      <c r="E43" s="46">
        <v>0</v>
      </c>
      <c r="F43" s="46">
        <v>0</v>
      </c>
      <c r="G43" s="46">
        <v>0</v>
      </c>
      <c r="H43" s="46">
        <v>0</v>
      </c>
      <c r="I43" s="46">
        <v>27741</v>
      </c>
      <c r="J43" s="46">
        <v>0</v>
      </c>
      <c r="K43" s="46">
        <v>0</v>
      </c>
      <c r="L43" s="46">
        <v>0</v>
      </c>
      <c r="M43" s="46">
        <v>2910</v>
      </c>
      <c r="N43" s="46">
        <f t="shared" si="9"/>
        <v>55889</v>
      </c>
      <c r="O43" s="47">
        <f t="shared" si="1"/>
        <v>18.288285340314136</v>
      </c>
      <c r="P43" s="9"/>
    </row>
    <row r="44" spans="1:16">
      <c r="A44" s="12"/>
      <c r="B44" s="25">
        <v>362</v>
      </c>
      <c r="C44" s="20" t="s">
        <v>50</v>
      </c>
      <c r="D44" s="46">
        <v>74888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74888</v>
      </c>
      <c r="O44" s="47">
        <f t="shared" si="1"/>
        <v>24.505235602094242</v>
      </c>
      <c r="P44" s="9"/>
    </row>
    <row r="45" spans="1:16">
      <c r="A45" s="12"/>
      <c r="B45" s="25">
        <v>364</v>
      </c>
      <c r="C45" s="20" t="s">
        <v>109</v>
      </c>
      <c r="D45" s="46">
        <v>60784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60784</v>
      </c>
      <c r="O45" s="47">
        <f t="shared" si="1"/>
        <v>19.890052356020941</v>
      </c>
      <c r="P45" s="9"/>
    </row>
    <row r="46" spans="1:16">
      <c r="A46" s="12"/>
      <c r="B46" s="25">
        <v>366</v>
      </c>
      <c r="C46" s="20" t="s">
        <v>110</v>
      </c>
      <c r="D46" s="46">
        <v>50000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50000</v>
      </c>
      <c r="O46" s="47">
        <f t="shared" si="1"/>
        <v>16.361256544502616</v>
      </c>
      <c r="P46" s="9"/>
    </row>
    <row r="47" spans="1:16">
      <c r="A47" s="12"/>
      <c r="B47" s="25">
        <v>369.9</v>
      </c>
      <c r="C47" s="20" t="s">
        <v>52</v>
      </c>
      <c r="D47" s="46">
        <v>10930</v>
      </c>
      <c r="E47" s="46">
        <v>5000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64</v>
      </c>
      <c r="N47" s="46">
        <f t="shared" si="9"/>
        <v>15994</v>
      </c>
      <c r="O47" s="47">
        <f t="shared" si="1"/>
        <v>5.2336387434554972</v>
      </c>
      <c r="P47" s="9"/>
    </row>
    <row r="48" spans="1:16" ht="15.75">
      <c r="A48" s="29" t="s">
        <v>39</v>
      </c>
      <c r="B48" s="30"/>
      <c r="C48" s="31"/>
      <c r="D48" s="32">
        <f t="shared" ref="D48:M48" si="11">SUM(D49:D49)</f>
        <v>188509</v>
      </c>
      <c r="E48" s="32">
        <f t="shared" si="11"/>
        <v>383654</v>
      </c>
      <c r="F48" s="32">
        <f t="shared" si="11"/>
        <v>0</v>
      </c>
      <c r="G48" s="32">
        <f t="shared" si="11"/>
        <v>0</v>
      </c>
      <c r="H48" s="32">
        <f t="shared" si="11"/>
        <v>0</v>
      </c>
      <c r="I48" s="32">
        <f t="shared" si="11"/>
        <v>0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 t="shared" si="9"/>
        <v>572163</v>
      </c>
      <c r="O48" s="45">
        <f t="shared" si="1"/>
        <v>187.22611256544502</v>
      </c>
      <c r="P48" s="9"/>
    </row>
    <row r="49" spans="1:119" ht="15.75" thickBot="1">
      <c r="A49" s="12"/>
      <c r="B49" s="25">
        <v>381</v>
      </c>
      <c r="C49" s="20" t="s">
        <v>53</v>
      </c>
      <c r="D49" s="46">
        <v>188509</v>
      </c>
      <c r="E49" s="46">
        <v>383654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572163</v>
      </c>
      <c r="O49" s="47">
        <f t="shared" si="1"/>
        <v>187.22611256544502</v>
      </c>
      <c r="P49" s="9"/>
    </row>
    <row r="50" spans="1:119" ht="16.5" thickBot="1">
      <c r="A50" s="14" t="s">
        <v>45</v>
      </c>
      <c r="B50" s="23"/>
      <c r="C50" s="22"/>
      <c r="D50" s="15">
        <f t="shared" ref="D50:M50" si="12">SUM(D5,D13,D20,D31,D39,D42,D48)</f>
        <v>3824726</v>
      </c>
      <c r="E50" s="15">
        <f t="shared" si="12"/>
        <v>1847676</v>
      </c>
      <c r="F50" s="15">
        <f t="shared" si="12"/>
        <v>0</v>
      </c>
      <c r="G50" s="15">
        <f t="shared" si="12"/>
        <v>0</v>
      </c>
      <c r="H50" s="15">
        <f t="shared" si="12"/>
        <v>0</v>
      </c>
      <c r="I50" s="15">
        <f t="shared" si="12"/>
        <v>6995785</v>
      </c>
      <c r="J50" s="15">
        <f t="shared" si="12"/>
        <v>0</v>
      </c>
      <c r="K50" s="15">
        <f t="shared" si="12"/>
        <v>0</v>
      </c>
      <c r="L50" s="15">
        <f t="shared" si="12"/>
        <v>0</v>
      </c>
      <c r="M50" s="15">
        <f t="shared" si="12"/>
        <v>420838</v>
      </c>
      <c r="N50" s="15">
        <f t="shared" si="9"/>
        <v>13089025</v>
      </c>
      <c r="O50" s="38">
        <f t="shared" si="1"/>
        <v>4283.0579188481679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121" t="s">
        <v>111</v>
      </c>
      <c r="M52" s="121"/>
      <c r="N52" s="121"/>
      <c r="O52" s="43">
        <v>3056</v>
      </c>
    </row>
    <row r="53" spans="1:119">
      <c r="A53" s="122"/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100"/>
    </row>
    <row r="54" spans="1:119" ht="15.75" customHeight="1" thickBot="1">
      <c r="A54" s="123" t="s">
        <v>87</v>
      </c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3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88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55</v>
      </c>
      <c r="B3" s="111"/>
      <c r="C3" s="112"/>
      <c r="D3" s="131" t="s">
        <v>33</v>
      </c>
      <c r="E3" s="132"/>
      <c r="F3" s="132"/>
      <c r="G3" s="132"/>
      <c r="H3" s="133"/>
      <c r="I3" s="131" t="s">
        <v>34</v>
      </c>
      <c r="J3" s="133"/>
      <c r="K3" s="131" t="s">
        <v>36</v>
      </c>
      <c r="L3" s="133"/>
      <c r="M3" s="36"/>
      <c r="N3" s="37"/>
      <c r="O3" s="134" t="s">
        <v>60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35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2454271</v>
      </c>
      <c r="E5" s="27">
        <f t="shared" si="0"/>
        <v>188658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2642929</v>
      </c>
      <c r="O5" s="33">
        <f t="shared" ref="O5:O50" si="1">(N5/O$52)</f>
        <v>859.20968790637187</v>
      </c>
      <c r="P5" s="6"/>
    </row>
    <row r="6" spans="1:133">
      <c r="A6" s="12"/>
      <c r="B6" s="25">
        <v>311</v>
      </c>
      <c r="C6" s="20" t="s">
        <v>2</v>
      </c>
      <c r="D6" s="46">
        <v>1681111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1681111</v>
      </c>
      <c r="O6" s="47">
        <f t="shared" si="1"/>
        <v>546.52503250975292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188658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188658</v>
      </c>
      <c r="O7" s="47">
        <f t="shared" si="1"/>
        <v>61.332249674902471</v>
      </c>
      <c r="P7" s="9"/>
    </row>
    <row r="8" spans="1:133">
      <c r="A8" s="12"/>
      <c r="B8" s="25">
        <v>314.10000000000002</v>
      </c>
      <c r="C8" s="20" t="s">
        <v>11</v>
      </c>
      <c r="D8" s="46">
        <v>476570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476570</v>
      </c>
      <c r="O8" s="47">
        <f t="shared" si="1"/>
        <v>154.93172951885566</v>
      </c>
      <c r="P8" s="9"/>
    </row>
    <row r="9" spans="1:133">
      <c r="A9" s="12"/>
      <c r="B9" s="25">
        <v>314.8</v>
      </c>
      <c r="C9" s="20" t="s">
        <v>13</v>
      </c>
      <c r="D9" s="46">
        <v>23659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23659</v>
      </c>
      <c r="O9" s="47">
        <f t="shared" si="1"/>
        <v>7.6914824447334205</v>
      </c>
      <c r="P9" s="9"/>
    </row>
    <row r="10" spans="1:133">
      <c r="A10" s="12"/>
      <c r="B10" s="25">
        <v>315</v>
      </c>
      <c r="C10" s="20" t="s">
        <v>80</v>
      </c>
      <c r="D10" s="46">
        <v>238084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238084</v>
      </c>
      <c r="O10" s="47">
        <f t="shared" si="1"/>
        <v>77.400520156046809</v>
      </c>
      <c r="P10" s="9"/>
    </row>
    <row r="11" spans="1:133">
      <c r="A11" s="12"/>
      <c r="B11" s="25">
        <v>316</v>
      </c>
      <c r="C11" s="20" t="s">
        <v>14</v>
      </c>
      <c r="D11" s="46">
        <v>31977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31977</v>
      </c>
      <c r="O11" s="47">
        <f t="shared" si="1"/>
        <v>10.395643693107932</v>
      </c>
      <c r="P11" s="9"/>
    </row>
    <row r="12" spans="1:133">
      <c r="A12" s="12"/>
      <c r="B12" s="25">
        <v>319</v>
      </c>
      <c r="C12" s="20" t="s">
        <v>89</v>
      </c>
      <c r="D12" s="46">
        <v>2870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2870</v>
      </c>
      <c r="O12" s="47">
        <f t="shared" si="1"/>
        <v>0.93302990897269178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SUM(D14:D18)</f>
        <v>640501</v>
      </c>
      <c r="E13" s="32">
        <f t="shared" si="3"/>
        <v>759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8" si="4">SUM(D13:M13)</f>
        <v>641260</v>
      </c>
      <c r="O13" s="45">
        <f t="shared" si="1"/>
        <v>208.47204161248374</v>
      </c>
      <c r="P13" s="10"/>
    </row>
    <row r="14" spans="1:133">
      <c r="A14" s="12"/>
      <c r="B14" s="25">
        <v>322</v>
      </c>
      <c r="C14" s="20" t="s">
        <v>0</v>
      </c>
      <c r="D14" s="46">
        <v>63618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63618</v>
      </c>
      <c r="O14" s="47">
        <f t="shared" si="1"/>
        <v>20.682054616384914</v>
      </c>
      <c r="P14" s="9"/>
    </row>
    <row r="15" spans="1:133">
      <c r="A15" s="12"/>
      <c r="B15" s="25">
        <v>323.10000000000002</v>
      </c>
      <c r="C15" s="20" t="s">
        <v>16</v>
      </c>
      <c r="D15" s="46">
        <v>423928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423928</v>
      </c>
      <c r="O15" s="47">
        <f t="shared" si="1"/>
        <v>137.8179453836151</v>
      </c>
      <c r="P15" s="9"/>
    </row>
    <row r="16" spans="1:133">
      <c r="A16" s="12"/>
      <c r="B16" s="25">
        <v>323.7</v>
      </c>
      <c r="C16" s="20" t="s">
        <v>17</v>
      </c>
      <c r="D16" s="46">
        <v>146145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146145</v>
      </c>
      <c r="O16" s="47">
        <f t="shared" si="1"/>
        <v>47.511378413524056</v>
      </c>
      <c r="P16" s="9"/>
    </row>
    <row r="17" spans="1:16">
      <c r="A17" s="12"/>
      <c r="B17" s="25">
        <v>324.12</v>
      </c>
      <c r="C17" s="20" t="s">
        <v>90</v>
      </c>
      <c r="D17" s="46">
        <v>0</v>
      </c>
      <c r="E17" s="46">
        <v>759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759</v>
      </c>
      <c r="O17" s="47">
        <f t="shared" si="1"/>
        <v>0.24674902470741222</v>
      </c>
      <c r="P17" s="9"/>
    </row>
    <row r="18" spans="1:16">
      <c r="A18" s="12"/>
      <c r="B18" s="25">
        <v>329</v>
      </c>
      <c r="C18" s="20" t="s">
        <v>23</v>
      </c>
      <c r="D18" s="46">
        <v>6810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6810</v>
      </c>
      <c r="O18" s="47">
        <f t="shared" si="1"/>
        <v>2.2139141742522757</v>
      </c>
      <c r="P18" s="9"/>
    </row>
    <row r="19" spans="1:16" ht="15.75">
      <c r="A19" s="29" t="s">
        <v>24</v>
      </c>
      <c r="B19" s="30"/>
      <c r="C19" s="31"/>
      <c r="D19" s="32">
        <f t="shared" ref="D19:M19" si="5">SUM(D20:D27)</f>
        <v>347905</v>
      </c>
      <c r="E19" s="32">
        <f t="shared" si="5"/>
        <v>53200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2145114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424752</v>
      </c>
      <c r="N19" s="44">
        <f t="shared" si="4"/>
        <v>2970971</v>
      </c>
      <c r="O19" s="45">
        <f t="shared" si="1"/>
        <v>965.85533159947988</v>
      </c>
      <c r="P19" s="10"/>
    </row>
    <row r="20" spans="1:16">
      <c r="A20" s="12"/>
      <c r="B20" s="25">
        <v>334.35</v>
      </c>
      <c r="C20" s="20" t="s">
        <v>91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2145114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2145114</v>
      </c>
      <c r="O20" s="47">
        <f t="shared" si="1"/>
        <v>697.37126137841358</v>
      </c>
      <c r="P20" s="9"/>
    </row>
    <row r="21" spans="1:16">
      <c r="A21" s="12"/>
      <c r="B21" s="25">
        <v>334.9</v>
      </c>
      <c r="C21" s="20" t="s">
        <v>27</v>
      </c>
      <c r="D21" s="46">
        <v>39818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39818</v>
      </c>
      <c r="O21" s="47">
        <f t="shared" si="1"/>
        <v>12.944733420026008</v>
      </c>
      <c r="P21" s="9"/>
    </row>
    <row r="22" spans="1:16">
      <c r="A22" s="12"/>
      <c r="B22" s="25">
        <v>335.12</v>
      </c>
      <c r="C22" s="20" t="s">
        <v>28</v>
      </c>
      <c r="D22" s="46">
        <v>138445</v>
      </c>
      <c r="E22" s="46">
        <v>53200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191645</v>
      </c>
      <c r="O22" s="47">
        <f t="shared" si="1"/>
        <v>62.303315994798439</v>
      </c>
      <c r="P22" s="9"/>
    </row>
    <row r="23" spans="1:16">
      <c r="A23" s="12"/>
      <c r="B23" s="25">
        <v>335.14</v>
      </c>
      <c r="C23" s="20" t="s">
        <v>29</v>
      </c>
      <c r="D23" s="46">
        <v>7312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7312</v>
      </c>
      <c r="O23" s="47">
        <f t="shared" si="1"/>
        <v>2.3771131339401821</v>
      </c>
      <c r="P23" s="9"/>
    </row>
    <row r="24" spans="1:16">
      <c r="A24" s="12"/>
      <c r="B24" s="25">
        <v>335.15</v>
      </c>
      <c r="C24" s="20" t="s">
        <v>30</v>
      </c>
      <c r="D24" s="46">
        <v>18971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18971</v>
      </c>
      <c r="O24" s="47">
        <f t="shared" si="1"/>
        <v>6.1674252275682706</v>
      </c>
      <c r="P24" s="9"/>
    </row>
    <row r="25" spans="1:16">
      <c r="A25" s="12"/>
      <c r="B25" s="25">
        <v>335.18</v>
      </c>
      <c r="C25" s="20" t="s">
        <v>31</v>
      </c>
      <c r="D25" s="46">
        <v>140859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140859</v>
      </c>
      <c r="O25" s="47">
        <f t="shared" si="1"/>
        <v>45.792912873862157</v>
      </c>
      <c r="P25" s="9"/>
    </row>
    <row r="26" spans="1:16">
      <c r="A26" s="12"/>
      <c r="B26" s="25">
        <v>337.2</v>
      </c>
      <c r="C26" s="20" t="s">
        <v>92</v>
      </c>
      <c r="D26" s="46">
        <v>2500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2500</v>
      </c>
      <c r="O26" s="47">
        <f t="shared" si="1"/>
        <v>0.81274382314694404</v>
      </c>
      <c r="P26" s="9"/>
    </row>
    <row r="27" spans="1:16">
      <c r="A27" s="12"/>
      <c r="B27" s="25">
        <v>339</v>
      </c>
      <c r="C27" s="20" t="s">
        <v>32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424752</v>
      </c>
      <c r="N27" s="46">
        <f t="shared" si="4"/>
        <v>424752</v>
      </c>
      <c r="O27" s="47">
        <f t="shared" si="1"/>
        <v>138.08582574772433</v>
      </c>
      <c r="P27" s="9"/>
    </row>
    <row r="28" spans="1:16" ht="15.75">
      <c r="A28" s="29" t="s">
        <v>37</v>
      </c>
      <c r="B28" s="30"/>
      <c r="C28" s="31"/>
      <c r="D28" s="32">
        <f t="shared" ref="D28:M28" si="6">SUM(D29:D38)</f>
        <v>16511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3584777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3601288</v>
      </c>
      <c r="O28" s="45">
        <f t="shared" si="1"/>
        <v>1170.7698309492848</v>
      </c>
      <c r="P28" s="10"/>
    </row>
    <row r="29" spans="1:16">
      <c r="A29" s="12"/>
      <c r="B29" s="25">
        <v>341.3</v>
      </c>
      <c r="C29" s="20" t="s">
        <v>93</v>
      </c>
      <c r="D29" s="46">
        <v>364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8" si="7">SUM(D29:M29)</f>
        <v>364</v>
      </c>
      <c r="O29" s="47">
        <f t="shared" si="1"/>
        <v>0.11833550065019506</v>
      </c>
      <c r="P29" s="9"/>
    </row>
    <row r="30" spans="1:16">
      <c r="A30" s="12"/>
      <c r="B30" s="25">
        <v>341.9</v>
      </c>
      <c r="C30" s="20" t="s">
        <v>71</v>
      </c>
      <c r="D30" s="46">
        <v>40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40</v>
      </c>
      <c r="O30" s="47">
        <f t="shared" si="1"/>
        <v>1.3003901170351105E-2</v>
      </c>
      <c r="P30" s="9"/>
    </row>
    <row r="31" spans="1:16">
      <c r="A31" s="12"/>
      <c r="B31" s="25">
        <v>342.9</v>
      </c>
      <c r="C31" s="20" t="s">
        <v>94</v>
      </c>
      <c r="D31" s="46">
        <v>5648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5648</v>
      </c>
      <c r="O31" s="47">
        <f t="shared" si="1"/>
        <v>1.836150845253576</v>
      </c>
      <c r="P31" s="9"/>
    </row>
    <row r="32" spans="1:16">
      <c r="A32" s="12"/>
      <c r="B32" s="25">
        <v>343.3</v>
      </c>
      <c r="C32" s="20" t="s">
        <v>72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1189751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1189751</v>
      </c>
      <c r="O32" s="47">
        <f t="shared" si="1"/>
        <v>386.78511053315992</v>
      </c>
      <c r="P32" s="9"/>
    </row>
    <row r="33" spans="1:16">
      <c r="A33" s="12"/>
      <c r="B33" s="25">
        <v>343.4</v>
      </c>
      <c r="C33" s="20" t="s">
        <v>41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846688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846688</v>
      </c>
      <c r="O33" s="47">
        <f t="shared" si="1"/>
        <v>275.25617685305593</v>
      </c>
      <c r="P33" s="9"/>
    </row>
    <row r="34" spans="1:16">
      <c r="A34" s="12"/>
      <c r="B34" s="25">
        <v>343.5</v>
      </c>
      <c r="C34" s="20" t="s">
        <v>73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1355420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1355420</v>
      </c>
      <c r="O34" s="47">
        <f t="shared" si="1"/>
        <v>440.64369310793239</v>
      </c>
      <c r="P34" s="9"/>
    </row>
    <row r="35" spans="1:16">
      <c r="A35" s="12"/>
      <c r="B35" s="25">
        <v>343.8</v>
      </c>
      <c r="C35" s="20" t="s">
        <v>43</v>
      </c>
      <c r="D35" s="46">
        <v>3800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3800</v>
      </c>
      <c r="O35" s="47">
        <f t="shared" si="1"/>
        <v>1.2353706111833551</v>
      </c>
      <c r="P35" s="9"/>
    </row>
    <row r="36" spans="1:16">
      <c r="A36" s="12"/>
      <c r="B36" s="25">
        <v>343.9</v>
      </c>
      <c r="C36" s="20" t="s">
        <v>84</v>
      </c>
      <c r="D36" s="46">
        <v>6449</v>
      </c>
      <c r="E36" s="46">
        <v>0</v>
      </c>
      <c r="F36" s="46">
        <v>0</v>
      </c>
      <c r="G36" s="46">
        <v>0</v>
      </c>
      <c r="H36" s="46">
        <v>0</v>
      </c>
      <c r="I36" s="46">
        <v>18026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24475</v>
      </c>
      <c r="O36" s="47">
        <f t="shared" si="1"/>
        <v>7.9567620286085825</v>
      </c>
      <c r="P36" s="9"/>
    </row>
    <row r="37" spans="1:16">
      <c r="A37" s="12"/>
      <c r="B37" s="25">
        <v>347.4</v>
      </c>
      <c r="C37" s="20" t="s">
        <v>44</v>
      </c>
      <c r="D37" s="46">
        <v>200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200</v>
      </c>
      <c r="O37" s="47">
        <f t="shared" si="1"/>
        <v>6.5019505851755532E-2</v>
      </c>
      <c r="P37" s="9"/>
    </row>
    <row r="38" spans="1:16">
      <c r="A38" s="12"/>
      <c r="B38" s="25">
        <v>349</v>
      </c>
      <c r="C38" s="20" t="s">
        <v>74</v>
      </c>
      <c r="D38" s="46">
        <v>10</v>
      </c>
      <c r="E38" s="46">
        <v>0</v>
      </c>
      <c r="F38" s="46">
        <v>0</v>
      </c>
      <c r="G38" s="46">
        <v>0</v>
      </c>
      <c r="H38" s="46">
        <v>0</v>
      </c>
      <c r="I38" s="46">
        <v>174892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174902</v>
      </c>
      <c r="O38" s="47">
        <f t="shared" si="1"/>
        <v>56.860208062418728</v>
      </c>
      <c r="P38" s="9"/>
    </row>
    <row r="39" spans="1:16" ht="15.75">
      <c r="A39" s="29" t="s">
        <v>38</v>
      </c>
      <c r="B39" s="30"/>
      <c r="C39" s="31"/>
      <c r="D39" s="32">
        <f t="shared" ref="D39:M39" si="8">SUM(D40:D41)</f>
        <v>14779</v>
      </c>
      <c r="E39" s="32">
        <f t="shared" si="8"/>
        <v>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0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ref="N39:N50" si="9">SUM(D39:M39)</f>
        <v>14779</v>
      </c>
      <c r="O39" s="45">
        <f t="shared" si="1"/>
        <v>4.8046163849154748</v>
      </c>
      <c r="P39" s="10"/>
    </row>
    <row r="40" spans="1:16">
      <c r="A40" s="13"/>
      <c r="B40" s="39">
        <v>351.1</v>
      </c>
      <c r="C40" s="21" t="s">
        <v>47</v>
      </c>
      <c r="D40" s="46">
        <v>13750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13750</v>
      </c>
      <c r="O40" s="47">
        <f t="shared" si="1"/>
        <v>4.4700910273081922</v>
      </c>
      <c r="P40" s="9"/>
    </row>
    <row r="41" spans="1:16">
      <c r="A41" s="13"/>
      <c r="B41" s="39">
        <v>354</v>
      </c>
      <c r="C41" s="21" t="s">
        <v>48</v>
      </c>
      <c r="D41" s="46">
        <v>1029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1029</v>
      </c>
      <c r="O41" s="47">
        <f t="shared" si="1"/>
        <v>0.33452535760728219</v>
      </c>
      <c r="P41" s="9"/>
    </row>
    <row r="42" spans="1:16" ht="15.75">
      <c r="A42" s="29" t="s">
        <v>3</v>
      </c>
      <c r="B42" s="30"/>
      <c r="C42" s="31"/>
      <c r="D42" s="32">
        <f t="shared" ref="D42:M42" si="10">SUM(D43:D45)</f>
        <v>110322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23916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2678</v>
      </c>
      <c r="N42" s="32">
        <f t="shared" si="9"/>
        <v>136916</v>
      </c>
      <c r="O42" s="45">
        <f t="shared" si="1"/>
        <v>44.511053315994801</v>
      </c>
      <c r="P42" s="10"/>
    </row>
    <row r="43" spans="1:16">
      <c r="A43" s="12"/>
      <c r="B43" s="25">
        <v>361.1</v>
      </c>
      <c r="C43" s="20" t="s">
        <v>49</v>
      </c>
      <c r="D43" s="46">
        <v>29618</v>
      </c>
      <c r="E43" s="46">
        <v>0</v>
      </c>
      <c r="F43" s="46">
        <v>0</v>
      </c>
      <c r="G43" s="46">
        <v>0</v>
      </c>
      <c r="H43" s="46">
        <v>0</v>
      </c>
      <c r="I43" s="46">
        <v>16010</v>
      </c>
      <c r="J43" s="46">
        <v>0</v>
      </c>
      <c r="K43" s="46">
        <v>0</v>
      </c>
      <c r="L43" s="46">
        <v>0</v>
      </c>
      <c r="M43" s="46">
        <v>2614</v>
      </c>
      <c r="N43" s="46">
        <f t="shared" si="9"/>
        <v>48242</v>
      </c>
      <c r="O43" s="47">
        <f t="shared" si="1"/>
        <v>15.68335500650195</v>
      </c>
      <c r="P43" s="9"/>
    </row>
    <row r="44" spans="1:16">
      <c r="A44" s="12"/>
      <c r="B44" s="25">
        <v>362</v>
      </c>
      <c r="C44" s="20" t="s">
        <v>50</v>
      </c>
      <c r="D44" s="46">
        <v>69473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69473</v>
      </c>
      <c r="O44" s="47">
        <f t="shared" si="1"/>
        <v>22.585500650195058</v>
      </c>
      <c r="P44" s="9"/>
    </row>
    <row r="45" spans="1:16">
      <c r="A45" s="12"/>
      <c r="B45" s="25">
        <v>369.9</v>
      </c>
      <c r="C45" s="20" t="s">
        <v>52</v>
      </c>
      <c r="D45" s="46">
        <v>11231</v>
      </c>
      <c r="E45" s="46">
        <v>0</v>
      </c>
      <c r="F45" s="46">
        <v>0</v>
      </c>
      <c r="G45" s="46">
        <v>0</v>
      </c>
      <c r="H45" s="46">
        <v>0</v>
      </c>
      <c r="I45" s="46">
        <v>7906</v>
      </c>
      <c r="J45" s="46">
        <v>0</v>
      </c>
      <c r="K45" s="46">
        <v>0</v>
      </c>
      <c r="L45" s="46">
        <v>0</v>
      </c>
      <c r="M45" s="46">
        <v>64</v>
      </c>
      <c r="N45" s="46">
        <f t="shared" si="9"/>
        <v>19201</v>
      </c>
      <c r="O45" s="47">
        <f t="shared" si="1"/>
        <v>6.2421976592977897</v>
      </c>
      <c r="P45" s="9"/>
    </row>
    <row r="46" spans="1:16" ht="15.75">
      <c r="A46" s="29" t="s">
        <v>39</v>
      </c>
      <c r="B46" s="30"/>
      <c r="C46" s="31"/>
      <c r="D46" s="32">
        <f t="shared" ref="D46:M46" si="11">SUM(D47:D49)</f>
        <v>300770</v>
      </c>
      <c r="E46" s="32">
        <f t="shared" si="11"/>
        <v>376283</v>
      </c>
      <c r="F46" s="32">
        <f t="shared" si="11"/>
        <v>0</v>
      </c>
      <c r="G46" s="32">
        <f t="shared" si="11"/>
        <v>0</v>
      </c>
      <c r="H46" s="32">
        <f t="shared" si="11"/>
        <v>0</v>
      </c>
      <c r="I46" s="32">
        <f t="shared" si="11"/>
        <v>16659</v>
      </c>
      <c r="J46" s="32">
        <f t="shared" si="11"/>
        <v>0</v>
      </c>
      <c r="K46" s="32">
        <f t="shared" si="11"/>
        <v>0</v>
      </c>
      <c r="L46" s="32">
        <f t="shared" si="11"/>
        <v>0</v>
      </c>
      <c r="M46" s="32">
        <f t="shared" si="11"/>
        <v>3333</v>
      </c>
      <c r="N46" s="32">
        <f t="shared" si="9"/>
        <v>697045</v>
      </c>
      <c r="O46" s="45">
        <f t="shared" si="1"/>
        <v>226.60760728218466</v>
      </c>
      <c r="P46" s="9"/>
    </row>
    <row r="47" spans="1:16">
      <c r="A47" s="12"/>
      <c r="B47" s="25">
        <v>381</v>
      </c>
      <c r="C47" s="20" t="s">
        <v>53</v>
      </c>
      <c r="D47" s="46">
        <v>15450</v>
      </c>
      <c r="E47" s="46">
        <v>375000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390450</v>
      </c>
      <c r="O47" s="47">
        <f t="shared" si="1"/>
        <v>126.93433029908972</v>
      </c>
      <c r="P47" s="9"/>
    </row>
    <row r="48" spans="1:16">
      <c r="A48" s="12"/>
      <c r="B48" s="25">
        <v>382</v>
      </c>
      <c r="C48" s="20" t="s">
        <v>62</v>
      </c>
      <c r="D48" s="46">
        <v>167568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167568</v>
      </c>
      <c r="O48" s="47">
        <f t="shared" si="1"/>
        <v>54.475942782834849</v>
      </c>
      <c r="P48" s="9"/>
    </row>
    <row r="49" spans="1:119" ht="15.75" thickBot="1">
      <c r="A49" s="48"/>
      <c r="B49" s="49">
        <v>392</v>
      </c>
      <c r="C49" s="50" t="s">
        <v>85</v>
      </c>
      <c r="D49" s="46">
        <v>117752</v>
      </c>
      <c r="E49" s="46">
        <v>1283</v>
      </c>
      <c r="F49" s="46">
        <v>0</v>
      </c>
      <c r="G49" s="46">
        <v>0</v>
      </c>
      <c r="H49" s="46">
        <v>0</v>
      </c>
      <c r="I49" s="46">
        <v>16659</v>
      </c>
      <c r="J49" s="46">
        <v>0</v>
      </c>
      <c r="K49" s="46">
        <v>0</v>
      </c>
      <c r="L49" s="46">
        <v>0</v>
      </c>
      <c r="M49" s="46">
        <v>3333</v>
      </c>
      <c r="N49" s="46">
        <f t="shared" si="9"/>
        <v>139027</v>
      </c>
      <c r="O49" s="47">
        <f t="shared" si="1"/>
        <v>45.19733420026008</v>
      </c>
      <c r="P49" s="9"/>
    </row>
    <row r="50" spans="1:119" ht="16.5" thickBot="1">
      <c r="A50" s="14" t="s">
        <v>45</v>
      </c>
      <c r="B50" s="23"/>
      <c r="C50" s="22"/>
      <c r="D50" s="15">
        <f t="shared" ref="D50:M50" si="12">SUM(D5,D13,D19,D28,D39,D42,D46)</f>
        <v>3885059</v>
      </c>
      <c r="E50" s="15">
        <f t="shared" si="12"/>
        <v>618900</v>
      </c>
      <c r="F50" s="15">
        <f t="shared" si="12"/>
        <v>0</v>
      </c>
      <c r="G50" s="15">
        <f t="shared" si="12"/>
        <v>0</v>
      </c>
      <c r="H50" s="15">
        <f t="shared" si="12"/>
        <v>0</v>
      </c>
      <c r="I50" s="15">
        <f t="shared" si="12"/>
        <v>5770466</v>
      </c>
      <c r="J50" s="15">
        <f t="shared" si="12"/>
        <v>0</v>
      </c>
      <c r="K50" s="15">
        <f t="shared" si="12"/>
        <v>0</v>
      </c>
      <c r="L50" s="15">
        <f t="shared" si="12"/>
        <v>0</v>
      </c>
      <c r="M50" s="15">
        <f t="shared" si="12"/>
        <v>430763</v>
      </c>
      <c r="N50" s="15">
        <f t="shared" si="9"/>
        <v>10705188</v>
      </c>
      <c r="O50" s="38">
        <f t="shared" si="1"/>
        <v>3480.2301690507152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121" t="s">
        <v>95</v>
      </c>
      <c r="M52" s="121"/>
      <c r="N52" s="121"/>
      <c r="O52" s="43">
        <v>3076</v>
      </c>
    </row>
    <row r="53" spans="1:119">
      <c r="A53" s="122"/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100"/>
    </row>
    <row r="54" spans="1:119" ht="15.75" customHeight="1" thickBot="1">
      <c r="A54" s="123" t="s">
        <v>87</v>
      </c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3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79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55</v>
      </c>
      <c r="B3" s="111"/>
      <c r="C3" s="112"/>
      <c r="D3" s="131" t="s">
        <v>33</v>
      </c>
      <c r="E3" s="132"/>
      <c r="F3" s="132"/>
      <c r="G3" s="132"/>
      <c r="H3" s="133"/>
      <c r="I3" s="131" t="s">
        <v>34</v>
      </c>
      <c r="J3" s="133"/>
      <c r="K3" s="131" t="s">
        <v>36</v>
      </c>
      <c r="L3" s="133"/>
      <c r="M3" s="36"/>
      <c r="N3" s="37"/>
      <c r="O3" s="134" t="s">
        <v>60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35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2552096</v>
      </c>
      <c r="E5" s="27">
        <f t="shared" si="0"/>
        <v>187156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443955</v>
      </c>
      <c r="N5" s="28">
        <f t="shared" ref="N5:N20" si="1">SUM(D5:M5)</f>
        <v>3183207</v>
      </c>
      <c r="O5" s="33">
        <f t="shared" ref="O5:O50" si="2">(N5/O$52)</f>
        <v>1023.53922829582</v>
      </c>
      <c r="P5" s="6"/>
    </row>
    <row r="6" spans="1:133">
      <c r="A6" s="12"/>
      <c r="B6" s="25">
        <v>311</v>
      </c>
      <c r="C6" s="20" t="s">
        <v>2</v>
      </c>
      <c r="D6" s="46">
        <v>1735175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443955</v>
      </c>
      <c r="N6" s="46">
        <f t="shared" si="1"/>
        <v>2179130</v>
      </c>
      <c r="O6" s="47">
        <f t="shared" si="2"/>
        <v>700.6848874598071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187156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187156</v>
      </c>
      <c r="O7" s="47">
        <f t="shared" si="2"/>
        <v>60.178778135048233</v>
      </c>
      <c r="P7" s="9"/>
    </row>
    <row r="8" spans="1:133">
      <c r="A8" s="12"/>
      <c r="B8" s="25">
        <v>314.10000000000002</v>
      </c>
      <c r="C8" s="20" t="s">
        <v>11</v>
      </c>
      <c r="D8" s="46">
        <v>516014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516014</v>
      </c>
      <c r="O8" s="47">
        <f t="shared" si="2"/>
        <v>165.9209003215434</v>
      </c>
      <c r="P8" s="9"/>
    </row>
    <row r="9" spans="1:133">
      <c r="A9" s="12"/>
      <c r="B9" s="25">
        <v>314.8</v>
      </c>
      <c r="C9" s="20" t="s">
        <v>13</v>
      </c>
      <c r="D9" s="46">
        <v>26779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26779</v>
      </c>
      <c r="O9" s="47">
        <f t="shared" si="2"/>
        <v>8.6106109324758844</v>
      </c>
      <c r="P9" s="9"/>
    </row>
    <row r="10" spans="1:133">
      <c r="A10" s="12"/>
      <c r="B10" s="25">
        <v>315</v>
      </c>
      <c r="C10" s="20" t="s">
        <v>80</v>
      </c>
      <c r="D10" s="46">
        <v>235166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235166</v>
      </c>
      <c r="O10" s="47">
        <f t="shared" si="2"/>
        <v>75.616077170418009</v>
      </c>
      <c r="P10" s="9"/>
    </row>
    <row r="11" spans="1:133">
      <c r="A11" s="12"/>
      <c r="B11" s="25">
        <v>316</v>
      </c>
      <c r="C11" s="20" t="s">
        <v>14</v>
      </c>
      <c r="D11" s="46">
        <v>38962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38962</v>
      </c>
      <c r="O11" s="47">
        <f t="shared" si="2"/>
        <v>12.527974276527331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SUM(D13:D17)</f>
        <v>676992</v>
      </c>
      <c r="E12" s="32">
        <f t="shared" si="3"/>
        <v>122014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799006</v>
      </c>
      <c r="O12" s="45">
        <f t="shared" si="2"/>
        <v>256.91511254019292</v>
      </c>
      <c r="P12" s="10"/>
    </row>
    <row r="13" spans="1:133">
      <c r="A13" s="12"/>
      <c r="B13" s="25">
        <v>322</v>
      </c>
      <c r="C13" s="20" t="s">
        <v>0</v>
      </c>
      <c r="D13" s="46">
        <v>54649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54649</v>
      </c>
      <c r="O13" s="47">
        <f t="shared" si="2"/>
        <v>17.57202572347267</v>
      </c>
      <c r="P13" s="9"/>
    </row>
    <row r="14" spans="1:133">
      <c r="A14" s="12"/>
      <c r="B14" s="25">
        <v>323.10000000000002</v>
      </c>
      <c r="C14" s="20" t="s">
        <v>16</v>
      </c>
      <c r="D14" s="46">
        <v>465007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465007</v>
      </c>
      <c r="O14" s="47">
        <f t="shared" si="2"/>
        <v>149.51993569131832</v>
      </c>
      <c r="P14" s="9"/>
    </row>
    <row r="15" spans="1:133">
      <c r="A15" s="12"/>
      <c r="B15" s="25">
        <v>323.7</v>
      </c>
      <c r="C15" s="20" t="s">
        <v>17</v>
      </c>
      <c r="D15" s="46">
        <v>150786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150786</v>
      </c>
      <c r="O15" s="47">
        <f t="shared" si="2"/>
        <v>48.484244372990354</v>
      </c>
      <c r="P15" s="9"/>
    </row>
    <row r="16" spans="1:133">
      <c r="A16" s="12"/>
      <c r="B16" s="25">
        <v>324.31</v>
      </c>
      <c r="C16" s="20" t="s">
        <v>20</v>
      </c>
      <c r="D16" s="46">
        <v>0</v>
      </c>
      <c r="E16" s="46">
        <v>122014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122014</v>
      </c>
      <c r="O16" s="47">
        <f t="shared" si="2"/>
        <v>39.232797427652734</v>
      </c>
      <c r="P16" s="9"/>
    </row>
    <row r="17" spans="1:16">
      <c r="A17" s="12"/>
      <c r="B17" s="25">
        <v>329</v>
      </c>
      <c r="C17" s="20" t="s">
        <v>23</v>
      </c>
      <c r="D17" s="46">
        <v>6550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6550</v>
      </c>
      <c r="O17" s="47">
        <f t="shared" si="2"/>
        <v>2.1061093247588425</v>
      </c>
      <c r="P17" s="9"/>
    </row>
    <row r="18" spans="1:16" ht="15.75">
      <c r="A18" s="29" t="s">
        <v>24</v>
      </c>
      <c r="B18" s="30"/>
      <c r="C18" s="31"/>
      <c r="D18" s="32">
        <f t="shared" ref="D18:M18" si="4">SUM(D19:D26)</f>
        <v>405556</v>
      </c>
      <c r="E18" s="32">
        <f t="shared" si="4"/>
        <v>185786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1357504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1948846</v>
      </c>
      <c r="O18" s="45">
        <f t="shared" si="2"/>
        <v>626.63858520900317</v>
      </c>
      <c r="P18" s="10"/>
    </row>
    <row r="19" spans="1:16">
      <c r="A19" s="12"/>
      <c r="B19" s="25">
        <v>331.2</v>
      </c>
      <c r="C19" s="20" t="s">
        <v>81</v>
      </c>
      <c r="D19" s="46">
        <v>46883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46883</v>
      </c>
      <c r="O19" s="47">
        <f t="shared" si="2"/>
        <v>15.074919614147911</v>
      </c>
      <c r="P19" s="9"/>
    </row>
    <row r="20" spans="1:16">
      <c r="A20" s="12"/>
      <c r="B20" s="25">
        <v>331.31</v>
      </c>
      <c r="C20" s="20" t="s">
        <v>82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1357504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1357504</v>
      </c>
      <c r="O20" s="47">
        <f t="shared" si="2"/>
        <v>436.49646302250807</v>
      </c>
      <c r="P20" s="9"/>
    </row>
    <row r="21" spans="1:16">
      <c r="A21" s="12"/>
      <c r="B21" s="25">
        <v>334.49</v>
      </c>
      <c r="C21" s="20" t="s">
        <v>26</v>
      </c>
      <c r="D21" s="46">
        <v>36296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5">SUM(D21:M21)</f>
        <v>36296</v>
      </c>
      <c r="O21" s="47">
        <f t="shared" si="2"/>
        <v>11.670739549839228</v>
      </c>
      <c r="P21" s="9"/>
    </row>
    <row r="22" spans="1:16">
      <c r="A22" s="12"/>
      <c r="B22" s="25">
        <v>334.9</v>
      </c>
      <c r="C22" s="20" t="s">
        <v>27</v>
      </c>
      <c r="D22" s="46">
        <v>0</v>
      </c>
      <c r="E22" s="46">
        <v>130582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130582</v>
      </c>
      <c r="O22" s="47">
        <f t="shared" si="2"/>
        <v>41.987781350482315</v>
      </c>
      <c r="P22" s="9"/>
    </row>
    <row r="23" spans="1:16">
      <c r="A23" s="12"/>
      <c r="B23" s="25">
        <v>335.12</v>
      </c>
      <c r="C23" s="20" t="s">
        <v>28</v>
      </c>
      <c r="D23" s="46">
        <v>136760</v>
      </c>
      <c r="E23" s="46">
        <v>55204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191964</v>
      </c>
      <c r="O23" s="47">
        <f t="shared" si="2"/>
        <v>61.724758842443727</v>
      </c>
      <c r="P23" s="9"/>
    </row>
    <row r="24" spans="1:16">
      <c r="A24" s="12"/>
      <c r="B24" s="25">
        <v>335.14</v>
      </c>
      <c r="C24" s="20" t="s">
        <v>29</v>
      </c>
      <c r="D24" s="46">
        <v>8486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8486</v>
      </c>
      <c r="O24" s="47">
        <f t="shared" si="2"/>
        <v>2.7286173633440516</v>
      </c>
      <c r="P24" s="9"/>
    </row>
    <row r="25" spans="1:16">
      <c r="A25" s="12"/>
      <c r="B25" s="25">
        <v>335.15</v>
      </c>
      <c r="C25" s="20" t="s">
        <v>30</v>
      </c>
      <c r="D25" s="46">
        <v>15435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15435</v>
      </c>
      <c r="O25" s="47">
        <f t="shared" si="2"/>
        <v>4.963022508038585</v>
      </c>
      <c r="P25" s="9"/>
    </row>
    <row r="26" spans="1:16">
      <c r="A26" s="12"/>
      <c r="B26" s="25">
        <v>335.18</v>
      </c>
      <c r="C26" s="20" t="s">
        <v>31</v>
      </c>
      <c r="D26" s="46">
        <v>161696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161696</v>
      </c>
      <c r="O26" s="47">
        <f t="shared" si="2"/>
        <v>51.992282958199354</v>
      </c>
      <c r="P26" s="9"/>
    </row>
    <row r="27" spans="1:16" ht="15.75">
      <c r="A27" s="29" t="s">
        <v>37</v>
      </c>
      <c r="B27" s="30"/>
      <c r="C27" s="31"/>
      <c r="D27" s="32">
        <f t="shared" ref="D27:M27" si="6">SUM(D28:D37)</f>
        <v>12030</v>
      </c>
      <c r="E27" s="32">
        <f t="shared" si="6"/>
        <v>625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3596962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>SUM(D27:M27)</f>
        <v>3609617</v>
      </c>
      <c r="O27" s="45">
        <f t="shared" si="2"/>
        <v>1160.6485530546624</v>
      </c>
      <c r="P27" s="10"/>
    </row>
    <row r="28" spans="1:16">
      <c r="A28" s="12"/>
      <c r="B28" s="25">
        <v>341.2</v>
      </c>
      <c r="C28" s="20" t="s">
        <v>40</v>
      </c>
      <c r="D28" s="46">
        <v>2030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7" si="7">SUM(D28:M28)</f>
        <v>2030</v>
      </c>
      <c r="O28" s="47">
        <f t="shared" si="2"/>
        <v>0.65273311897106112</v>
      </c>
      <c r="P28" s="9"/>
    </row>
    <row r="29" spans="1:16">
      <c r="A29" s="12"/>
      <c r="B29" s="25">
        <v>341.9</v>
      </c>
      <c r="C29" s="20" t="s">
        <v>71</v>
      </c>
      <c r="D29" s="46">
        <v>160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160</v>
      </c>
      <c r="O29" s="47">
        <f t="shared" si="2"/>
        <v>5.1446945337620578E-2</v>
      </c>
      <c r="P29" s="9"/>
    </row>
    <row r="30" spans="1:16">
      <c r="A30" s="12"/>
      <c r="B30" s="25">
        <v>342.2</v>
      </c>
      <c r="C30" s="20" t="s">
        <v>83</v>
      </c>
      <c r="D30" s="46">
        <v>537</v>
      </c>
      <c r="E30" s="46">
        <v>625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1162</v>
      </c>
      <c r="O30" s="47">
        <f t="shared" si="2"/>
        <v>0.37363344051446945</v>
      </c>
      <c r="P30" s="9"/>
    </row>
    <row r="31" spans="1:16">
      <c r="A31" s="12"/>
      <c r="B31" s="25">
        <v>343.3</v>
      </c>
      <c r="C31" s="20" t="s">
        <v>72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1293119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1293119</v>
      </c>
      <c r="O31" s="47">
        <f t="shared" si="2"/>
        <v>415.79389067524113</v>
      </c>
      <c r="P31" s="9"/>
    </row>
    <row r="32" spans="1:16">
      <c r="A32" s="12"/>
      <c r="B32" s="25">
        <v>343.4</v>
      </c>
      <c r="C32" s="20" t="s">
        <v>41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900826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900826</v>
      </c>
      <c r="O32" s="47">
        <f t="shared" si="2"/>
        <v>289.65466237942121</v>
      </c>
      <c r="P32" s="9"/>
    </row>
    <row r="33" spans="1:16">
      <c r="A33" s="12"/>
      <c r="B33" s="25">
        <v>343.5</v>
      </c>
      <c r="C33" s="20" t="s">
        <v>73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1361728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1361728</v>
      </c>
      <c r="O33" s="47">
        <f t="shared" si="2"/>
        <v>437.8546623794212</v>
      </c>
      <c r="P33" s="9"/>
    </row>
    <row r="34" spans="1:16">
      <c r="A34" s="12"/>
      <c r="B34" s="25">
        <v>343.8</v>
      </c>
      <c r="C34" s="20" t="s">
        <v>43</v>
      </c>
      <c r="D34" s="46">
        <v>75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75</v>
      </c>
      <c r="O34" s="47">
        <f t="shared" si="2"/>
        <v>2.4115755627009645E-2</v>
      </c>
      <c r="P34" s="9"/>
    </row>
    <row r="35" spans="1:16">
      <c r="A35" s="12"/>
      <c r="B35" s="25">
        <v>343.9</v>
      </c>
      <c r="C35" s="20" t="s">
        <v>84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41289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41289</v>
      </c>
      <c r="O35" s="47">
        <f t="shared" si="2"/>
        <v>13.27620578778135</v>
      </c>
      <c r="P35" s="9"/>
    </row>
    <row r="36" spans="1:16">
      <c r="A36" s="12"/>
      <c r="B36" s="25">
        <v>347.4</v>
      </c>
      <c r="C36" s="20" t="s">
        <v>44</v>
      </c>
      <c r="D36" s="46">
        <v>600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600</v>
      </c>
      <c r="O36" s="47">
        <f t="shared" si="2"/>
        <v>0.19292604501607716</v>
      </c>
      <c r="P36" s="9"/>
    </row>
    <row r="37" spans="1:16">
      <c r="A37" s="12"/>
      <c r="B37" s="25">
        <v>349</v>
      </c>
      <c r="C37" s="20" t="s">
        <v>74</v>
      </c>
      <c r="D37" s="46">
        <v>8628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8628</v>
      </c>
      <c r="O37" s="47">
        <f t="shared" si="2"/>
        <v>2.7742765273311898</v>
      </c>
      <c r="P37" s="9"/>
    </row>
    <row r="38" spans="1:16" ht="15.75">
      <c r="A38" s="29" t="s">
        <v>38</v>
      </c>
      <c r="B38" s="30"/>
      <c r="C38" s="31"/>
      <c r="D38" s="32">
        <f t="shared" ref="D38:M38" si="8">SUM(D39:D40)</f>
        <v>18956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ref="N38:N50" si="9">SUM(D38:M38)</f>
        <v>18956</v>
      </c>
      <c r="O38" s="45">
        <f t="shared" si="2"/>
        <v>6.0951768488745977</v>
      </c>
      <c r="P38" s="10"/>
    </row>
    <row r="39" spans="1:16">
      <c r="A39" s="13"/>
      <c r="B39" s="39">
        <v>351.1</v>
      </c>
      <c r="C39" s="21" t="s">
        <v>47</v>
      </c>
      <c r="D39" s="46">
        <v>16203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16203</v>
      </c>
      <c r="O39" s="47">
        <f t="shared" si="2"/>
        <v>5.2099678456591638</v>
      </c>
      <c r="P39" s="9"/>
    </row>
    <row r="40" spans="1:16">
      <c r="A40" s="13"/>
      <c r="B40" s="39">
        <v>354</v>
      </c>
      <c r="C40" s="21" t="s">
        <v>48</v>
      </c>
      <c r="D40" s="46">
        <v>2753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2753</v>
      </c>
      <c r="O40" s="47">
        <f t="shared" si="2"/>
        <v>0.88520900321543405</v>
      </c>
      <c r="P40" s="9"/>
    </row>
    <row r="41" spans="1:16" ht="15.75">
      <c r="A41" s="29" t="s">
        <v>3</v>
      </c>
      <c r="B41" s="30"/>
      <c r="C41" s="31"/>
      <c r="D41" s="32">
        <f t="shared" ref="D41:M41" si="10">SUM(D42:D45)</f>
        <v>100386</v>
      </c>
      <c r="E41" s="32">
        <f t="shared" si="10"/>
        <v>5961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39401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7711</v>
      </c>
      <c r="N41" s="32">
        <f t="shared" si="9"/>
        <v>153459</v>
      </c>
      <c r="O41" s="45">
        <f t="shared" si="2"/>
        <v>49.343729903536975</v>
      </c>
      <c r="P41" s="10"/>
    </row>
    <row r="42" spans="1:16">
      <c r="A42" s="12"/>
      <c r="B42" s="25">
        <v>361.1</v>
      </c>
      <c r="C42" s="20" t="s">
        <v>49</v>
      </c>
      <c r="D42" s="46">
        <v>35165</v>
      </c>
      <c r="E42" s="46">
        <v>3939</v>
      </c>
      <c r="F42" s="46">
        <v>0</v>
      </c>
      <c r="G42" s="46">
        <v>0</v>
      </c>
      <c r="H42" s="46">
        <v>0</v>
      </c>
      <c r="I42" s="46">
        <v>29039</v>
      </c>
      <c r="J42" s="46">
        <v>0</v>
      </c>
      <c r="K42" s="46">
        <v>0</v>
      </c>
      <c r="L42" s="46">
        <v>0</v>
      </c>
      <c r="M42" s="46">
        <v>5452</v>
      </c>
      <c r="N42" s="46">
        <f t="shared" si="9"/>
        <v>73595</v>
      </c>
      <c r="O42" s="47">
        <f t="shared" si="2"/>
        <v>23.663987138263664</v>
      </c>
      <c r="P42" s="9"/>
    </row>
    <row r="43" spans="1:16">
      <c r="A43" s="12"/>
      <c r="B43" s="25">
        <v>362</v>
      </c>
      <c r="C43" s="20" t="s">
        <v>50</v>
      </c>
      <c r="D43" s="46">
        <v>48255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48255</v>
      </c>
      <c r="O43" s="47">
        <f t="shared" si="2"/>
        <v>15.516077170418006</v>
      </c>
      <c r="P43" s="9"/>
    </row>
    <row r="44" spans="1:16">
      <c r="A44" s="12"/>
      <c r="B44" s="25">
        <v>364</v>
      </c>
      <c r="C44" s="20" t="s">
        <v>51</v>
      </c>
      <c r="D44" s="46">
        <v>4817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4817</v>
      </c>
      <c r="O44" s="47">
        <f t="shared" si="2"/>
        <v>1.5488745980707395</v>
      </c>
      <c r="P44" s="9"/>
    </row>
    <row r="45" spans="1:16">
      <c r="A45" s="12"/>
      <c r="B45" s="25">
        <v>369.9</v>
      </c>
      <c r="C45" s="20" t="s">
        <v>52</v>
      </c>
      <c r="D45" s="46">
        <v>12149</v>
      </c>
      <c r="E45" s="46">
        <v>2022</v>
      </c>
      <c r="F45" s="46">
        <v>0</v>
      </c>
      <c r="G45" s="46">
        <v>0</v>
      </c>
      <c r="H45" s="46">
        <v>0</v>
      </c>
      <c r="I45" s="46">
        <v>10362</v>
      </c>
      <c r="J45" s="46">
        <v>0</v>
      </c>
      <c r="K45" s="46">
        <v>0</v>
      </c>
      <c r="L45" s="46">
        <v>0</v>
      </c>
      <c r="M45" s="46">
        <v>2259</v>
      </c>
      <c r="N45" s="46">
        <f t="shared" si="9"/>
        <v>26792</v>
      </c>
      <c r="O45" s="47">
        <f t="shared" si="2"/>
        <v>8.6147909967845653</v>
      </c>
      <c r="P45" s="9"/>
    </row>
    <row r="46" spans="1:16" ht="15.75">
      <c r="A46" s="29" t="s">
        <v>39</v>
      </c>
      <c r="B46" s="30"/>
      <c r="C46" s="31"/>
      <c r="D46" s="32">
        <f t="shared" ref="D46:M46" si="11">SUM(D47:D49)</f>
        <v>186541</v>
      </c>
      <c r="E46" s="32">
        <f t="shared" si="11"/>
        <v>628376</v>
      </c>
      <c r="F46" s="32">
        <f t="shared" si="11"/>
        <v>0</v>
      </c>
      <c r="G46" s="32">
        <f t="shared" si="11"/>
        <v>0</v>
      </c>
      <c r="H46" s="32">
        <f t="shared" si="11"/>
        <v>0</v>
      </c>
      <c r="I46" s="32">
        <f t="shared" si="11"/>
        <v>11296</v>
      </c>
      <c r="J46" s="32">
        <f t="shared" si="11"/>
        <v>0</v>
      </c>
      <c r="K46" s="32">
        <f t="shared" si="11"/>
        <v>0</v>
      </c>
      <c r="L46" s="32">
        <f t="shared" si="11"/>
        <v>0</v>
      </c>
      <c r="M46" s="32">
        <f t="shared" si="11"/>
        <v>0</v>
      </c>
      <c r="N46" s="32">
        <f t="shared" si="9"/>
        <v>826213</v>
      </c>
      <c r="O46" s="45">
        <f t="shared" si="2"/>
        <v>265.66334405144693</v>
      </c>
      <c r="P46" s="9"/>
    </row>
    <row r="47" spans="1:16">
      <c r="A47" s="12"/>
      <c r="B47" s="25">
        <v>381</v>
      </c>
      <c r="C47" s="20" t="s">
        <v>53</v>
      </c>
      <c r="D47" s="46">
        <v>0</v>
      </c>
      <c r="E47" s="46">
        <v>628376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628376</v>
      </c>
      <c r="O47" s="47">
        <f t="shared" si="2"/>
        <v>202.05016077170418</v>
      </c>
      <c r="P47" s="9"/>
    </row>
    <row r="48" spans="1:16">
      <c r="A48" s="12"/>
      <c r="B48" s="25">
        <v>382</v>
      </c>
      <c r="C48" s="20" t="s">
        <v>62</v>
      </c>
      <c r="D48" s="46">
        <v>172295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172295</v>
      </c>
      <c r="O48" s="47">
        <f t="shared" si="2"/>
        <v>55.40032154340836</v>
      </c>
      <c r="P48" s="9"/>
    </row>
    <row r="49" spans="1:119" ht="15.75" thickBot="1">
      <c r="A49" s="48"/>
      <c r="B49" s="49">
        <v>392</v>
      </c>
      <c r="C49" s="50" t="s">
        <v>85</v>
      </c>
      <c r="D49" s="46">
        <v>14246</v>
      </c>
      <c r="E49" s="46">
        <v>0</v>
      </c>
      <c r="F49" s="46">
        <v>0</v>
      </c>
      <c r="G49" s="46">
        <v>0</v>
      </c>
      <c r="H49" s="46">
        <v>0</v>
      </c>
      <c r="I49" s="46">
        <v>11296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25542</v>
      </c>
      <c r="O49" s="47">
        <f t="shared" si="2"/>
        <v>8.2128617363344052</v>
      </c>
      <c r="P49" s="9"/>
    </row>
    <row r="50" spans="1:119" ht="16.5" thickBot="1">
      <c r="A50" s="14" t="s">
        <v>45</v>
      </c>
      <c r="B50" s="23"/>
      <c r="C50" s="22"/>
      <c r="D50" s="15">
        <f t="shared" ref="D50:M50" si="12">SUM(D5,D12,D18,D27,D38,D41,D46)</f>
        <v>3952557</v>
      </c>
      <c r="E50" s="15">
        <f t="shared" si="12"/>
        <v>1129918</v>
      </c>
      <c r="F50" s="15">
        <f t="shared" si="12"/>
        <v>0</v>
      </c>
      <c r="G50" s="15">
        <f t="shared" si="12"/>
        <v>0</v>
      </c>
      <c r="H50" s="15">
        <f t="shared" si="12"/>
        <v>0</v>
      </c>
      <c r="I50" s="15">
        <f t="shared" si="12"/>
        <v>5005163</v>
      </c>
      <c r="J50" s="15">
        <f t="shared" si="12"/>
        <v>0</v>
      </c>
      <c r="K50" s="15">
        <f t="shared" si="12"/>
        <v>0</v>
      </c>
      <c r="L50" s="15">
        <f t="shared" si="12"/>
        <v>0</v>
      </c>
      <c r="M50" s="15">
        <f t="shared" si="12"/>
        <v>451666</v>
      </c>
      <c r="N50" s="15">
        <f t="shared" si="9"/>
        <v>10539304</v>
      </c>
      <c r="O50" s="38">
        <f t="shared" si="2"/>
        <v>3388.8437299035368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121" t="s">
        <v>86</v>
      </c>
      <c r="M52" s="121"/>
      <c r="N52" s="121"/>
      <c r="O52" s="43">
        <v>3110</v>
      </c>
    </row>
    <row r="53" spans="1:119">
      <c r="A53" s="122"/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100"/>
    </row>
    <row r="54" spans="1:119" ht="15.75" customHeight="1" thickBot="1">
      <c r="A54" s="123" t="s">
        <v>87</v>
      </c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3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64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55</v>
      </c>
      <c r="B3" s="111"/>
      <c r="C3" s="112"/>
      <c r="D3" s="131" t="s">
        <v>33</v>
      </c>
      <c r="E3" s="132"/>
      <c r="F3" s="132"/>
      <c r="G3" s="132"/>
      <c r="H3" s="133"/>
      <c r="I3" s="131" t="s">
        <v>34</v>
      </c>
      <c r="J3" s="133"/>
      <c r="K3" s="131" t="s">
        <v>36</v>
      </c>
      <c r="L3" s="133"/>
      <c r="M3" s="36"/>
      <c r="N3" s="37"/>
      <c r="O3" s="134" t="s">
        <v>60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35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2603553</v>
      </c>
      <c r="E5" s="27">
        <f t="shared" si="0"/>
        <v>191337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2794890</v>
      </c>
      <c r="O5" s="33">
        <f t="shared" ref="O5:O49" si="1">(N5/O$51)</f>
        <v>899.25675675675677</v>
      </c>
      <c r="P5" s="6"/>
    </row>
    <row r="6" spans="1:133">
      <c r="A6" s="12"/>
      <c r="B6" s="25">
        <v>311</v>
      </c>
      <c r="C6" s="20" t="s">
        <v>2</v>
      </c>
      <c r="D6" s="46">
        <v>1751300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1751300</v>
      </c>
      <c r="O6" s="47">
        <f t="shared" si="1"/>
        <v>563.48133848133853</v>
      </c>
      <c r="P6" s="9"/>
    </row>
    <row r="7" spans="1:133">
      <c r="A7" s="12"/>
      <c r="B7" s="25">
        <v>312.41000000000003</v>
      </c>
      <c r="C7" s="20" t="s">
        <v>65</v>
      </c>
      <c r="D7" s="46">
        <v>0</v>
      </c>
      <c r="E7" s="46">
        <v>110227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110227</v>
      </c>
      <c r="O7" s="47">
        <f t="shared" si="1"/>
        <v>35.465572715572712</v>
      </c>
      <c r="P7" s="9"/>
    </row>
    <row r="8" spans="1:133">
      <c r="A8" s="12"/>
      <c r="B8" s="25">
        <v>312.42</v>
      </c>
      <c r="C8" s="20" t="s">
        <v>66</v>
      </c>
      <c r="D8" s="46">
        <v>0</v>
      </c>
      <c r="E8" s="46">
        <v>81110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81110</v>
      </c>
      <c r="O8" s="47">
        <f t="shared" si="1"/>
        <v>26.097168597168597</v>
      </c>
      <c r="P8" s="9"/>
    </row>
    <row r="9" spans="1:133">
      <c r="A9" s="12"/>
      <c r="B9" s="25">
        <v>314.10000000000002</v>
      </c>
      <c r="C9" s="20" t="s">
        <v>11</v>
      </c>
      <c r="D9" s="46">
        <v>536256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536256</v>
      </c>
      <c r="O9" s="47">
        <f t="shared" si="1"/>
        <v>172.54054054054055</v>
      </c>
      <c r="P9" s="9"/>
    </row>
    <row r="10" spans="1:133">
      <c r="A10" s="12"/>
      <c r="B10" s="25">
        <v>314.2</v>
      </c>
      <c r="C10" s="20" t="s">
        <v>12</v>
      </c>
      <c r="D10" s="46">
        <v>251075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251075</v>
      </c>
      <c r="O10" s="47">
        <f t="shared" si="1"/>
        <v>80.78346203346203</v>
      </c>
      <c r="P10" s="9"/>
    </row>
    <row r="11" spans="1:133">
      <c r="A11" s="12"/>
      <c r="B11" s="25">
        <v>314.39999999999998</v>
      </c>
      <c r="C11" s="20" t="s">
        <v>67</v>
      </c>
      <c r="D11" s="46">
        <v>26019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26019</v>
      </c>
      <c r="O11" s="47">
        <f t="shared" si="1"/>
        <v>8.371621621621621</v>
      </c>
      <c r="P11" s="9"/>
    </row>
    <row r="12" spans="1:133">
      <c r="A12" s="12"/>
      <c r="B12" s="25">
        <v>316</v>
      </c>
      <c r="C12" s="20" t="s">
        <v>14</v>
      </c>
      <c r="D12" s="46">
        <v>38903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38903</v>
      </c>
      <c r="O12" s="47">
        <f t="shared" si="1"/>
        <v>12.517052767052768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SUM(D14:D19)</f>
        <v>697780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9820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8" si="4">SUM(D13:M13)</f>
        <v>707600</v>
      </c>
      <c r="O13" s="45">
        <f t="shared" si="1"/>
        <v>227.67052767052766</v>
      </c>
      <c r="P13" s="10"/>
    </row>
    <row r="14" spans="1:133">
      <c r="A14" s="12"/>
      <c r="B14" s="25">
        <v>322</v>
      </c>
      <c r="C14" s="20" t="s">
        <v>0</v>
      </c>
      <c r="D14" s="46">
        <v>52864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52864</v>
      </c>
      <c r="O14" s="47">
        <f t="shared" si="1"/>
        <v>17.009009009009009</v>
      </c>
      <c r="P14" s="9"/>
    </row>
    <row r="15" spans="1:133">
      <c r="A15" s="12"/>
      <c r="B15" s="25">
        <v>323.10000000000002</v>
      </c>
      <c r="C15" s="20" t="s">
        <v>16</v>
      </c>
      <c r="D15" s="46">
        <v>495655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495655</v>
      </c>
      <c r="O15" s="47">
        <f t="shared" si="1"/>
        <v>159.47715572715572</v>
      </c>
      <c r="P15" s="9"/>
    </row>
    <row r="16" spans="1:133">
      <c r="A16" s="12"/>
      <c r="B16" s="25">
        <v>323.39999999999998</v>
      </c>
      <c r="C16" s="20" t="s">
        <v>68</v>
      </c>
      <c r="D16" s="46">
        <v>1500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1500</v>
      </c>
      <c r="O16" s="47">
        <f t="shared" si="1"/>
        <v>0.4826254826254826</v>
      </c>
      <c r="P16" s="9"/>
    </row>
    <row r="17" spans="1:16">
      <c r="A17" s="12"/>
      <c r="B17" s="25">
        <v>323.7</v>
      </c>
      <c r="C17" s="20" t="s">
        <v>17</v>
      </c>
      <c r="D17" s="46">
        <v>141211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141211</v>
      </c>
      <c r="O17" s="47">
        <f t="shared" si="1"/>
        <v>45.434684684684683</v>
      </c>
      <c r="P17" s="9"/>
    </row>
    <row r="18" spans="1:16">
      <c r="A18" s="12"/>
      <c r="B18" s="25">
        <v>325.10000000000002</v>
      </c>
      <c r="C18" s="20" t="s">
        <v>22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9820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9820</v>
      </c>
      <c r="O18" s="47">
        <f t="shared" si="1"/>
        <v>3.1595881595881594</v>
      </c>
      <c r="P18" s="9"/>
    </row>
    <row r="19" spans="1:16">
      <c r="A19" s="12"/>
      <c r="B19" s="25">
        <v>329</v>
      </c>
      <c r="C19" s="20" t="s">
        <v>23</v>
      </c>
      <c r="D19" s="46">
        <v>6550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6550</v>
      </c>
      <c r="O19" s="47">
        <f t="shared" si="1"/>
        <v>2.1074646074646073</v>
      </c>
      <c r="P19" s="9"/>
    </row>
    <row r="20" spans="1:16" ht="15.75">
      <c r="A20" s="29" t="s">
        <v>24</v>
      </c>
      <c r="B20" s="30"/>
      <c r="C20" s="31"/>
      <c r="D20" s="32">
        <f t="shared" ref="D20:M20" si="5">SUM(D21:D27)</f>
        <v>358207</v>
      </c>
      <c r="E20" s="32">
        <f t="shared" si="5"/>
        <v>102892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439470</v>
      </c>
      <c r="N20" s="44">
        <f t="shared" si="4"/>
        <v>900569</v>
      </c>
      <c r="O20" s="45">
        <f t="shared" si="1"/>
        <v>289.7583655083655</v>
      </c>
      <c r="P20" s="10"/>
    </row>
    <row r="21" spans="1:16">
      <c r="A21" s="12"/>
      <c r="B21" s="25">
        <v>334.9</v>
      </c>
      <c r="C21" s="20" t="s">
        <v>27</v>
      </c>
      <c r="D21" s="46">
        <v>32165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32165</v>
      </c>
      <c r="O21" s="47">
        <f t="shared" si="1"/>
        <v>10.349099099099099</v>
      </c>
      <c r="P21" s="9"/>
    </row>
    <row r="22" spans="1:16">
      <c r="A22" s="12"/>
      <c r="B22" s="25">
        <v>335.12</v>
      </c>
      <c r="C22" s="20" t="s">
        <v>28</v>
      </c>
      <c r="D22" s="46">
        <v>135937</v>
      </c>
      <c r="E22" s="46">
        <v>55675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191612</v>
      </c>
      <c r="O22" s="47">
        <f t="shared" si="1"/>
        <v>61.651222651222653</v>
      </c>
      <c r="P22" s="9"/>
    </row>
    <row r="23" spans="1:16">
      <c r="A23" s="12"/>
      <c r="B23" s="25">
        <v>335.14</v>
      </c>
      <c r="C23" s="20" t="s">
        <v>29</v>
      </c>
      <c r="D23" s="46">
        <v>8777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8777</v>
      </c>
      <c r="O23" s="47">
        <f t="shared" si="1"/>
        <v>2.824002574002574</v>
      </c>
      <c r="P23" s="9"/>
    </row>
    <row r="24" spans="1:16">
      <c r="A24" s="12"/>
      <c r="B24" s="25">
        <v>335.15</v>
      </c>
      <c r="C24" s="20" t="s">
        <v>30</v>
      </c>
      <c r="D24" s="46">
        <v>19264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19264</v>
      </c>
      <c r="O24" s="47">
        <f t="shared" si="1"/>
        <v>6.198198198198198</v>
      </c>
      <c r="P24" s="9"/>
    </row>
    <row r="25" spans="1:16">
      <c r="A25" s="12"/>
      <c r="B25" s="25">
        <v>335.18</v>
      </c>
      <c r="C25" s="20" t="s">
        <v>31</v>
      </c>
      <c r="D25" s="46">
        <v>162064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162064</v>
      </c>
      <c r="O25" s="47">
        <f t="shared" si="1"/>
        <v>52.144144144144143</v>
      </c>
      <c r="P25" s="9"/>
    </row>
    <row r="26" spans="1:16">
      <c r="A26" s="12"/>
      <c r="B26" s="25">
        <v>337.4</v>
      </c>
      <c r="C26" s="20" t="s">
        <v>69</v>
      </c>
      <c r="D26" s="46">
        <v>0</v>
      </c>
      <c r="E26" s="46">
        <v>47217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47217</v>
      </c>
      <c r="O26" s="47">
        <f t="shared" si="1"/>
        <v>15.192084942084943</v>
      </c>
      <c r="P26" s="9"/>
    </row>
    <row r="27" spans="1:16">
      <c r="A27" s="12"/>
      <c r="B27" s="25">
        <v>337.9</v>
      </c>
      <c r="C27" s="20" t="s">
        <v>70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439470</v>
      </c>
      <c r="N27" s="46">
        <f t="shared" si="4"/>
        <v>439470</v>
      </c>
      <c r="O27" s="47">
        <f t="shared" si="1"/>
        <v>141.39961389961391</v>
      </c>
      <c r="P27" s="9"/>
    </row>
    <row r="28" spans="1:16" ht="15.75">
      <c r="A28" s="29" t="s">
        <v>37</v>
      </c>
      <c r="B28" s="30"/>
      <c r="C28" s="31"/>
      <c r="D28" s="32">
        <f t="shared" ref="D28:M28" si="6">SUM(D29:D36)</f>
        <v>9505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3611914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3621419</v>
      </c>
      <c r="O28" s="45">
        <f t="shared" si="1"/>
        <v>1165.1927284427284</v>
      </c>
      <c r="P28" s="10"/>
    </row>
    <row r="29" spans="1:16">
      <c r="A29" s="12"/>
      <c r="B29" s="25">
        <v>341.2</v>
      </c>
      <c r="C29" s="20" t="s">
        <v>40</v>
      </c>
      <c r="D29" s="46">
        <v>960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6" si="7">SUM(D29:M29)</f>
        <v>960</v>
      </c>
      <c r="O29" s="47">
        <f t="shared" si="1"/>
        <v>0.30888030888030887</v>
      </c>
      <c r="P29" s="9"/>
    </row>
    <row r="30" spans="1:16">
      <c r="A30" s="12"/>
      <c r="B30" s="25">
        <v>341.9</v>
      </c>
      <c r="C30" s="20" t="s">
        <v>71</v>
      </c>
      <c r="D30" s="46">
        <v>180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180</v>
      </c>
      <c r="O30" s="47">
        <f t="shared" si="1"/>
        <v>5.7915057915057917E-2</v>
      </c>
      <c r="P30" s="9"/>
    </row>
    <row r="31" spans="1:16">
      <c r="A31" s="12"/>
      <c r="B31" s="25">
        <v>343.3</v>
      </c>
      <c r="C31" s="20" t="s">
        <v>72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1334311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1334311</v>
      </c>
      <c r="O31" s="47">
        <f t="shared" si="1"/>
        <v>429.31499356499359</v>
      </c>
      <c r="P31" s="9"/>
    </row>
    <row r="32" spans="1:16">
      <c r="A32" s="12"/>
      <c r="B32" s="25">
        <v>343.4</v>
      </c>
      <c r="C32" s="20" t="s">
        <v>41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880023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880023</v>
      </c>
      <c r="O32" s="47">
        <f t="shared" si="1"/>
        <v>283.14768339768341</v>
      </c>
      <c r="P32" s="9"/>
    </row>
    <row r="33" spans="1:16">
      <c r="A33" s="12"/>
      <c r="B33" s="25">
        <v>343.5</v>
      </c>
      <c r="C33" s="20" t="s">
        <v>73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1397580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1397580</v>
      </c>
      <c r="O33" s="47">
        <f t="shared" si="1"/>
        <v>449.67181467181467</v>
      </c>
      <c r="P33" s="9"/>
    </row>
    <row r="34" spans="1:16">
      <c r="A34" s="12"/>
      <c r="B34" s="25">
        <v>343.8</v>
      </c>
      <c r="C34" s="20" t="s">
        <v>43</v>
      </c>
      <c r="D34" s="46">
        <v>2750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2750</v>
      </c>
      <c r="O34" s="47">
        <f t="shared" si="1"/>
        <v>0.88481338481338478</v>
      </c>
      <c r="P34" s="9"/>
    </row>
    <row r="35" spans="1:16">
      <c r="A35" s="12"/>
      <c r="B35" s="25">
        <v>347.4</v>
      </c>
      <c r="C35" s="20" t="s">
        <v>44</v>
      </c>
      <c r="D35" s="46">
        <v>200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200</v>
      </c>
      <c r="O35" s="47">
        <f t="shared" si="1"/>
        <v>6.4350064350064351E-2</v>
      </c>
      <c r="P35" s="9"/>
    </row>
    <row r="36" spans="1:16">
      <c r="A36" s="12"/>
      <c r="B36" s="25">
        <v>349</v>
      </c>
      <c r="C36" s="20" t="s">
        <v>74</v>
      </c>
      <c r="D36" s="46">
        <v>5415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5415</v>
      </c>
      <c r="O36" s="47">
        <f t="shared" si="1"/>
        <v>1.7422779922779923</v>
      </c>
      <c r="P36" s="9"/>
    </row>
    <row r="37" spans="1:16" ht="15.75">
      <c r="A37" s="29" t="s">
        <v>38</v>
      </c>
      <c r="B37" s="30"/>
      <c r="C37" s="31"/>
      <c r="D37" s="32">
        <f t="shared" ref="D37:M37" si="8">SUM(D38:D38)</f>
        <v>21221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ref="N37:N49" si="9">SUM(D37:M37)</f>
        <v>21221</v>
      </c>
      <c r="O37" s="45">
        <f t="shared" si="1"/>
        <v>6.8278635778635781</v>
      </c>
      <c r="P37" s="10"/>
    </row>
    <row r="38" spans="1:16">
      <c r="A38" s="13"/>
      <c r="B38" s="39">
        <v>355</v>
      </c>
      <c r="C38" s="21" t="s">
        <v>75</v>
      </c>
      <c r="D38" s="46">
        <v>21221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21221</v>
      </c>
      <c r="O38" s="47">
        <f t="shared" si="1"/>
        <v>6.8278635778635781</v>
      </c>
      <c r="P38" s="9"/>
    </row>
    <row r="39" spans="1:16" ht="15.75">
      <c r="A39" s="29" t="s">
        <v>3</v>
      </c>
      <c r="B39" s="30"/>
      <c r="C39" s="31"/>
      <c r="D39" s="32">
        <f t="shared" ref="D39:M39" si="10">SUM(D40:D45)</f>
        <v>292487</v>
      </c>
      <c r="E39" s="32">
        <f t="shared" si="10"/>
        <v>50192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128700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3836</v>
      </c>
      <c r="N39" s="32">
        <f t="shared" si="9"/>
        <v>475215</v>
      </c>
      <c r="O39" s="45">
        <f t="shared" si="1"/>
        <v>152.90057915057915</v>
      </c>
      <c r="P39" s="10"/>
    </row>
    <row r="40" spans="1:16">
      <c r="A40" s="12"/>
      <c r="B40" s="25">
        <v>361.1</v>
      </c>
      <c r="C40" s="20" t="s">
        <v>49</v>
      </c>
      <c r="D40" s="46">
        <v>49586</v>
      </c>
      <c r="E40" s="46">
        <v>31120</v>
      </c>
      <c r="F40" s="46">
        <v>0</v>
      </c>
      <c r="G40" s="46">
        <v>0</v>
      </c>
      <c r="H40" s="46">
        <v>0</v>
      </c>
      <c r="I40" s="46">
        <v>72711</v>
      </c>
      <c r="J40" s="46">
        <v>0</v>
      </c>
      <c r="K40" s="46">
        <v>0</v>
      </c>
      <c r="L40" s="46">
        <v>0</v>
      </c>
      <c r="M40" s="46">
        <v>10460</v>
      </c>
      <c r="N40" s="46">
        <f t="shared" si="9"/>
        <v>163877</v>
      </c>
      <c r="O40" s="47">
        <f t="shared" si="1"/>
        <v>52.727477477477478</v>
      </c>
      <c r="P40" s="9"/>
    </row>
    <row r="41" spans="1:16">
      <c r="A41" s="12"/>
      <c r="B41" s="25">
        <v>361.2</v>
      </c>
      <c r="C41" s="20" t="s">
        <v>76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-6624</v>
      </c>
      <c r="N41" s="46">
        <f t="shared" si="9"/>
        <v>-6624</v>
      </c>
      <c r="O41" s="47">
        <f t="shared" si="1"/>
        <v>-2.1312741312741315</v>
      </c>
      <c r="P41" s="9"/>
    </row>
    <row r="42" spans="1:16">
      <c r="A42" s="12"/>
      <c r="B42" s="25">
        <v>361.3</v>
      </c>
      <c r="C42" s="20" t="s">
        <v>77</v>
      </c>
      <c r="D42" s="46">
        <v>0</v>
      </c>
      <c r="E42" s="46">
        <v>19072</v>
      </c>
      <c r="F42" s="46">
        <v>0</v>
      </c>
      <c r="G42" s="46">
        <v>0</v>
      </c>
      <c r="H42" s="46">
        <v>0</v>
      </c>
      <c r="I42" s="46">
        <v>32857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51929</v>
      </c>
      <c r="O42" s="47">
        <f t="shared" si="1"/>
        <v>16.708172458172459</v>
      </c>
      <c r="P42" s="9"/>
    </row>
    <row r="43" spans="1:16">
      <c r="A43" s="12"/>
      <c r="B43" s="25">
        <v>362</v>
      </c>
      <c r="C43" s="20" t="s">
        <v>50</v>
      </c>
      <c r="D43" s="46">
        <v>50987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50987</v>
      </c>
      <c r="O43" s="47">
        <f t="shared" si="1"/>
        <v>16.405083655083654</v>
      </c>
      <c r="P43" s="9"/>
    </row>
    <row r="44" spans="1:16">
      <c r="A44" s="12"/>
      <c r="B44" s="25">
        <v>364</v>
      </c>
      <c r="C44" s="20" t="s">
        <v>51</v>
      </c>
      <c r="D44" s="46">
        <v>2750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2750</v>
      </c>
      <c r="O44" s="47">
        <f t="shared" si="1"/>
        <v>0.88481338481338478</v>
      </c>
      <c r="P44" s="9"/>
    </row>
    <row r="45" spans="1:16">
      <c r="A45" s="12"/>
      <c r="B45" s="25">
        <v>369.9</v>
      </c>
      <c r="C45" s="20" t="s">
        <v>52</v>
      </c>
      <c r="D45" s="46">
        <v>189164</v>
      </c>
      <c r="E45" s="46">
        <v>0</v>
      </c>
      <c r="F45" s="46">
        <v>0</v>
      </c>
      <c r="G45" s="46">
        <v>0</v>
      </c>
      <c r="H45" s="46">
        <v>0</v>
      </c>
      <c r="I45" s="46">
        <v>23132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212296</v>
      </c>
      <c r="O45" s="47">
        <f t="shared" si="1"/>
        <v>68.306306306306311</v>
      </c>
      <c r="P45" s="9"/>
    </row>
    <row r="46" spans="1:16" ht="15.75">
      <c r="A46" s="29" t="s">
        <v>39</v>
      </c>
      <c r="B46" s="30"/>
      <c r="C46" s="31"/>
      <c r="D46" s="32">
        <f t="shared" ref="D46:M46" si="11">SUM(D47:D48)</f>
        <v>171445</v>
      </c>
      <c r="E46" s="32">
        <f t="shared" si="11"/>
        <v>1200024</v>
      </c>
      <c r="F46" s="32">
        <f t="shared" si="11"/>
        <v>0</v>
      </c>
      <c r="G46" s="32">
        <f t="shared" si="11"/>
        <v>0</v>
      </c>
      <c r="H46" s="32">
        <f t="shared" si="11"/>
        <v>0</v>
      </c>
      <c r="I46" s="32">
        <f t="shared" si="11"/>
        <v>104610</v>
      </c>
      <c r="J46" s="32">
        <f t="shared" si="11"/>
        <v>0</v>
      </c>
      <c r="K46" s="32">
        <f t="shared" si="11"/>
        <v>0</v>
      </c>
      <c r="L46" s="32">
        <f t="shared" si="11"/>
        <v>0</v>
      </c>
      <c r="M46" s="32">
        <f t="shared" si="11"/>
        <v>0</v>
      </c>
      <c r="N46" s="32">
        <f t="shared" si="9"/>
        <v>1476079</v>
      </c>
      <c r="O46" s="45">
        <f t="shared" si="1"/>
        <v>474.92889317889319</v>
      </c>
      <c r="P46" s="9"/>
    </row>
    <row r="47" spans="1:16">
      <c r="A47" s="12"/>
      <c r="B47" s="25">
        <v>381</v>
      </c>
      <c r="C47" s="20" t="s">
        <v>53</v>
      </c>
      <c r="D47" s="46">
        <v>0</v>
      </c>
      <c r="E47" s="46">
        <v>1200024</v>
      </c>
      <c r="F47" s="46">
        <v>0</v>
      </c>
      <c r="G47" s="46">
        <v>0</v>
      </c>
      <c r="H47" s="46">
        <v>0</v>
      </c>
      <c r="I47" s="46">
        <v>104610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1304634</v>
      </c>
      <c r="O47" s="47">
        <f t="shared" si="1"/>
        <v>419.76640926640925</v>
      </c>
      <c r="P47" s="9"/>
    </row>
    <row r="48" spans="1:16" ht="15.75" thickBot="1">
      <c r="A48" s="12"/>
      <c r="B48" s="25">
        <v>382</v>
      </c>
      <c r="C48" s="20" t="s">
        <v>62</v>
      </c>
      <c r="D48" s="46">
        <v>171445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171445</v>
      </c>
      <c r="O48" s="47">
        <f t="shared" si="1"/>
        <v>55.162483912483914</v>
      </c>
      <c r="P48" s="9"/>
    </row>
    <row r="49" spans="1:119" ht="16.5" thickBot="1">
      <c r="A49" s="14" t="s">
        <v>45</v>
      </c>
      <c r="B49" s="23"/>
      <c r="C49" s="22"/>
      <c r="D49" s="15">
        <f t="shared" ref="D49:M49" si="12">SUM(D5,D13,D20,D28,D37,D39,D46)</f>
        <v>4154198</v>
      </c>
      <c r="E49" s="15">
        <f t="shared" si="12"/>
        <v>1544445</v>
      </c>
      <c r="F49" s="15">
        <f t="shared" si="12"/>
        <v>0</v>
      </c>
      <c r="G49" s="15">
        <f t="shared" si="12"/>
        <v>0</v>
      </c>
      <c r="H49" s="15">
        <f t="shared" si="12"/>
        <v>0</v>
      </c>
      <c r="I49" s="15">
        <f t="shared" si="12"/>
        <v>3855044</v>
      </c>
      <c r="J49" s="15">
        <f t="shared" si="12"/>
        <v>0</v>
      </c>
      <c r="K49" s="15">
        <f t="shared" si="12"/>
        <v>0</v>
      </c>
      <c r="L49" s="15">
        <f t="shared" si="12"/>
        <v>0</v>
      </c>
      <c r="M49" s="15">
        <f t="shared" si="12"/>
        <v>443306</v>
      </c>
      <c r="N49" s="15">
        <f t="shared" si="9"/>
        <v>9996993</v>
      </c>
      <c r="O49" s="38">
        <f t="shared" si="1"/>
        <v>3216.5357142857142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121" t="s">
        <v>78</v>
      </c>
      <c r="M51" s="121"/>
      <c r="N51" s="121"/>
      <c r="O51" s="43">
        <v>3108</v>
      </c>
    </row>
    <row r="52" spans="1:119">
      <c r="A52" s="122"/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100"/>
    </row>
    <row r="53" spans="1:119" ht="15.75" thickBot="1">
      <c r="A53" s="123" t="s">
        <v>87</v>
      </c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3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5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46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55</v>
      </c>
      <c r="B3" s="111"/>
      <c r="C3" s="112"/>
      <c r="D3" s="131" t="s">
        <v>33</v>
      </c>
      <c r="E3" s="132"/>
      <c r="F3" s="132"/>
      <c r="G3" s="132"/>
      <c r="H3" s="133"/>
      <c r="I3" s="131" t="s">
        <v>34</v>
      </c>
      <c r="J3" s="133"/>
      <c r="K3" s="131" t="s">
        <v>36</v>
      </c>
      <c r="L3" s="133"/>
      <c r="M3" s="36"/>
      <c r="N3" s="37"/>
      <c r="O3" s="134" t="s">
        <v>60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35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2668340</v>
      </c>
      <c r="E5" s="27">
        <f t="shared" si="0"/>
        <v>197575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2865915</v>
      </c>
      <c r="O5" s="33">
        <f t="shared" ref="O5:O49" si="2">(N5/O$51)</f>
        <v>784.75219058050379</v>
      </c>
      <c r="P5" s="6"/>
    </row>
    <row r="6" spans="1:133">
      <c r="A6" s="12"/>
      <c r="B6" s="25">
        <v>311</v>
      </c>
      <c r="C6" s="20" t="s">
        <v>2</v>
      </c>
      <c r="D6" s="46">
        <v>1895605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1895605</v>
      </c>
      <c r="O6" s="47">
        <f t="shared" si="2"/>
        <v>519.05941949616647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197575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197575</v>
      </c>
      <c r="O7" s="47">
        <f t="shared" si="2"/>
        <v>54.100492880613359</v>
      </c>
      <c r="P7" s="9"/>
    </row>
    <row r="8" spans="1:133">
      <c r="A8" s="12"/>
      <c r="B8" s="25">
        <v>314.10000000000002</v>
      </c>
      <c r="C8" s="20" t="s">
        <v>11</v>
      </c>
      <c r="D8" s="46">
        <v>448570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448570</v>
      </c>
      <c r="O8" s="47">
        <f t="shared" si="2"/>
        <v>122.82858707557503</v>
      </c>
      <c r="P8" s="9"/>
    </row>
    <row r="9" spans="1:133">
      <c r="A9" s="12"/>
      <c r="B9" s="25">
        <v>314.2</v>
      </c>
      <c r="C9" s="20" t="s">
        <v>12</v>
      </c>
      <c r="D9" s="46">
        <v>265464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265464</v>
      </c>
      <c r="O9" s="47">
        <f t="shared" si="2"/>
        <v>72.690032858707553</v>
      </c>
      <c r="P9" s="9"/>
    </row>
    <row r="10" spans="1:133">
      <c r="A10" s="12"/>
      <c r="B10" s="25">
        <v>314.8</v>
      </c>
      <c r="C10" s="20" t="s">
        <v>13</v>
      </c>
      <c r="D10" s="46">
        <v>20721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20721</v>
      </c>
      <c r="O10" s="47">
        <f t="shared" si="2"/>
        <v>5.6738773274917857</v>
      </c>
      <c r="P10" s="9"/>
    </row>
    <row r="11" spans="1:133">
      <c r="A11" s="12"/>
      <c r="B11" s="25">
        <v>316</v>
      </c>
      <c r="C11" s="20" t="s">
        <v>14</v>
      </c>
      <c r="D11" s="46">
        <v>37980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37980</v>
      </c>
      <c r="O11" s="47">
        <f t="shared" si="2"/>
        <v>10.399780941949617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SUM(D13:D21)</f>
        <v>711976</v>
      </c>
      <c r="E12" s="32">
        <f t="shared" si="3"/>
        <v>207775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59056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978807</v>
      </c>
      <c r="O12" s="45">
        <f t="shared" si="2"/>
        <v>268.01944140197151</v>
      </c>
      <c r="P12" s="10"/>
    </row>
    <row r="13" spans="1:133">
      <c r="A13" s="12"/>
      <c r="B13" s="25">
        <v>322</v>
      </c>
      <c r="C13" s="20" t="s">
        <v>0</v>
      </c>
      <c r="D13" s="46">
        <v>89856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89856</v>
      </c>
      <c r="O13" s="47">
        <f t="shared" si="2"/>
        <v>24.60460021905805</v>
      </c>
      <c r="P13" s="9"/>
    </row>
    <row r="14" spans="1:133">
      <c r="A14" s="12"/>
      <c r="B14" s="25">
        <v>323.10000000000002</v>
      </c>
      <c r="C14" s="20" t="s">
        <v>16</v>
      </c>
      <c r="D14" s="46">
        <v>457393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1" si="4">SUM(D14:M14)</f>
        <v>457393</v>
      </c>
      <c r="O14" s="47">
        <f t="shared" si="2"/>
        <v>125.24452354874042</v>
      </c>
      <c r="P14" s="9"/>
    </row>
    <row r="15" spans="1:133">
      <c r="A15" s="12"/>
      <c r="B15" s="25">
        <v>323.7</v>
      </c>
      <c r="C15" s="20" t="s">
        <v>17</v>
      </c>
      <c r="D15" s="46">
        <v>145605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145605</v>
      </c>
      <c r="O15" s="47">
        <f t="shared" si="2"/>
        <v>39.869934282584886</v>
      </c>
      <c r="P15" s="9"/>
    </row>
    <row r="16" spans="1:133">
      <c r="A16" s="12"/>
      <c r="B16" s="25">
        <v>323.89999999999998</v>
      </c>
      <c r="C16" s="20" t="s">
        <v>18</v>
      </c>
      <c r="D16" s="46">
        <v>4437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4437</v>
      </c>
      <c r="O16" s="47">
        <f t="shared" si="2"/>
        <v>1.2149507119386638</v>
      </c>
      <c r="P16" s="9"/>
    </row>
    <row r="17" spans="1:16">
      <c r="A17" s="12"/>
      <c r="B17" s="25">
        <v>324.02</v>
      </c>
      <c r="C17" s="20" t="s">
        <v>19</v>
      </c>
      <c r="D17" s="46">
        <v>9429</v>
      </c>
      <c r="E17" s="46">
        <v>10720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20149</v>
      </c>
      <c r="O17" s="47">
        <f t="shared" si="2"/>
        <v>5.5172508214676892</v>
      </c>
      <c r="P17" s="9"/>
    </row>
    <row r="18" spans="1:16">
      <c r="A18" s="12"/>
      <c r="B18" s="25">
        <v>324.04000000000002</v>
      </c>
      <c r="C18" s="20" t="s">
        <v>20</v>
      </c>
      <c r="D18" s="46">
        <v>0</v>
      </c>
      <c r="E18" s="46">
        <v>197055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197055</v>
      </c>
      <c r="O18" s="47">
        <f t="shared" si="2"/>
        <v>53.958105147864181</v>
      </c>
      <c r="P18" s="9"/>
    </row>
    <row r="19" spans="1:16">
      <c r="A19" s="12"/>
      <c r="B19" s="25">
        <v>324.08999999999997</v>
      </c>
      <c r="C19" s="20" t="s">
        <v>21</v>
      </c>
      <c r="D19" s="46">
        <v>34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34</v>
      </c>
      <c r="O19" s="47">
        <f t="shared" si="2"/>
        <v>9.3099671412924419E-3</v>
      </c>
      <c r="P19" s="9"/>
    </row>
    <row r="20" spans="1:16">
      <c r="A20" s="12"/>
      <c r="B20" s="25">
        <v>325.10000000000002</v>
      </c>
      <c r="C20" s="20" t="s">
        <v>22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59056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59056</v>
      </c>
      <c r="O20" s="47">
        <f t="shared" si="2"/>
        <v>16.170865279299015</v>
      </c>
      <c r="P20" s="9"/>
    </row>
    <row r="21" spans="1:16">
      <c r="A21" s="12"/>
      <c r="B21" s="25">
        <v>329</v>
      </c>
      <c r="C21" s="20" t="s">
        <v>23</v>
      </c>
      <c r="D21" s="46">
        <v>5222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5222</v>
      </c>
      <c r="O21" s="47">
        <f t="shared" si="2"/>
        <v>1.4299014238773275</v>
      </c>
      <c r="P21" s="9"/>
    </row>
    <row r="22" spans="1:16" ht="15.75">
      <c r="A22" s="29" t="s">
        <v>24</v>
      </c>
      <c r="B22" s="30"/>
      <c r="C22" s="31"/>
      <c r="D22" s="32">
        <f t="shared" ref="D22:M22" si="5">SUM(D23:D30)</f>
        <v>406722</v>
      </c>
      <c r="E22" s="32">
        <f t="shared" si="5"/>
        <v>183605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91125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462491</v>
      </c>
      <c r="N22" s="44">
        <f>SUM(D22:M22)</f>
        <v>1143943</v>
      </c>
      <c r="O22" s="45">
        <f t="shared" si="2"/>
        <v>313.23740416210296</v>
      </c>
      <c r="P22" s="10"/>
    </row>
    <row r="23" spans="1:16">
      <c r="A23" s="12"/>
      <c r="B23" s="25">
        <v>334.39</v>
      </c>
      <c r="C23" s="20" t="s">
        <v>25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91125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91125</v>
      </c>
      <c r="O23" s="47">
        <f t="shared" si="2"/>
        <v>24.952081051478643</v>
      </c>
      <c r="P23" s="9"/>
    </row>
    <row r="24" spans="1:16">
      <c r="A24" s="12"/>
      <c r="B24" s="25">
        <v>334.49</v>
      </c>
      <c r="C24" s="20" t="s">
        <v>26</v>
      </c>
      <c r="D24" s="46">
        <v>46361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46361</v>
      </c>
      <c r="O24" s="47">
        <f t="shared" si="2"/>
        <v>12.694687842278205</v>
      </c>
      <c r="P24" s="9"/>
    </row>
    <row r="25" spans="1:16">
      <c r="A25" s="12"/>
      <c r="B25" s="25">
        <v>334.9</v>
      </c>
      <c r="C25" s="20" t="s">
        <v>27</v>
      </c>
      <c r="D25" s="46">
        <v>30265</v>
      </c>
      <c r="E25" s="46">
        <v>128788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159053</v>
      </c>
      <c r="O25" s="47">
        <f t="shared" si="2"/>
        <v>43.552300109529028</v>
      </c>
      <c r="P25" s="9"/>
    </row>
    <row r="26" spans="1:16">
      <c r="A26" s="12"/>
      <c r="B26" s="25">
        <v>335.12</v>
      </c>
      <c r="C26" s="20" t="s">
        <v>28</v>
      </c>
      <c r="D26" s="46">
        <v>136773</v>
      </c>
      <c r="E26" s="46">
        <v>54817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191590</v>
      </c>
      <c r="O26" s="47">
        <f t="shared" si="2"/>
        <v>52.461664841182916</v>
      </c>
      <c r="P26" s="9"/>
    </row>
    <row r="27" spans="1:16">
      <c r="A27" s="12"/>
      <c r="B27" s="25">
        <v>335.14</v>
      </c>
      <c r="C27" s="20" t="s">
        <v>29</v>
      </c>
      <c r="D27" s="46">
        <v>9204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9204</v>
      </c>
      <c r="O27" s="47">
        <f t="shared" si="2"/>
        <v>2.5202628696604599</v>
      </c>
      <c r="P27" s="9"/>
    </row>
    <row r="28" spans="1:16">
      <c r="A28" s="12"/>
      <c r="B28" s="25">
        <v>335.15</v>
      </c>
      <c r="C28" s="20" t="s">
        <v>30</v>
      </c>
      <c r="D28" s="46">
        <v>15044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15044</v>
      </c>
      <c r="O28" s="47">
        <f t="shared" si="2"/>
        <v>4.119386637458927</v>
      </c>
      <c r="P28" s="9"/>
    </row>
    <row r="29" spans="1:16">
      <c r="A29" s="12"/>
      <c r="B29" s="25">
        <v>335.18</v>
      </c>
      <c r="C29" s="20" t="s">
        <v>31</v>
      </c>
      <c r="D29" s="46">
        <v>169075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169075</v>
      </c>
      <c r="O29" s="47">
        <f t="shared" si="2"/>
        <v>46.296549835706465</v>
      </c>
      <c r="P29" s="9"/>
    </row>
    <row r="30" spans="1:16">
      <c r="A30" s="12"/>
      <c r="B30" s="25">
        <v>339</v>
      </c>
      <c r="C30" s="20" t="s">
        <v>32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462491</v>
      </c>
      <c r="N30" s="46">
        <f t="shared" ref="N30:N49" si="7">SUM(D30:M30)</f>
        <v>462491</v>
      </c>
      <c r="O30" s="47">
        <f t="shared" si="2"/>
        <v>126.64047097480832</v>
      </c>
      <c r="P30" s="9"/>
    </row>
    <row r="31" spans="1:16" ht="15.75">
      <c r="A31" s="29" t="s">
        <v>37</v>
      </c>
      <c r="B31" s="30"/>
      <c r="C31" s="31"/>
      <c r="D31" s="32">
        <f t="shared" ref="D31:M31" si="8">SUM(D32:D36)</f>
        <v>6858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3613404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7"/>
        <v>3620262</v>
      </c>
      <c r="O31" s="45">
        <f t="shared" si="2"/>
        <v>991.30941949616647</v>
      </c>
      <c r="P31" s="10"/>
    </row>
    <row r="32" spans="1:16">
      <c r="A32" s="12"/>
      <c r="B32" s="25">
        <v>341.2</v>
      </c>
      <c r="C32" s="20" t="s">
        <v>40</v>
      </c>
      <c r="D32" s="46">
        <v>1533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1533</v>
      </c>
      <c r="O32" s="47">
        <f t="shared" si="2"/>
        <v>0.4197699890470975</v>
      </c>
      <c r="P32" s="9"/>
    </row>
    <row r="33" spans="1:16">
      <c r="A33" s="12"/>
      <c r="B33" s="25">
        <v>343.4</v>
      </c>
      <c r="C33" s="20" t="s">
        <v>41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902723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902723</v>
      </c>
      <c r="O33" s="47">
        <f t="shared" si="2"/>
        <v>247.18592552026286</v>
      </c>
      <c r="P33" s="9"/>
    </row>
    <row r="34" spans="1:16">
      <c r="A34" s="12"/>
      <c r="B34" s="25">
        <v>343.6</v>
      </c>
      <c r="C34" s="20" t="s">
        <v>42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2710681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2710681</v>
      </c>
      <c r="O34" s="47">
        <f t="shared" si="2"/>
        <v>742.2456188389923</v>
      </c>
      <c r="P34" s="9"/>
    </row>
    <row r="35" spans="1:16">
      <c r="A35" s="12"/>
      <c r="B35" s="25">
        <v>343.8</v>
      </c>
      <c r="C35" s="20" t="s">
        <v>43</v>
      </c>
      <c r="D35" s="46">
        <v>5125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5125</v>
      </c>
      <c r="O35" s="47">
        <f t="shared" si="2"/>
        <v>1.4033406352683462</v>
      </c>
      <c r="P35" s="9"/>
    </row>
    <row r="36" spans="1:16">
      <c r="A36" s="12"/>
      <c r="B36" s="25">
        <v>347.4</v>
      </c>
      <c r="C36" s="20" t="s">
        <v>44</v>
      </c>
      <c r="D36" s="46">
        <v>200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200</v>
      </c>
      <c r="O36" s="47">
        <f t="shared" si="2"/>
        <v>5.4764512595837894E-2</v>
      </c>
      <c r="P36" s="9"/>
    </row>
    <row r="37" spans="1:16" ht="15.75">
      <c r="A37" s="29" t="s">
        <v>38</v>
      </c>
      <c r="B37" s="30"/>
      <c r="C37" s="31"/>
      <c r="D37" s="32">
        <f t="shared" ref="D37:M37" si="9">SUM(D38:D39)</f>
        <v>30474</v>
      </c>
      <c r="E37" s="32">
        <f t="shared" si="9"/>
        <v>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si="7"/>
        <v>30474</v>
      </c>
      <c r="O37" s="45">
        <f t="shared" si="2"/>
        <v>8.3444687842278196</v>
      </c>
      <c r="P37" s="10"/>
    </row>
    <row r="38" spans="1:16">
      <c r="A38" s="13"/>
      <c r="B38" s="39">
        <v>351.1</v>
      </c>
      <c r="C38" s="21" t="s">
        <v>47</v>
      </c>
      <c r="D38" s="46">
        <v>26507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26507</v>
      </c>
      <c r="O38" s="47">
        <f t="shared" si="2"/>
        <v>7.2582146768893754</v>
      </c>
      <c r="P38" s="9"/>
    </row>
    <row r="39" spans="1:16">
      <c r="A39" s="13"/>
      <c r="B39" s="39">
        <v>354</v>
      </c>
      <c r="C39" s="21" t="s">
        <v>48</v>
      </c>
      <c r="D39" s="46">
        <v>3967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3967</v>
      </c>
      <c r="O39" s="47">
        <f t="shared" si="2"/>
        <v>1.0862541073384446</v>
      </c>
      <c r="P39" s="9"/>
    </row>
    <row r="40" spans="1:16" ht="15.75">
      <c r="A40" s="29" t="s">
        <v>3</v>
      </c>
      <c r="B40" s="30"/>
      <c r="C40" s="31"/>
      <c r="D40" s="32">
        <f t="shared" ref="D40:M40" si="10">SUM(D41:D44)</f>
        <v>93020</v>
      </c>
      <c r="E40" s="32">
        <f t="shared" si="10"/>
        <v>50676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34066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9098</v>
      </c>
      <c r="N40" s="32">
        <f t="shared" si="7"/>
        <v>186860</v>
      </c>
      <c r="O40" s="45">
        <f t="shared" si="2"/>
        <v>51.166484118291351</v>
      </c>
      <c r="P40" s="10"/>
    </row>
    <row r="41" spans="1:16">
      <c r="A41" s="12"/>
      <c r="B41" s="25">
        <v>361.1</v>
      </c>
      <c r="C41" s="20" t="s">
        <v>49</v>
      </c>
      <c r="D41" s="46">
        <v>29524</v>
      </c>
      <c r="E41" s="46">
        <v>50676</v>
      </c>
      <c r="F41" s="46">
        <v>0</v>
      </c>
      <c r="G41" s="46">
        <v>0</v>
      </c>
      <c r="H41" s="46">
        <v>0</v>
      </c>
      <c r="I41" s="46">
        <v>34066</v>
      </c>
      <c r="J41" s="46">
        <v>0</v>
      </c>
      <c r="K41" s="46">
        <v>0</v>
      </c>
      <c r="L41" s="46">
        <v>0</v>
      </c>
      <c r="M41" s="46">
        <v>9089</v>
      </c>
      <c r="N41" s="46">
        <f t="shared" si="7"/>
        <v>123355</v>
      </c>
      <c r="O41" s="47">
        <f t="shared" si="2"/>
        <v>33.777382256297919</v>
      </c>
      <c r="P41" s="9"/>
    </row>
    <row r="42" spans="1:16">
      <c r="A42" s="12"/>
      <c r="B42" s="25">
        <v>362</v>
      </c>
      <c r="C42" s="20" t="s">
        <v>50</v>
      </c>
      <c r="D42" s="46">
        <v>53591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53591</v>
      </c>
      <c r="O42" s="47">
        <f t="shared" si="2"/>
        <v>14.674424972617743</v>
      </c>
      <c r="P42" s="9"/>
    </row>
    <row r="43" spans="1:16">
      <c r="A43" s="12"/>
      <c r="B43" s="25">
        <v>364</v>
      </c>
      <c r="C43" s="20" t="s">
        <v>51</v>
      </c>
      <c r="D43" s="46">
        <v>5125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5125</v>
      </c>
      <c r="O43" s="47">
        <f t="shared" si="2"/>
        <v>1.4033406352683462</v>
      </c>
      <c r="P43" s="9"/>
    </row>
    <row r="44" spans="1:16">
      <c r="A44" s="12"/>
      <c r="B44" s="25">
        <v>369.9</v>
      </c>
      <c r="C44" s="20" t="s">
        <v>52</v>
      </c>
      <c r="D44" s="46">
        <v>4780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9</v>
      </c>
      <c r="N44" s="46">
        <f t="shared" si="7"/>
        <v>4789</v>
      </c>
      <c r="O44" s="47">
        <f t="shared" si="2"/>
        <v>1.3113362541073383</v>
      </c>
      <c r="P44" s="9"/>
    </row>
    <row r="45" spans="1:16" ht="15.75">
      <c r="A45" s="29" t="s">
        <v>39</v>
      </c>
      <c r="B45" s="30"/>
      <c r="C45" s="31"/>
      <c r="D45" s="32">
        <f t="shared" ref="D45:M45" si="11">SUM(D46:D48)</f>
        <v>208152</v>
      </c>
      <c r="E45" s="32">
        <f t="shared" si="11"/>
        <v>300069</v>
      </c>
      <c r="F45" s="32">
        <f t="shared" si="11"/>
        <v>0</v>
      </c>
      <c r="G45" s="32">
        <f t="shared" si="11"/>
        <v>0</v>
      </c>
      <c r="H45" s="32">
        <f t="shared" si="11"/>
        <v>0</v>
      </c>
      <c r="I45" s="32">
        <f t="shared" si="11"/>
        <v>336471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0</v>
      </c>
      <c r="N45" s="32">
        <f t="shared" si="7"/>
        <v>844692</v>
      </c>
      <c r="O45" s="45">
        <f t="shared" si="2"/>
        <v>231.29572836801754</v>
      </c>
      <c r="P45" s="9"/>
    </row>
    <row r="46" spans="1:16">
      <c r="A46" s="12"/>
      <c r="B46" s="25">
        <v>381</v>
      </c>
      <c r="C46" s="20" t="s">
        <v>53</v>
      </c>
      <c r="D46" s="46">
        <v>15000</v>
      </c>
      <c r="E46" s="46">
        <v>300069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315069</v>
      </c>
      <c r="O46" s="47">
        <f t="shared" si="2"/>
        <v>86.273001095290255</v>
      </c>
      <c r="P46" s="9"/>
    </row>
    <row r="47" spans="1:16">
      <c r="A47" s="12"/>
      <c r="B47" s="25">
        <v>382</v>
      </c>
      <c r="C47" s="20" t="s">
        <v>62</v>
      </c>
      <c r="D47" s="46">
        <v>193152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7"/>
        <v>193152</v>
      </c>
      <c r="O47" s="47">
        <f t="shared" si="2"/>
        <v>52.889375684556406</v>
      </c>
      <c r="P47" s="9"/>
    </row>
    <row r="48" spans="1:16" ht="15.75" thickBot="1">
      <c r="A48" s="12"/>
      <c r="B48" s="25">
        <v>389.9</v>
      </c>
      <c r="C48" s="20" t="s">
        <v>54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336471</v>
      </c>
      <c r="J48" s="46">
        <v>0</v>
      </c>
      <c r="K48" s="46">
        <v>0</v>
      </c>
      <c r="L48" s="46">
        <v>0</v>
      </c>
      <c r="M48" s="46">
        <v>0</v>
      </c>
      <c r="N48" s="46">
        <f t="shared" si="7"/>
        <v>336471</v>
      </c>
      <c r="O48" s="47">
        <f t="shared" si="2"/>
        <v>92.133351588170868</v>
      </c>
      <c r="P48" s="9"/>
    </row>
    <row r="49" spans="1:119" ht="16.5" thickBot="1">
      <c r="A49" s="14" t="s">
        <v>45</v>
      </c>
      <c r="B49" s="23"/>
      <c r="C49" s="22"/>
      <c r="D49" s="15">
        <f t="shared" ref="D49:M49" si="12">SUM(D5,D12,D22,D31,D37,D40,D45)</f>
        <v>4125542</v>
      </c>
      <c r="E49" s="15">
        <f t="shared" si="12"/>
        <v>939700</v>
      </c>
      <c r="F49" s="15">
        <f t="shared" si="12"/>
        <v>0</v>
      </c>
      <c r="G49" s="15">
        <f t="shared" si="12"/>
        <v>0</v>
      </c>
      <c r="H49" s="15">
        <f t="shared" si="12"/>
        <v>0</v>
      </c>
      <c r="I49" s="15">
        <f t="shared" si="12"/>
        <v>4134122</v>
      </c>
      <c r="J49" s="15">
        <f t="shared" si="12"/>
        <v>0</v>
      </c>
      <c r="K49" s="15">
        <f t="shared" si="12"/>
        <v>0</v>
      </c>
      <c r="L49" s="15">
        <f t="shared" si="12"/>
        <v>0</v>
      </c>
      <c r="M49" s="15">
        <f t="shared" si="12"/>
        <v>471589</v>
      </c>
      <c r="N49" s="15">
        <f t="shared" si="7"/>
        <v>9670953</v>
      </c>
      <c r="O49" s="38">
        <f t="shared" si="2"/>
        <v>2648.1251369112815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121" t="s">
        <v>61</v>
      </c>
      <c r="M51" s="121"/>
      <c r="N51" s="121"/>
      <c r="O51" s="43">
        <v>3652</v>
      </c>
    </row>
    <row r="52" spans="1:119">
      <c r="A52" s="122"/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100"/>
    </row>
    <row r="53" spans="1:119" ht="15.75" thickBot="1">
      <c r="A53" s="123" t="s">
        <v>87</v>
      </c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3"/>
    </row>
  </sheetData>
  <mergeCells count="10">
    <mergeCell ref="A53:O53"/>
    <mergeCell ref="A52:O52"/>
    <mergeCell ref="L51:N5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112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55</v>
      </c>
      <c r="B3" s="111"/>
      <c r="C3" s="112"/>
      <c r="D3" s="131" t="s">
        <v>33</v>
      </c>
      <c r="E3" s="132"/>
      <c r="F3" s="132"/>
      <c r="G3" s="132"/>
      <c r="H3" s="133"/>
      <c r="I3" s="131" t="s">
        <v>34</v>
      </c>
      <c r="J3" s="133"/>
      <c r="K3" s="131" t="s">
        <v>36</v>
      </c>
      <c r="L3" s="133"/>
      <c r="M3" s="36"/>
      <c r="N3" s="37"/>
      <c r="O3" s="134" t="s">
        <v>60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35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2514099</v>
      </c>
      <c r="E5" s="27">
        <f t="shared" si="0"/>
        <v>187521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4" si="1">SUM(D5:M5)</f>
        <v>2701620</v>
      </c>
      <c r="O5" s="33">
        <f t="shared" ref="O5:O46" si="2">(N5/O$48)</f>
        <v>738.14754098360652</v>
      </c>
      <c r="P5" s="6"/>
    </row>
    <row r="6" spans="1:133">
      <c r="A6" s="12"/>
      <c r="B6" s="25">
        <v>311</v>
      </c>
      <c r="C6" s="20" t="s">
        <v>2</v>
      </c>
      <c r="D6" s="46">
        <v>1728314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1728314</v>
      </c>
      <c r="O6" s="47">
        <f t="shared" si="2"/>
        <v>472.21693989071036</v>
      </c>
      <c r="P6" s="9"/>
    </row>
    <row r="7" spans="1:133">
      <c r="A7" s="12"/>
      <c r="B7" s="25">
        <v>312.41000000000003</v>
      </c>
      <c r="C7" s="20" t="s">
        <v>65</v>
      </c>
      <c r="D7" s="46">
        <v>0</v>
      </c>
      <c r="E7" s="46">
        <v>187521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187521</v>
      </c>
      <c r="O7" s="47">
        <f t="shared" si="2"/>
        <v>51.235245901639345</v>
      </c>
      <c r="P7" s="9"/>
    </row>
    <row r="8" spans="1:133">
      <c r="A8" s="12"/>
      <c r="B8" s="25">
        <v>314.10000000000002</v>
      </c>
      <c r="C8" s="20" t="s">
        <v>11</v>
      </c>
      <c r="D8" s="46">
        <v>439347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439347</v>
      </c>
      <c r="O8" s="47">
        <f t="shared" si="2"/>
        <v>120.04016393442623</v>
      </c>
      <c r="P8" s="9"/>
    </row>
    <row r="9" spans="1:133">
      <c r="A9" s="12"/>
      <c r="B9" s="25">
        <v>314.2</v>
      </c>
      <c r="C9" s="20" t="s">
        <v>12</v>
      </c>
      <c r="D9" s="46">
        <v>280132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280132</v>
      </c>
      <c r="O9" s="47">
        <f t="shared" si="2"/>
        <v>76.538797814207655</v>
      </c>
      <c r="P9" s="9"/>
    </row>
    <row r="10" spans="1:133">
      <c r="A10" s="12"/>
      <c r="B10" s="25">
        <v>314.8</v>
      </c>
      <c r="C10" s="20" t="s">
        <v>13</v>
      </c>
      <c r="D10" s="46">
        <v>21308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21308</v>
      </c>
      <c r="O10" s="47">
        <f t="shared" si="2"/>
        <v>5.8218579234972676</v>
      </c>
      <c r="P10" s="9"/>
    </row>
    <row r="11" spans="1:133">
      <c r="A11" s="12"/>
      <c r="B11" s="25">
        <v>316</v>
      </c>
      <c r="C11" s="20" t="s">
        <v>14</v>
      </c>
      <c r="D11" s="46">
        <v>44998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44998</v>
      </c>
      <c r="O11" s="47">
        <f t="shared" si="2"/>
        <v>12.294535519125683</v>
      </c>
      <c r="P11" s="9"/>
    </row>
    <row r="12" spans="1:133" ht="15.75">
      <c r="A12" s="29" t="s">
        <v>113</v>
      </c>
      <c r="B12" s="30"/>
      <c r="C12" s="31"/>
      <c r="D12" s="32">
        <f t="shared" ref="D12:M12" si="3">SUM(D13:D16)</f>
        <v>691153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691153</v>
      </c>
      <c r="O12" s="45">
        <f t="shared" si="2"/>
        <v>188.8396174863388</v>
      </c>
      <c r="P12" s="10"/>
    </row>
    <row r="13" spans="1:133">
      <c r="A13" s="12"/>
      <c r="B13" s="25">
        <v>322</v>
      </c>
      <c r="C13" s="20" t="s">
        <v>0</v>
      </c>
      <c r="D13" s="46">
        <v>113226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113226</v>
      </c>
      <c r="O13" s="47">
        <f t="shared" si="2"/>
        <v>30.936065573770492</v>
      </c>
      <c r="P13" s="9"/>
    </row>
    <row r="14" spans="1:133">
      <c r="A14" s="12"/>
      <c r="B14" s="25">
        <v>323.10000000000002</v>
      </c>
      <c r="C14" s="20" t="s">
        <v>16</v>
      </c>
      <c r="D14" s="46">
        <v>421803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421803</v>
      </c>
      <c r="O14" s="47">
        <f t="shared" si="2"/>
        <v>115.24672131147541</v>
      </c>
      <c r="P14" s="9"/>
    </row>
    <row r="15" spans="1:133">
      <c r="A15" s="12"/>
      <c r="B15" s="25">
        <v>323.89999999999998</v>
      </c>
      <c r="C15" s="20" t="s">
        <v>18</v>
      </c>
      <c r="D15" s="46">
        <v>151968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151968</v>
      </c>
      <c r="O15" s="47">
        <f t="shared" si="2"/>
        <v>41.521311475409838</v>
      </c>
      <c r="P15" s="9"/>
    </row>
    <row r="16" spans="1:133">
      <c r="A16" s="12"/>
      <c r="B16" s="25">
        <v>329</v>
      </c>
      <c r="C16" s="20" t="s">
        <v>114</v>
      </c>
      <c r="D16" s="46">
        <v>4156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4156</v>
      </c>
      <c r="O16" s="47">
        <f t="shared" si="2"/>
        <v>1.1355191256830601</v>
      </c>
      <c r="P16" s="9"/>
    </row>
    <row r="17" spans="1:16" ht="15.75">
      <c r="A17" s="29" t="s">
        <v>24</v>
      </c>
      <c r="B17" s="30"/>
      <c r="C17" s="31"/>
      <c r="D17" s="32">
        <f t="shared" ref="D17:M17" si="4">SUM(D18:D23)</f>
        <v>353642</v>
      </c>
      <c r="E17" s="32">
        <f t="shared" si="4"/>
        <v>52623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599164</v>
      </c>
      <c r="N17" s="44">
        <f t="shared" si="1"/>
        <v>1005429</v>
      </c>
      <c r="O17" s="45">
        <f t="shared" si="2"/>
        <v>274.70737704918031</v>
      </c>
      <c r="P17" s="10"/>
    </row>
    <row r="18" spans="1:16">
      <c r="A18" s="12"/>
      <c r="B18" s="25">
        <v>334.9</v>
      </c>
      <c r="C18" s="20" t="s">
        <v>27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133875</v>
      </c>
      <c r="N18" s="46">
        <f t="shared" si="1"/>
        <v>133875</v>
      </c>
      <c r="O18" s="47">
        <f t="shared" si="2"/>
        <v>36.577868852459019</v>
      </c>
      <c r="P18" s="9"/>
    </row>
    <row r="19" spans="1:16">
      <c r="A19" s="12"/>
      <c r="B19" s="25">
        <v>335.12</v>
      </c>
      <c r="C19" s="20" t="s">
        <v>28</v>
      </c>
      <c r="D19" s="46">
        <v>141055</v>
      </c>
      <c r="E19" s="46">
        <v>52623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193678</v>
      </c>
      <c r="O19" s="47">
        <f t="shared" si="2"/>
        <v>52.917486338797815</v>
      </c>
      <c r="P19" s="9"/>
    </row>
    <row r="20" spans="1:16">
      <c r="A20" s="12"/>
      <c r="B20" s="25">
        <v>335.14</v>
      </c>
      <c r="C20" s="20" t="s">
        <v>29</v>
      </c>
      <c r="D20" s="46">
        <v>9904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9904</v>
      </c>
      <c r="O20" s="47">
        <f t="shared" si="2"/>
        <v>2.7060109289617484</v>
      </c>
      <c r="P20" s="9"/>
    </row>
    <row r="21" spans="1:16">
      <c r="A21" s="12"/>
      <c r="B21" s="25">
        <v>335.15</v>
      </c>
      <c r="C21" s="20" t="s">
        <v>30</v>
      </c>
      <c r="D21" s="46">
        <v>16645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16645</v>
      </c>
      <c r="O21" s="47">
        <f t="shared" si="2"/>
        <v>4.5478142076502737</v>
      </c>
      <c r="P21" s="9"/>
    </row>
    <row r="22" spans="1:16">
      <c r="A22" s="12"/>
      <c r="B22" s="25">
        <v>335.18</v>
      </c>
      <c r="C22" s="20" t="s">
        <v>31</v>
      </c>
      <c r="D22" s="46">
        <v>186038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186038</v>
      </c>
      <c r="O22" s="47">
        <f t="shared" si="2"/>
        <v>50.83005464480874</v>
      </c>
      <c r="P22" s="9"/>
    </row>
    <row r="23" spans="1:16">
      <c r="A23" s="12"/>
      <c r="B23" s="25">
        <v>339</v>
      </c>
      <c r="C23" s="20" t="s">
        <v>32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465289</v>
      </c>
      <c r="N23" s="46">
        <f t="shared" si="1"/>
        <v>465289</v>
      </c>
      <c r="O23" s="47">
        <f t="shared" si="2"/>
        <v>127.12814207650273</v>
      </c>
      <c r="P23" s="9"/>
    </row>
    <row r="24" spans="1:16" ht="15.75">
      <c r="A24" s="29" t="s">
        <v>37</v>
      </c>
      <c r="B24" s="30"/>
      <c r="C24" s="31"/>
      <c r="D24" s="32">
        <f t="shared" ref="D24:M24" si="5">SUM(D25:D31)</f>
        <v>68664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3511636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1"/>
        <v>3580300</v>
      </c>
      <c r="O24" s="45">
        <f t="shared" si="2"/>
        <v>978.22404371584696</v>
      </c>
      <c r="P24" s="10"/>
    </row>
    <row r="25" spans="1:16">
      <c r="A25" s="12"/>
      <c r="B25" s="25">
        <v>341.9</v>
      </c>
      <c r="C25" s="20" t="s">
        <v>71</v>
      </c>
      <c r="D25" s="46">
        <v>32140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3" si="6">SUM(D25:M25)</f>
        <v>32140</v>
      </c>
      <c r="O25" s="47">
        <f t="shared" si="2"/>
        <v>8.7814207650273222</v>
      </c>
      <c r="P25" s="9"/>
    </row>
    <row r="26" spans="1:16">
      <c r="A26" s="12"/>
      <c r="B26" s="25">
        <v>342.9</v>
      </c>
      <c r="C26" s="20" t="s">
        <v>94</v>
      </c>
      <c r="D26" s="46">
        <v>29299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29299</v>
      </c>
      <c r="O26" s="47">
        <f t="shared" si="2"/>
        <v>8.0051912568306012</v>
      </c>
      <c r="P26" s="9"/>
    </row>
    <row r="27" spans="1:16">
      <c r="A27" s="12"/>
      <c r="B27" s="25">
        <v>343.3</v>
      </c>
      <c r="C27" s="20" t="s">
        <v>72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1283264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1283264</v>
      </c>
      <c r="O27" s="47">
        <f t="shared" si="2"/>
        <v>350.61857923497269</v>
      </c>
      <c r="P27" s="9"/>
    </row>
    <row r="28" spans="1:16">
      <c r="A28" s="12"/>
      <c r="B28" s="25">
        <v>343.4</v>
      </c>
      <c r="C28" s="20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901812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901812</v>
      </c>
      <c r="O28" s="47">
        <f t="shared" si="2"/>
        <v>246.3967213114754</v>
      </c>
      <c r="P28" s="9"/>
    </row>
    <row r="29" spans="1:16">
      <c r="A29" s="12"/>
      <c r="B29" s="25">
        <v>343.5</v>
      </c>
      <c r="C29" s="20" t="s">
        <v>73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1326560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1326560</v>
      </c>
      <c r="O29" s="47">
        <f t="shared" si="2"/>
        <v>362.44808743169398</v>
      </c>
      <c r="P29" s="9"/>
    </row>
    <row r="30" spans="1:16">
      <c r="A30" s="12"/>
      <c r="B30" s="25">
        <v>343.8</v>
      </c>
      <c r="C30" s="20" t="s">
        <v>43</v>
      </c>
      <c r="D30" s="46">
        <v>7000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7000</v>
      </c>
      <c r="O30" s="47">
        <f t="shared" si="2"/>
        <v>1.9125683060109289</v>
      </c>
      <c r="P30" s="9"/>
    </row>
    <row r="31" spans="1:16">
      <c r="A31" s="12"/>
      <c r="B31" s="25">
        <v>347.4</v>
      </c>
      <c r="C31" s="20" t="s">
        <v>44</v>
      </c>
      <c r="D31" s="46">
        <v>225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225</v>
      </c>
      <c r="O31" s="47">
        <f t="shared" si="2"/>
        <v>6.1475409836065573E-2</v>
      </c>
      <c r="P31" s="9"/>
    </row>
    <row r="32" spans="1:16" ht="15.75">
      <c r="A32" s="29" t="s">
        <v>38</v>
      </c>
      <c r="B32" s="30"/>
      <c r="C32" s="31"/>
      <c r="D32" s="32">
        <f t="shared" ref="D32:M32" si="7">SUM(D33:D35)</f>
        <v>63770</v>
      </c>
      <c r="E32" s="32">
        <f t="shared" si="7"/>
        <v>9147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6"/>
        <v>72917</v>
      </c>
      <c r="O32" s="45">
        <f t="shared" si="2"/>
        <v>19.922677595628414</v>
      </c>
      <c r="P32" s="10"/>
    </row>
    <row r="33" spans="1:119">
      <c r="A33" s="13"/>
      <c r="B33" s="39">
        <v>351.9</v>
      </c>
      <c r="C33" s="21" t="s">
        <v>115</v>
      </c>
      <c r="D33" s="46">
        <v>62695</v>
      </c>
      <c r="E33" s="46">
        <v>9147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71842</v>
      </c>
      <c r="O33" s="47">
        <f t="shared" si="2"/>
        <v>19.628961748633881</v>
      </c>
      <c r="P33" s="9"/>
    </row>
    <row r="34" spans="1:119">
      <c r="A34" s="13"/>
      <c r="B34" s="39">
        <v>354</v>
      </c>
      <c r="C34" s="21" t="s">
        <v>48</v>
      </c>
      <c r="D34" s="46">
        <v>1067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6" si="8">SUM(D34:M34)</f>
        <v>1067</v>
      </c>
      <c r="O34" s="47">
        <f t="shared" si="2"/>
        <v>0.29153005464480874</v>
      </c>
      <c r="P34" s="9"/>
    </row>
    <row r="35" spans="1:119">
      <c r="A35" s="13"/>
      <c r="B35" s="39">
        <v>359</v>
      </c>
      <c r="C35" s="21" t="s">
        <v>116</v>
      </c>
      <c r="D35" s="46">
        <v>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8</v>
      </c>
      <c r="O35" s="47">
        <f t="shared" si="2"/>
        <v>2.185792349726776E-3</v>
      </c>
      <c r="P35" s="9"/>
    </row>
    <row r="36" spans="1:119" ht="15.75">
      <c r="A36" s="29" t="s">
        <v>3</v>
      </c>
      <c r="B36" s="30"/>
      <c r="C36" s="31"/>
      <c r="D36" s="32">
        <f t="shared" ref="D36:M36" si="9">SUM(D37:D42)</f>
        <v>193932</v>
      </c>
      <c r="E36" s="32">
        <f t="shared" si="9"/>
        <v>54545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289897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21588</v>
      </c>
      <c r="N36" s="32">
        <f t="shared" si="8"/>
        <v>559962</v>
      </c>
      <c r="O36" s="45">
        <f t="shared" si="2"/>
        <v>152.99508196721311</v>
      </c>
      <c r="P36" s="10"/>
    </row>
    <row r="37" spans="1:119">
      <c r="A37" s="12"/>
      <c r="B37" s="25">
        <v>361.1</v>
      </c>
      <c r="C37" s="20" t="s">
        <v>49</v>
      </c>
      <c r="D37" s="46">
        <v>107663</v>
      </c>
      <c r="E37" s="46">
        <v>11430</v>
      </c>
      <c r="F37" s="46">
        <v>0</v>
      </c>
      <c r="G37" s="46">
        <v>0</v>
      </c>
      <c r="H37" s="46">
        <v>0</v>
      </c>
      <c r="I37" s="46">
        <v>147259</v>
      </c>
      <c r="J37" s="46">
        <v>0</v>
      </c>
      <c r="K37" s="46">
        <v>0</v>
      </c>
      <c r="L37" s="46">
        <v>0</v>
      </c>
      <c r="M37" s="46">
        <v>21588</v>
      </c>
      <c r="N37" s="46">
        <f t="shared" si="8"/>
        <v>287940</v>
      </c>
      <c r="O37" s="47">
        <f t="shared" si="2"/>
        <v>78.672131147540981</v>
      </c>
      <c r="P37" s="9"/>
    </row>
    <row r="38" spans="1:119">
      <c r="A38" s="12"/>
      <c r="B38" s="25">
        <v>362</v>
      </c>
      <c r="C38" s="20" t="s">
        <v>50</v>
      </c>
      <c r="D38" s="46">
        <v>50665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50665</v>
      </c>
      <c r="O38" s="47">
        <f t="shared" si="2"/>
        <v>13.842896174863387</v>
      </c>
      <c r="P38" s="9"/>
    </row>
    <row r="39" spans="1:119">
      <c r="A39" s="12"/>
      <c r="B39" s="25">
        <v>363.22</v>
      </c>
      <c r="C39" s="20" t="s">
        <v>117</v>
      </c>
      <c r="D39" s="46">
        <v>0</v>
      </c>
      <c r="E39" s="46">
        <v>3550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3550</v>
      </c>
      <c r="O39" s="47">
        <f t="shared" si="2"/>
        <v>0.9699453551912568</v>
      </c>
      <c r="P39" s="9"/>
    </row>
    <row r="40" spans="1:119">
      <c r="A40" s="12"/>
      <c r="B40" s="25">
        <v>363.29</v>
      </c>
      <c r="C40" s="20" t="s">
        <v>118</v>
      </c>
      <c r="D40" s="46">
        <v>4532</v>
      </c>
      <c r="E40" s="46">
        <v>39565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44097</v>
      </c>
      <c r="O40" s="47">
        <f t="shared" si="2"/>
        <v>12.048360655737705</v>
      </c>
      <c r="P40" s="9"/>
    </row>
    <row r="41" spans="1:119">
      <c r="A41" s="12"/>
      <c r="B41" s="25">
        <v>364</v>
      </c>
      <c r="C41" s="20" t="s">
        <v>51</v>
      </c>
      <c r="D41" s="46">
        <v>26796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26796</v>
      </c>
      <c r="O41" s="47">
        <f t="shared" si="2"/>
        <v>7.3213114754098356</v>
      </c>
      <c r="P41" s="9"/>
    </row>
    <row r="42" spans="1:119">
      <c r="A42" s="12"/>
      <c r="B42" s="25">
        <v>369.9</v>
      </c>
      <c r="C42" s="20" t="s">
        <v>52</v>
      </c>
      <c r="D42" s="46">
        <v>4276</v>
      </c>
      <c r="E42" s="46">
        <v>0</v>
      </c>
      <c r="F42" s="46">
        <v>0</v>
      </c>
      <c r="G42" s="46">
        <v>0</v>
      </c>
      <c r="H42" s="46">
        <v>0</v>
      </c>
      <c r="I42" s="46">
        <v>142638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146914</v>
      </c>
      <c r="O42" s="47">
        <f t="shared" si="2"/>
        <v>40.140437158469943</v>
      </c>
      <c r="P42" s="9"/>
    </row>
    <row r="43" spans="1:119" ht="15.75">
      <c r="A43" s="29" t="s">
        <v>39</v>
      </c>
      <c r="B43" s="30"/>
      <c r="C43" s="31"/>
      <c r="D43" s="32">
        <f t="shared" ref="D43:M43" si="10">SUM(D44:D45)</f>
        <v>316824</v>
      </c>
      <c r="E43" s="32">
        <f t="shared" si="10"/>
        <v>259870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358742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si="8"/>
        <v>935436</v>
      </c>
      <c r="O43" s="45">
        <f t="shared" si="2"/>
        <v>255.58360655737704</v>
      </c>
      <c r="P43" s="9"/>
    </row>
    <row r="44" spans="1:119">
      <c r="A44" s="12"/>
      <c r="B44" s="25">
        <v>381</v>
      </c>
      <c r="C44" s="20" t="s">
        <v>53</v>
      </c>
      <c r="D44" s="46">
        <v>316824</v>
      </c>
      <c r="E44" s="46">
        <v>259870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576694</v>
      </c>
      <c r="O44" s="47">
        <f t="shared" si="2"/>
        <v>157.56666666666666</v>
      </c>
      <c r="P44" s="9"/>
    </row>
    <row r="45" spans="1:119" ht="15.75" thickBot="1">
      <c r="A45" s="12"/>
      <c r="B45" s="25">
        <v>389.7</v>
      </c>
      <c r="C45" s="20" t="s">
        <v>119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358742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358742</v>
      </c>
      <c r="O45" s="47">
        <f t="shared" si="2"/>
        <v>98.016939890710375</v>
      </c>
      <c r="P45" s="9"/>
    </row>
    <row r="46" spans="1:119" ht="16.5" thickBot="1">
      <c r="A46" s="14" t="s">
        <v>45</v>
      </c>
      <c r="B46" s="23"/>
      <c r="C46" s="22"/>
      <c r="D46" s="15">
        <f t="shared" ref="D46:M46" si="11">SUM(D5,D12,D17,D24,D32,D36,D43)</f>
        <v>4202084</v>
      </c>
      <c r="E46" s="15">
        <f t="shared" si="11"/>
        <v>563706</v>
      </c>
      <c r="F46" s="15">
        <f t="shared" si="11"/>
        <v>0</v>
      </c>
      <c r="G46" s="15">
        <f t="shared" si="11"/>
        <v>0</v>
      </c>
      <c r="H46" s="15">
        <f t="shared" si="11"/>
        <v>0</v>
      </c>
      <c r="I46" s="15">
        <f t="shared" si="11"/>
        <v>4160275</v>
      </c>
      <c r="J46" s="15">
        <f t="shared" si="11"/>
        <v>0</v>
      </c>
      <c r="K46" s="15">
        <f t="shared" si="11"/>
        <v>0</v>
      </c>
      <c r="L46" s="15">
        <f t="shared" si="11"/>
        <v>0</v>
      </c>
      <c r="M46" s="15">
        <f t="shared" si="11"/>
        <v>620752</v>
      </c>
      <c r="N46" s="15">
        <f t="shared" si="8"/>
        <v>9546817</v>
      </c>
      <c r="O46" s="38">
        <f t="shared" si="2"/>
        <v>2608.4199453551914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121" t="s">
        <v>120</v>
      </c>
      <c r="M48" s="121"/>
      <c r="N48" s="121"/>
      <c r="O48" s="43">
        <v>3660</v>
      </c>
    </row>
    <row r="49" spans="1:15">
      <c r="A49" s="122"/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100"/>
    </row>
    <row r="50" spans="1:15" ht="15.75" customHeight="1" thickBot="1">
      <c r="A50" s="123" t="s">
        <v>87</v>
      </c>
      <c r="B50" s="102"/>
      <c r="C50" s="102"/>
      <c r="D50" s="102"/>
      <c r="E50" s="102"/>
      <c r="F50" s="102"/>
      <c r="G50" s="102"/>
      <c r="H50" s="102"/>
      <c r="I50" s="102"/>
      <c r="J50" s="102"/>
      <c r="K50" s="102"/>
      <c r="L50" s="102"/>
      <c r="M50" s="102"/>
      <c r="N50" s="102"/>
      <c r="O50" s="103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4" t="s">
        <v>63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/>
      <c r="Q1" s="7"/>
      <c r="R1"/>
    </row>
    <row r="2" spans="1:134" ht="24" thickBot="1">
      <c r="A2" s="127" t="s">
        <v>163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9"/>
      <c r="Q2" s="7"/>
      <c r="R2"/>
    </row>
    <row r="3" spans="1:134" ht="18" customHeight="1">
      <c r="A3" s="130" t="s">
        <v>55</v>
      </c>
      <c r="B3" s="111"/>
      <c r="C3" s="112"/>
      <c r="D3" s="131" t="s">
        <v>33</v>
      </c>
      <c r="E3" s="132"/>
      <c r="F3" s="132"/>
      <c r="G3" s="132"/>
      <c r="H3" s="133"/>
      <c r="I3" s="131" t="s">
        <v>34</v>
      </c>
      <c r="J3" s="133"/>
      <c r="K3" s="131" t="s">
        <v>36</v>
      </c>
      <c r="L3" s="132"/>
      <c r="M3" s="133"/>
      <c r="N3" s="36"/>
      <c r="O3" s="37"/>
      <c r="P3" s="134" t="s">
        <v>149</v>
      </c>
      <c r="Q3" s="11"/>
      <c r="R3"/>
    </row>
    <row r="4" spans="1:134" ht="32.25" customHeight="1" thickBot="1">
      <c r="A4" s="113"/>
      <c r="B4" s="114"/>
      <c r="C4" s="115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150</v>
      </c>
      <c r="N4" s="35" t="s">
        <v>9</v>
      </c>
      <c r="O4" s="35" t="s">
        <v>151</v>
      </c>
      <c r="P4" s="120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152</v>
      </c>
      <c r="B5" s="26"/>
      <c r="C5" s="26"/>
      <c r="D5" s="27">
        <f t="shared" ref="D5:N5" si="0">SUM(D6:D11)</f>
        <v>4368755</v>
      </c>
      <c r="E5" s="27">
        <f t="shared" si="0"/>
        <v>222507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4591262</v>
      </c>
      <c r="P5" s="33">
        <f t="shared" ref="P5:P43" si="1">(O5/P$45)</f>
        <v>1321.6067933218192</v>
      </c>
      <c r="Q5" s="6"/>
    </row>
    <row r="6" spans="1:134">
      <c r="A6" s="12"/>
      <c r="B6" s="25">
        <v>311</v>
      </c>
      <c r="C6" s="20" t="s">
        <v>2</v>
      </c>
      <c r="D6" s="46">
        <v>3437099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3437099</v>
      </c>
      <c r="P6" s="47">
        <f t="shared" si="1"/>
        <v>989.37795048934947</v>
      </c>
      <c r="Q6" s="9"/>
    </row>
    <row r="7" spans="1:134">
      <c r="A7" s="12"/>
      <c r="B7" s="25">
        <v>312.41000000000003</v>
      </c>
      <c r="C7" s="20" t="s">
        <v>153</v>
      </c>
      <c r="D7" s="46">
        <v>0</v>
      </c>
      <c r="E7" s="46">
        <v>222507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222507</v>
      </c>
      <c r="P7" s="47">
        <f t="shared" si="1"/>
        <v>64.049222797927456</v>
      </c>
      <c r="Q7" s="9"/>
    </row>
    <row r="8" spans="1:134">
      <c r="A8" s="12"/>
      <c r="B8" s="25">
        <v>314.10000000000002</v>
      </c>
      <c r="C8" s="20" t="s">
        <v>11</v>
      </c>
      <c r="D8" s="46">
        <v>641546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641546</v>
      </c>
      <c r="P8" s="47">
        <f t="shared" si="1"/>
        <v>184.67069660333908</v>
      </c>
      <c r="Q8" s="9"/>
    </row>
    <row r="9" spans="1:134">
      <c r="A9" s="12"/>
      <c r="B9" s="25">
        <v>314.8</v>
      </c>
      <c r="C9" s="20" t="s">
        <v>13</v>
      </c>
      <c r="D9" s="46">
        <v>29731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29731</v>
      </c>
      <c r="P9" s="47">
        <f t="shared" si="1"/>
        <v>8.5581462291306849</v>
      </c>
      <c r="Q9" s="9"/>
    </row>
    <row r="10" spans="1:134">
      <c r="A10" s="12"/>
      <c r="B10" s="25">
        <v>315.2</v>
      </c>
      <c r="C10" s="20" t="s">
        <v>154</v>
      </c>
      <c r="D10" s="46">
        <v>217521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217521</v>
      </c>
      <c r="P10" s="47">
        <f t="shared" si="1"/>
        <v>62.6139896373057</v>
      </c>
      <c r="Q10" s="9"/>
    </row>
    <row r="11" spans="1:134">
      <c r="A11" s="12"/>
      <c r="B11" s="25">
        <v>316</v>
      </c>
      <c r="C11" s="20" t="s">
        <v>98</v>
      </c>
      <c r="D11" s="46">
        <v>42858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42858</v>
      </c>
      <c r="P11" s="47">
        <f t="shared" si="1"/>
        <v>12.336787564766839</v>
      </c>
      <c r="Q11" s="9"/>
    </row>
    <row r="12" spans="1:134" ht="15.75">
      <c r="A12" s="29" t="s">
        <v>15</v>
      </c>
      <c r="B12" s="30"/>
      <c r="C12" s="31"/>
      <c r="D12" s="32">
        <f t="shared" ref="D12:N12" si="3">SUM(D13:D15)</f>
        <v>857809</v>
      </c>
      <c r="E12" s="32">
        <f t="shared" si="3"/>
        <v>10859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>SUM(D12:N12)</f>
        <v>868668</v>
      </c>
      <c r="P12" s="45">
        <f t="shared" si="1"/>
        <v>250.04835924006909</v>
      </c>
      <c r="Q12" s="10"/>
    </row>
    <row r="13" spans="1:134">
      <c r="A13" s="12"/>
      <c r="B13" s="25">
        <v>322</v>
      </c>
      <c r="C13" s="20" t="s">
        <v>155</v>
      </c>
      <c r="D13" s="46">
        <v>295511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295511</v>
      </c>
      <c r="P13" s="47">
        <f t="shared" si="1"/>
        <v>85.063615428900405</v>
      </c>
      <c r="Q13" s="9"/>
    </row>
    <row r="14" spans="1:134">
      <c r="A14" s="12"/>
      <c r="B14" s="25">
        <v>323.10000000000002</v>
      </c>
      <c r="C14" s="20" t="s">
        <v>16</v>
      </c>
      <c r="D14" s="46">
        <v>554978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15" si="4">SUM(D14:N14)</f>
        <v>554978</v>
      </c>
      <c r="P14" s="47">
        <f t="shared" si="1"/>
        <v>159.75187104202649</v>
      </c>
      <c r="Q14" s="9"/>
    </row>
    <row r="15" spans="1:134">
      <c r="A15" s="12"/>
      <c r="B15" s="25">
        <v>329.5</v>
      </c>
      <c r="C15" s="20" t="s">
        <v>156</v>
      </c>
      <c r="D15" s="46">
        <v>7320</v>
      </c>
      <c r="E15" s="46">
        <v>10859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18179</v>
      </c>
      <c r="P15" s="47">
        <f t="shared" si="1"/>
        <v>5.2328727691421992</v>
      </c>
      <c r="Q15" s="9"/>
    </row>
    <row r="16" spans="1:134" ht="15.75">
      <c r="A16" s="29" t="s">
        <v>157</v>
      </c>
      <c r="B16" s="30"/>
      <c r="C16" s="31"/>
      <c r="D16" s="32">
        <f t="shared" ref="D16:N16" si="5">SUM(D17:D25)</f>
        <v>506143</v>
      </c>
      <c r="E16" s="32">
        <f t="shared" si="5"/>
        <v>1255722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32">
        <f t="shared" si="5"/>
        <v>0</v>
      </c>
      <c r="O16" s="44">
        <f>SUM(D16:N16)</f>
        <v>1761865</v>
      </c>
      <c r="P16" s="45">
        <f t="shared" si="1"/>
        <v>507.15745538284398</v>
      </c>
      <c r="Q16" s="10"/>
    </row>
    <row r="17" spans="1:17">
      <c r="A17" s="12"/>
      <c r="B17" s="25">
        <v>334.1</v>
      </c>
      <c r="C17" s="20" t="s">
        <v>138</v>
      </c>
      <c r="D17" s="46">
        <v>0</v>
      </c>
      <c r="E17" s="46">
        <v>120060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3" si="6">SUM(D17:N17)</f>
        <v>120060</v>
      </c>
      <c r="P17" s="47">
        <f t="shared" si="1"/>
        <v>34.559585492227981</v>
      </c>
      <c r="Q17" s="9"/>
    </row>
    <row r="18" spans="1:17">
      <c r="A18" s="12"/>
      <c r="B18" s="25">
        <v>334.69</v>
      </c>
      <c r="C18" s="20" t="s">
        <v>164</v>
      </c>
      <c r="D18" s="46">
        <v>0</v>
      </c>
      <c r="E18" s="46">
        <v>450000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450000</v>
      </c>
      <c r="P18" s="47">
        <f t="shared" si="1"/>
        <v>129.53367875647669</v>
      </c>
      <c r="Q18" s="9"/>
    </row>
    <row r="19" spans="1:17">
      <c r="A19" s="12"/>
      <c r="B19" s="25">
        <v>334.9</v>
      </c>
      <c r="C19" s="20" t="s">
        <v>27</v>
      </c>
      <c r="D19" s="46">
        <v>62353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62353</v>
      </c>
      <c r="P19" s="47">
        <f t="shared" si="1"/>
        <v>17.948474381116867</v>
      </c>
      <c r="Q19" s="9"/>
    </row>
    <row r="20" spans="1:17">
      <c r="A20" s="12"/>
      <c r="B20" s="25">
        <v>335.14</v>
      </c>
      <c r="C20" s="20" t="s">
        <v>103</v>
      </c>
      <c r="D20" s="46">
        <v>4116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4116</v>
      </c>
      <c r="P20" s="47">
        <f t="shared" si="1"/>
        <v>1.1848013816925733</v>
      </c>
      <c r="Q20" s="9"/>
    </row>
    <row r="21" spans="1:17">
      <c r="A21" s="12"/>
      <c r="B21" s="25">
        <v>335.15</v>
      </c>
      <c r="C21" s="20" t="s">
        <v>104</v>
      </c>
      <c r="D21" s="46">
        <v>22360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22360</v>
      </c>
      <c r="P21" s="47">
        <f t="shared" si="1"/>
        <v>6.4363845710995973</v>
      </c>
      <c r="Q21" s="9"/>
    </row>
    <row r="22" spans="1:17">
      <c r="A22" s="12"/>
      <c r="B22" s="25">
        <v>335.18</v>
      </c>
      <c r="C22" s="20" t="s">
        <v>158</v>
      </c>
      <c r="D22" s="46">
        <v>252549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252549</v>
      </c>
      <c r="P22" s="47">
        <f t="shared" si="1"/>
        <v>72.696891191709838</v>
      </c>
      <c r="Q22" s="9"/>
    </row>
    <row r="23" spans="1:17">
      <c r="A23" s="12"/>
      <c r="B23" s="25">
        <v>335.19</v>
      </c>
      <c r="C23" s="20" t="s">
        <v>159</v>
      </c>
      <c r="D23" s="46">
        <v>163350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163350</v>
      </c>
      <c r="P23" s="47">
        <f t="shared" si="1"/>
        <v>47.020725388601036</v>
      </c>
      <c r="Q23" s="9"/>
    </row>
    <row r="24" spans="1:17">
      <c r="A24" s="12"/>
      <c r="B24" s="25">
        <v>337.1</v>
      </c>
      <c r="C24" s="20" t="s">
        <v>165</v>
      </c>
      <c r="D24" s="46">
        <v>1415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" si="7">SUM(D24:N24)</f>
        <v>1415</v>
      </c>
      <c r="P24" s="47">
        <f t="shared" si="1"/>
        <v>0.40731145653425443</v>
      </c>
      <c r="Q24" s="9"/>
    </row>
    <row r="25" spans="1:17">
      <c r="A25" s="12"/>
      <c r="B25" s="25">
        <v>339</v>
      </c>
      <c r="C25" s="20" t="s">
        <v>32</v>
      </c>
      <c r="D25" s="46">
        <v>0</v>
      </c>
      <c r="E25" s="46">
        <v>685662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>SUM(D25:N25)</f>
        <v>685662</v>
      </c>
      <c r="P25" s="47">
        <f t="shared" si="1"/>
        <v>197.36960276338516</v>
      </c>
      <c r="Q25" s="9"/>
    </row>
    <row r="26" spans="1:17" ht="15.75">
      <c r="A26" s="29" t="s">
        <v>37</v>
      </c>
      <c r="B26" s="30"/>
      <c r="C26" s="31"/>
      <c r="D26" s="32">
        <f t="shared" ref="D26:N26" si="8">SUM(D27:D31)</f>
        <v>367203</v>
      </c>
      <c r="E26" s="32">
        <f t="shared" si="8"/>
        <v>0</v>
      </c>
      <c r="F26" s="32">
        <f t="shared" si="8"/>
        <v>0</v>
      </c>
      <c r="G26" s="32">
        <f t="shared" si="8"/>
        <v>0</v>
      </c>
      <c r="H26" s="32">
        <f t="shared" si="8"/>
        <v>0</v>
      </c>
      <c r="I26" s="32">
        <f t="shared" si="8"/>
        <v>4879482</v>
      </c>
      <c r="J26" s="32">
        <f t="shared" si="8"/>
        <v>0</v>
      </c>
      <c r="K26" s="32">
        <f t="shared" si="8"/>
        <v>0</v>
      </c>
      <c r="L26" s="32">
        <f t="shared" si="8"/>
        <v>0</v>
      </c>
      <c r="M26" s="32">
        <f t="shared" si="8"/>
        <v>0</v>
      </c>
      <c r="N26" s="32">
        <f t="shared" si="8"/>
        <v>0</v>
      </c>
      <c r="O26" s="32">
        <f>SUM(D26:N26)</f>
        <v>5246685</v>
      </c>
      <c r="P26" s="45">
        <f t="shared" si="1"/>
        <v>1510.2720207253885</v>
      </c>
      <c r="Q26" s="10"/>
    </row>
    <row r="27" spans="1:17">
      <c r="A27" s="12"/>
      <c r="B27" s="25">
        <v>343.3</v>
      </c>
      <c r="C27" s="20" t="s">
        <v>72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1574286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30" si="9">SUM(D27:N27)</f>
        <v>1574286</v>
      </c>
      <c r="P27" s="47">
        <f t="shared" si="1"/>
        <v>453.16234887737477</v>
      </c>
      <c r="Q27" s="9"/>
    </row>
    <row r="28" spans="1:17">
      <c r="A28" s="12"/>
      <c r="B28" s="25">
        <v>343.4</v>
      </c>
      <c r="C28" s="20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529590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9"/>
        <v>529590</v>
      </c>
      <c r="P28" s="47">
        <f t="shared" si="1"/>
        <v>152.44386873920553</v>
      </c>
      <c r="Q28" s="9"/>
    </row>
    <row r="29" spans="1:17">
      <c r="A29" s="12"/>
      <c r="B29" s="25">
        <v>343.5</v>
      </c>
      <c r="C29" s="20" t="s">
        <v>73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2046222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9"/>
        <v>2046222</v>
      </c>
      <c r="P29" s="47">
        <f t="shared" si="1"/>
        <v>589.01036269430051</v>
      </c>
      <c r="Q29" s="9"/>
    </row>
    <row r="30" spans="1:17">
      <c r="A30" s="12"/>
      <c r="B30" s="25">
        <v>347.2</v>
      </c>
      <c r="C30" s="20" t="s">
        <v>133</v>
      </c>
      <c r="D30" s="46">
        <v>322780</v>
      </c>
      <c r="E30" s="46">
        <v>0</v>
      </c>
      <c r="F30" s="46">
        <v>0</v>
      </c>
      <c r="G30" s="46">
        <v>0</v>
      </c>
      <c r="H30" s="46">
        <v>0</v>
      </c>
      <c r="I30" s="46">
        <v>729384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9"/>
        <v>1052164</v>
      </c>
      <c r="P30" s="47">
        <f t="shared" si="1"/>
        <v>302.86816350028784</v>
      </c>
      <c r="Q30" s="9"/>
    </row>
    <row r="31" spans="1:17">
      <c r="A31" s="12"/>
      <c r="B31" s="25">
        <v>349</v>
      </c>
      <c r="C31" s="20" t="s">
        <v>160</v>
      </c>
      <c r="D31" s="46">
        <v>44423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44423</v>
      </c>
      <c r="P31" s="47">
        <f t="shared" si="1"/>
        <v>12.78727691421992</v>
      </c>
      <c r="Q31" s="9"/>
    </row>
    <row r="32" spans="1:17" ht="15.75">
      <c r="A32" s="29" t="s">
        <v>38</v>
      </c>
      <c r="B32" s="30"/>
      <c r="C32" s="31"/>
      <c r="D32" s="32">
        <f t="shared" ref="D32:N32" si="10">SUM(D33:D34)</f>
        <v>50207</v>
      </c>
      <c r="E32" s="32">
        <f t="shared" si="10"/>
        <v>0</v>
      </c>
      <c r="F32" s="32">
        <f t="shared" si="10"/>
        <v>0</v>
      </c>
      <c r="G32" s="32">
        <f t="shared" si="10"/>
        <v>0</v>
      </c>
      <c r="H32" s="32">
        <f t="shared" si="10"/>
        <v>0</v>
      </c>
      <c r="I32" s="32">
        <f t="shared" si="10"/>
        <v>0</v>
      </c>
      <c r="J32" s="32">
        <f t="shared" si="10"/>
        <v>0</v>
      </c>
      <c r="K32" s="32">
        <f t="shared" si="10"/>
        <v>0</v>
      </c>
      <c r="L32" s="32">
        <f t="shared" si="10"/>
        <v>0</v>
      </c>
      <c r="M32" s="32">
        <f t="shared" si="10"/>
        <v>0</v>
      </c>
      <c r="N32" s="32">
        <f t="shared" si="10"/>
        <v>0</v>
      </c>
      <c r="O32" s="32">
        <f>SUM(D32:N32)</f>
        <v>50207</v>
      </c>
      <c r="P32" s="45">
        <f t="shared" si="1"/>
        <v>14.452216465169833</v>
      </c>
      <c r="Q32" s="10"/>
    </row>
    <row r="33" spans="1:120">
      <c r="A33" s="13"/>
      <c r="B33" s="39">
        <v>351.1</v>
      </c>
      <c r="C33" s="21" t="s">
        <v>47</v>
      </c>
      <c r="D33" s="46">
        <v>16323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16323</v>
      </c>
      <c r="P33" s="47">
        <f t="shared" si="1"/>
        <v>4.6986183074265977</v>
      </c>
      <c r="Q33" s="9"/>
    </row>
    <row r="34" spans="1:120">
      <c r="A34" s="13"/>
      <c r="B34" s="39">
        <v>354</v>
      </c>
      <c r="C34" s="21" t="s">
        <v>48</v>
      </c>
      <c r="D34" s="46">
        <v>33884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" si="11">SUM(D34:N34)</f>
        <v>33884</v>
      </c>
      <c r="P34" s="47">
        <f t="shared" si="1"/>
        <v>9.7535981577432356</v>
      </c>
      <c r="Q34" s="9"/>
    </row>
    <row r="35" spans="1:120" ht="15.75">
      <c r="A35" s="29" t="s">
        <v>3</v>
      </c>
      <c r="B35" s="30"/>
      <c r="C35" s="31"/>
      <c r="D35" s="32">
        <f t="shared" ref="D35:N35" si="12">SUM(D36:D39)</f>
        <v>363246</v>
      </c>
      <c r="E35" s="32">
        <f t="shared" si="12"/>
        <v>168997</v>
      </c>
      <c r="F35" s="32">
        <f t="shared" si="12"/>
        <v>0</v>
      </c>
      <c r="G35" s="32">
        <f t="shared" si="12"/>
        <v>0</v>
      </c>
      <c r="H35" s="32">
        <f t="shared" si="12"/>
        <v>0</v>
      </c>
      <c r="I35" s="32">
        <f t="shared" si="12"/>
        <v>562060</v>
      </c>
      <c r="J35" s="32">
        <f t="shared" si="12"/>
        <v>0</v>
      </c>
      <c r="K35" s="32">
        <f t="shared" si="12"/>
        <v>0</v>
      </c>
      <c r="L35" s="32">
        <f t="shared" si="12"/>
        <v>0</v>
      </c>
      <c r="M35" s="32">
        <f t="shared" si="12"/>
        <v>0</v>
      </c>
      <c r="N35" s="32">
        <f t="shared" si="12"/>
        <v>0</v>
      </c>
      <c r="O35" s="32">
        <f>SUM(D35:N35)</f>
        <v>1094303</v>
      </c>
      <c r="P35" s="45">
        <f t="shared" si="1"/>
        <v>314.9979850316638</v>
      </c>
      <c r="Q35" s="10"/>
    </row>
    <row r="36" spans="1:120">
      <c r="A36" s="12"/>
      <c r="B36" s="25">
        <v>361.1</v>
      </c>
      <c r="C36" s="20" t="s">
        <v>49</v>
      </c>
      <c r="D36" s="46">
        <v>19090</v>
      </c>
      <c r="E36" s="46">
        <v>13005</v>
      </c>
      <c r="F36" s="46">
        <v>0</v>
      </c>
      <c r="G36" s="46">
        <v>0</v>
      </c>
      <c r="H36" s="46">
        <v>0</v>
      </c>
      <c r="I36" s="46">
        <v>27137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>SUM(D36:N36)</f>
        <v>59232</v>
      </c>
      <c r="P36" s="47">
        <f t="shared" si="1"/>
        <v>17.050086355785837</v>
      </c>
      <c r="Q36" s="9"/>
    </row>
    <row r="37" spans="1:120">
      <c r="A37" s="12"/>
      <c r="B37" s="25">
        <v>361.4</v>
      </c>
      <c r="C37" s="20" t="s">
        <v>124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26501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:O42" si="13">SUM(D37:N37)</f>
        <v>26501</v>
      </c>
      <c r="P37" s="47">
        <f t="shared" si="1"/>
        <v>7.6283822682786413</v>
      </c>
      <c r="Q37" s="9"/>
    </row>
    <row r="38" spans="1:120">
      <c r="A38" s="12"/>
      <c r="B38" s="25">
        <v>362</v>
      </c>
      <c r="C38" s="20" t="s">
        <v>50</v>
      </c>
      <c r="D38" s="46">
        <v>21837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3"/>
        <v>21837</v>
      </c>
      <c r="P38" s="47">
        <f t="shared" si="1"/>
        <v>6.285837651122625</v>
      </c>
      <c r="Q38" s="9"/>
    </row>
    <row r="39" spans="1:120">
      <c r="A39" s="12"/>
      <c r="B39" s="25">
        <v>369.9</v>
      </c>
      <c r="C39" s="20" t="s">
        <v>52</v>
      </c>
      <c r="D39" s="46">
        <v>322319</v>
      </c>
      <c r="E39" s="46">
        <v>155992</v>
      </c>
      <c r="F39" s="46">
        <v>0</v>
      </c>
      <c r="G39" s="46">
        <v>0</v>
      </c>
      <c r="H39" s="46">
        <v>0</v>
      </c>
      <c r="I39" s="46">
        <v>508422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3"/>
        <v>986733</v>
      </c>
      <c r="P39" s="47">
        <f t="shared" si="1"/>
        <v>284.03367875647666</v>
      </c>
      <c r="Q39" s="9"/>
    </row>
    <row r="40" spans="1:120" ht="15.75">
      <c r="A40" s="29" t="s">
        <v>39</v>
      </c>
      <c r="B40" s="30"/>
      <c r="C40" s="31"/>
      <c r="D40" s="32">
        <f t="shared" ref="D40:N40" si="14">SUM(D41:D42)</f>
        <v>184814</v>
      </c>
      <c r="E40" s="32">
        <f t="shared" si="14"/>
        <v>489200</v>
      </c>
      <c r="F40" s="32">
        <f t="shared" si="14"/>
        <v>0</v>
      </c>
      <c r="G40" s="32">
        <f t="shared" si="14"/>
        <v>0</v>
      </c>
      <c r="H40" s="32">
        <f t="shared" si="14"/>
        <v>0</v>
      </c>
      <c r="I40" s="32">
        <f t="shared" si="14"/>
        <v>2996151</v>
      </c>
      <c r="J40" s="32">
        <f t="shared" si="14"/>
        <v>0</v>
      </c>
      <c r="K40" s="32">
        <f t="shared" si="14"/>
        <v>0</v>
      </c>
      <c r="L40" s="32">
        <f t="shared" si="14"/>
        <v>0</v>
      </c>
      <c r="M40" s="32">
        <f t="shared" si="14"/>
        <v>0</v>
      </c>
      <c r="N40" s="32">
        <f t="shared" si="14"/>
        <v>0</v>
      </c>
      <c r="O40" s="32">
        <f t="shared" si="13"/>
        <v>3670165</v>
      </c>
      <c r="P40" s="45">
        <f t="shared" si="1"/>
        <v>1056.4666090961427</v>
      </c>
      <c r="Q40" s="9"/>
    </row>
    <row r="41" spans="1:120">
      <c r="A41" s="12"/>
      <c r="B41" s="25">
        <v>381</v>
      </c>
      <c r="C41" s="20" t="s">
        <v>53</v>
      </c>
      <c r="D41" s="46">
        <v>184814</v>
      </c>
      <c r="E41" s="46">
        <v>489200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3"/>
        <v>674014</v>
      </c>
      <c r="P41" s="47">
        <f t="shared" si="1"/>
        <v>194.01669545192863</v>
      </c>
      <c r="Q41" s="9"/>
    </row>
    <row r="42" spans="1:120" ht="15.75" thickBot="1">
      <c r="A42" s="12"/>
      <c r="B42" s="25">
        <v>389.6</v>
      </c>
      <c r="C42" s="20" t="s">
        <v>161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2996151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3"/>
        <v>2996151</v>
      </c>
      <c r="P42" s="47">
        <f t="shared" si="1"/>
        <v>862.44991364421412</v>
      </c>
      <c r="Q42" s="9"/>
    </row>
    <row r="43" spans="1:120" ht="16.5" thickBot="1">
      <c r="A43" s="14" t="s">
        <v>45</v>
      </c>
      <c r="B43" s="23"/>
      <c r="C43" s="22"/>
      <c r="D43" s="15">
        <f t="shared" ref="D43:N43" si="15">SUM(D5,D12,D16,D26,D32,D35,D40)</f>
        <v>6698177</v>
      </c>
      <c r="E43" s="15">
        <f t="shared" si="15"/>
        <v>2147285</v>
      </c>
      <c r="F43" s="15">
        <f t="shared" si="15"/>
        <v>0</v>
      </c>
      <c r="G43" s="15">
        <f t="shared" si="15"/>
        <v>0</v>
      </c>
      <c r="H43" s="15">
        <f t="shared" si="15"/>
        <v>0</v>
      </c>
      <c r="I43" s="15">
        <f t="shared" si="15"/>
        <v>8437693</v>
      </c>
      <c r="J43" s="15">
        <f t="shared" si="15"/>
        <v>0</v>
      </c>
      <c r="K43" s="15">
        <f t="shared" si="15"/>
        <v>0</v>
      </c>
      <c r="L43" s="15">
        <f t="shared" si="15"/>
        <v>0</v>
      </c>
      <c r="M43" s="15">
        <f t="shared" si="15"/>
        <v>0</v>
      </c>
      <c r="N43" s="15">
        <f t="shared" si="15"/>
        <v>0</v>
      </c>
      <c r="O43" s="15">
        <f>SUM(D43:N43)</f>
        <v>17283155</v>
      </c>
      <c r="P43" s="38">
        <f t="shared" si="1"/>
        <v>4975.0014392630974</v>
      </c>
      <c r="Q43" s="6"/>
      <c r="R43" s="2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</row>
    <row r="44" spans="1:120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9"/>
    </row>
    <row r="45" spans="1:120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42"/>
      <c r="M45" s="121" t="s">
        <v>166</v>
      </c>
      <c r="N45" s="121"/>
      <c r="O45" s="121"/>
      <c r="P45" s="43">
        <v>3474</v>
      </c>
    </row>
    <row r="46" spans="1:120">
      <c r="A46" s="122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100"/>
    </row>
    <row r="47" spans="1:120" ht="15.75" customHeight="1" thickBot="1">
      <c r="A47" s="123" t="s">
        <v>87</v>
      </c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3"/>
    </row>
  </sheetData>
  <mergeCells count="10">
    <mergeCell ref="M45:O45"/>
    <mergeCell ref="A46:P46"/>
    <mergeCell ref="A47:P4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4" t="s">
        <v>63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/>
      <c r="Q1" s="7"/>
      <c r="R1"/>
    </row>
    <row r="2" spans="1:134" ht="24" thickBot="1">
      <c r="A2" s="127" t="s">
        <v>148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9"/>
      <c r="Q2" s="7"/>
      <c r="R2"/>
    </row>
    <row r="3" spans="1:134" ht="18" customHeight="1">
      <c r="A3" s="130" t="s">
        <v>55</v>
      </c>
      <c r="B3" s="111"/>
      <c r="C3" s="112"/>
      <c r="D3" s="131" t="s">
        <v>33</v>
      </c>
      <c r="E3" s="132"/>
      <c r="F3" s="132"/>
      <c r="G3" s="132"/>
      <c r="H3" s="133"/>
      <c r="I3" s="131" t="s">
        <v>34</v>
      </c>
      <c r="J3" s="133"/>
      <c r="K3" s="131" t="s">
        <v>36</v>
      </c>
      <c r="L3" s="132"/>
      <c r="M3" s="133"/>
      <c r="N3" s="36"/>
      <c r="O3" s="37"/>
      <c r="P3" s="134" t="s">
        <v>149</v>
      </c>
      <c r="Q3" s="11"/>
      <c r="R3"/>
    </row>
    <row r="4" spans="1:134" ht="32.25" customHeight="1" thickBot="1">
      <c r="A4" s="113"/>
      <c r="B4" s="114"/>
      <c r="C4" s="115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150</v>
      </c>
      <c r="N4" s="35" t="s">
        <v>9</v>
      </c>
      <c r="O4" s="35" t="s">
        <v>151</v>
      </c>
      <c r="P4" s="120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152</v>
      </c>
      <c r="B5" s="26"/>
      <c r="C5" s="26"/>
      <c r="D5" s="27">
        <f t="shared" ref="D5:N5" si="0">SUM(D6:D11)</f>
        <v>3284077</v>
      </c>
      <c r="E5" s="27">
        <f t="shared" si="0"/>
        <v>221826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41" si="1">SUM(D5:N5)</f>
        <v>3505903</v>
      </c>
      <c r="P5" s="33">
        <f t="shared" ref="P5:P41" si="2">(O5/P$43)</f>
        <v>1022.427238261884</v>
      </c>
      <c r="Q5" s="6"/>
    </row>
    <row r="6" spans="1:134">
      <c r="A6" s="12"/>
      <c r="B6" s="25">
        <v>311</v>
      </c>
      <c r="C6" s="20" t="s">
        <v>2</v>
      </c>
      <c r="D6" s="46">
        <v>2383247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2383247</v>
      </c>
      <c r="P6" s="47">
        <f t="shared" si="2"/>
        <v>695.02682997958584</v>
      </c>
      <c r="Q6" s="9"/>
    </row>
    <row r="7" spans="1:134">
      <c r="A7" s="12"/>
      <c r="B7" s="25">
        <v>312.41000000000003</v>
      </c>
      <c r="C7" s="20" t="s">
        <v>153</v>
      </c>
      <c r="D7" s="46">
        <v>0</v>
      </c>
      <c r="E7" s="46">
        <v>221826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221826</v>
      </c>
      <c r="P7" s="47">
        <f t="shared" si="2"/>
        <v>64.69116360454943</v>
      </c>
      <c r="Q7" s="9"/>
    </row>
    <row r="8" spans="1:134">
      <c r="A8" s="12"/>
      <c r="B8" s="25">
        <v>314.10000000000002</v>
      </c>
      <c r="C8" s="20" t="s">
        <v>11</v>
      </c>
      <c r="D8" s="46">
        <v>614186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614186</v>
      </c>
      <c r="P8" s="47">
        <f t="shared" si="2"/>
        <v>179.11519393409156</v>
      </c>
      <c r="Q8" s="9"/>
    </row>
    <row r="9" spans="1:134">
      <c r="A9" s="12"/>
      <c r="B9" s="25">
        <v>314.8</v>
      </c>
      <c r="C9" s="20" t="s">
        <v>13</v>
      </c>
      <c r="D9" s="46">
        <v>29187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29187</v>
      </c>
      <c r="P9" s="47">
        <f t="shared" si="2"/>
        <v>8.5118110236220481</v>
      </c>
      <c r="Q9" s="9"/>
    </row>
    <row r="10" spans="1:134">
      <c r="A10" s="12"/>
      <c r="B10" s="25">
        <v>315.2</v>
      </c>
      <c r="C10" s="20" t="s">
        <v>154</v>
      </c>
      <c r="D10" s="46">
        <v>214811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214811</v>
      </c>
      <c r="P10" s="47">
        <f t="shared" si="2"/>
        <v>62.645377661125693</v>
      </c>
      <c r="Q10" s="9"/>
    </row>
    <row r="11" spans="1:134">
      <c r="A11" s="12"/>
      <c r="B11" s="25">
        <v>316</v>
      </c>
      <c r="C11" s="20" t="s">
        <v>98</v>
      </c>
      <c r="D11" s="46">
        <v>42646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42646</v>
      </c>
      <c r="P11" s="47">
        <f t="shared" si="2"/>
        <v>12.436862058909304</v>
      </c>
      <c r="Q11" s="9"/>
    </row>
    <row r="12" spans="1:134" ht="15.75">
      <c r="A12" s="29" t="s">
        <v>15</v>
      </c>
      <c r="B12" s="30"/>
      <c r="C12" s="31"/>
      <c r="D12" s="32">
        <f t="shared" ref="D12:N12" si="3">SUM(D13:D15)</f>
        <v>716318</v>
      </c>
      <c r="E12" s="32">
        <f t="shared" si="3"/>
        <v>2716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 t="shared" si="1"/>
        <v>719034</v>
      </c>
      <c r="P12" s="45">
        <f t="shared" si="2"/>
        <v>209.69203849518811</v>
      </c>
      <c r="Q12" s="10"/>
    </row>
    <row r="13" spans="1:134">
      <c r="A13" s="12"/>
      <c r="B13" s="25">
        <v>322</v>
      </c>
      <c r="C13" s="20" t="s">
        <v>155</v>
      </c>
      <c r="D13" s="46">
        <v>237175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237175</v>
      </c>
      <c r="P13" s="47">
        <f t="shared" si="2"/>
        <v>69.167395742198892</v>
      </c>
      <c r="Q13" s="9"/>
    </row>
    <row r="14" spans="1:134">
      <c r="A14" s="12"/>
      <c r="B14" s="25">
        <v>323.10000000000002</v>
      </c>
      <c r="C14" s="20" t="s">
        <v>16</v>
      </c>
      <c r="D14" s="46">
        <v>470898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470898</v>
      </c>
      <c r="P14" s="47">
        <f t="shared" si="2"/>
        <v>137.32808398950132</v>
      </c>
      <c r="Q14" s="9"/>
    </row>
    <row r="15" spans="1:134">
      <c r="A15" s="12"/>
      <c r="B15" s="25">
        <v>329.5</v>
      </c>
      <c r="C15" s="20" t="s">
        <v>156</v>
      </c>
      <c r="D15" s="46">
        <v>8245</v>
      </c>
      <c r="E15" s="46">
        <v>2716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10961</v>
      </c>
      <c r="P15" s="47">
        <f t="shared" si="2"/>
        <v>3.1965587634878974</v>
      </c>
      <c r="Q15" s="9"/>
    </row>
    <row r="16" spans="1:134" ht="15.75">
      <c r="A16" s="29" t="s">
        <v>157</v>
      </c>
      <c r="B16" s="30"/>
      <c r="C16" s="31"/>
      <c r="D16" s="32">
        <f t="shared" ref="D16:N16" si="4">SUM(D17:D22)</f>
        <v>609384</v>
      </c>
      <c r="E16" s="32">
        <f t="shared" si="4"/>
        <v>1247149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32">
        <f t="shared" si="4"/>
        <v>0</v>
      </c>
      <c r="O16" s="44">
        <f t="shared" si="1"/>
        <v>1856533</v>
      </c>
      <c r="P16" s="45">
        <f t="shared" si="2"/>
        <v>541.4211140274133</v>
      </c>
      <c r="Q16" s="10"/>
    </row>
    <row r="17" spans="1:17">
      <c r="A17" s="12"/>
      <c r="B17" s="25">
        <v>334.9</v>
      </c>
      <c r="C17" s="20" t="s">
        <v>27</v>
      </c>
      <c r="D17" s="46">
        <v>171084</v>
      </c>
      <c r="E17" s="46">
        <v>566666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737750</v>
      </c>
      <c r="P17" s="47">
        <f t="shared" si="2"/>
        <v>215.15018955963839</v>
      </c>
      <c r="Q17" s="9"/>
    </row>
    <row r="18" spans="1:17">
      <c r="A18" s="12"/>
      <c r="B18" s="25">
        <v>335.14</v>
      </c>
      <c r="C18" s="20" t="s">
        <v>103</v>
      </c>
      <c r="D18" s="46">
        <v>4113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4113</v>
      </c>
      <c r="P18" s="47">
        <f t="shared" si="2"/>
        <v>1.1994750656167978</v>
      </c>
      <c r="Q18" s="9"/>
    </row>
    <row r="19" spans="1:17">
      <c r="A19" s="12"/>
      <c r="B19" s="25">
        <v>335.15</v>
      </c>
      <c r="C19" s="20" t="s">
        <v>104</v>
      </c>
      <c r="D19" s="46">
        <v>29062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29062</v>
      </c>
      <c r="P19" s="47">
        <f t="shared" si="2"/>
        <v>8.4753572470107912</v>
      </c>
      <c r="Q19" s="9"/>
    </row>
    <row r="20" spans="1:17">
      <c r="A20" s="12"/>
      <c r="B20" s="25">
        <v>335.18</v>
      </c>
      <c r="C20" s="20" t="s">
        <v>158</v>
      </c>
      <c r="D20" s="46">
        <v>250064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250064</v>
      </c>
      <c r="P20" s="47">
        <f t="shared" si="2"/>
        <v>72.926217556138809</v>
      </c>
      <c r="Q20" s="9"/>
    </row>
    <row r="21" spans="1:17">
      <c r="A21" s="12"/>
      <c r="B21" s="25">
        <v>335.19</v>
      </c>
      <c r="C21" s="20" t="s">
        <v>159</v>
      </c>
      <c r="D21" s="46">
        <v>155061</v>
      </c>
      <c r="E21" s="46">
        <v>84066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239127</v>
      </c>
      <c r="P21" s="47">
        <f t="shared" si="2"/>
        <v>69.736657917760283</v>
      </c>
      <c r="Q21" s="9"/>
    </row>
    <row r="22" spans="1:17">
      <c r="A22" s="12"/>
      <c r="B22" s="25">
        <v>339</v>
      </c>
      <c r="C22" s="20" t="s">
        <v>32</v>
      </c>
      <c r="D22" s="46">
        <v>0</v>
      </c>
      <c r="E22" s="46">
        <v>596417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596417</v>
      </c>
      <c r="P22" s="47">
        <f t="shared" si="2"/>
        <v>173.93321668124818</v>
      </c>
      <c r="Q22" s="9"/>
    </row>
    <row r="23" spans="1:17" ht="15.75">
      <c r="A23" s="29" t="s">
        <v>37</v>
      </c>
      <c r="B23" s="30"/>
      <c r="C23" s="31"/>
      <c r="D23" s="32">
        <f t="shared" ref="D23:N23" si="5">SUM(D24:D28)</f>
        <v>277181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5266578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5"/>
        <v>0</v>
      </c>
      <c r="O23" s="32">
        <f t="shared" si="1"/>
        <v>5543759</v>
      </c>
      <c r="P23" s="45">
        <f t="shared" si="2"/>
        <v>1616.7276173811606</v>
      </c>
      <c r="Q23" s="10"/>
    </row>
    <row r="24" spans="1:17">
      <c r="A24" s="12"/>
      <c r="B24" s="25">
        <v>343.3</v>
      </c>
      <c r="C24" s="20" t="s">
        <v>72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1462248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1"/>
        <v>1462248</v>
      </c>
      <c r="P24" s="47">
        <f t="shared" si="2"/>
        <v>426.43569553805776</v>
      </c>
      <c r="Q24" s="9"/>
    </row>
    <row r="25" spans="1:17">
      <c r="A25" s="12"/>
      <c r="B25" s="25">
        <v>343.4</v>
      </c>
      <c r="C25" s="20" t="s">
        <v>41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1268867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1"/>
        <v>1268867</v>
      </c>
      <c r="P25" s="47">
        <f t="shared" si="2"/>
        <v>370.03995333916595</v>
      </c>
      <c r="Q25" s="9"/>
    </row>
    <row r="26" spans="1:17">
      <c r="A26" s="12"/>
      <c r="B26" s="25">
        <v>343.5</v>
      </c>
      <c r="C26" s="20" t="s">
        <v>73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1932951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1"/>
        <v>1932951</v>
      </c>
      <c r="P26" s="47">
        <f t="shared" si="2"/>
        <v>563.70691163604545</v>
      </c>
      <c r="Q26" s="9"/>
    </row>
    <row r="27" spans="1:17">
      <c r="A27" s="12"/>
      <c r="B27" s="25">
        <v>347.2</v>
      </c>
      <c r="C27" s="20" t="s">
        <v>133</v>
      </c>
      <c r="D27" s="46">
        <v>255998</v>
      </c>
      <c r="E27" s="46">
        <v>0</v>
      </c>
      <c r="F27" s="46">
        <v>0</v>
      </c>
      <c r="G27" s="46">
        <v>0</v>
      </c>
      <c r="H27" s="46">
        <v>0</v>
      </c>
      <c r="I27" s="46">
        <v>602512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1"/>
        <v>858510</v>
      </c>
      <c r="P27" s="47">
        <f t="shared" si="2"/>
        <v>250.36745406824147</v>
      </c>
      <c r="Q27" s="9"/>
    </row>
    <row r="28" spans="1:17">
      <c r="A28" s="12"/>
      <c r="B28" s="25">
        <v>349</v>
      </c>
      <c r="C28" s="20" t="s">
        <v>160</v>
      </c>
      <c r="D28" s="46">
        <v>21183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1"/>
        <v>21183</v>
      </c>
      <c r="P28" s="47">
        <f t="shared" si="2"/>
        <v>6.1776027996500433</v>
      </c>
      <c r="Q28" s="9"/>
    </row>
    <row r="29" spans="1:17" ht="15.75">
      <c r="A29" s="29" t="s">
        <v>38</v>
      </c>
      <c r="B29" s="30"/>
      <c r="C29" s="31"/>
      <c r="D29" s="32">
        <f t="shared" ref="D29:N29" si="6">SUM(D30:D31)</f>
        <v>132341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0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6"/>
        <v>0</v>
      </c>
      <c r="O29" s="32">
        <f t="shared" si="1"/>
        <v>132341</v>
      </c>
      <c r="P29" s="45">
        <f t="shared" si="2"/>
        <v>38.59463400408282</v>
      </c>
      <c r="Q29" s="10"/>
    </row>
    <row r="30" spans="1:17">
      <c r="A30" s="13"/>
      <c r="B30" s="39">
        <v>351.1</v>
      </c>
      <c r="C30" s="21" t="s">
        <v>47</v>
      </c>
      <c r="D30" s="46">
        <v>19752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1"/>
        <v>19752</v>
      </c>
      <c r="P30" s="47">
        <f t="shared" si="2"/>
        <v>5.7602799650043748</v>
      </c>
      <c r="Q30" s="9"/>
    </row>
    <row r="31" spans="1:17">
      <c r="A31" s="13"/>
      <c r="B31" s="39">
        <v>354</v>
      </c>
      <c r="C31" s="21" t="s">
        <v>48</v>
      </c>
      <c r="D31" s="46">
        <v>112589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1"/>
        <v>112589</v>
      </c>
      <c r="P31" s="47">
        <f t="shared" si="2"/>
        <v>32.834354039078448</v>
      </c>
      <c r="Q31" s="9"/>
    </row>
    <row r="32" spans="1:17" ht="15.75">
      <c r="A32" s="29" t="s">
        <v>3</v>
      </c>
      <c r="B32" s="30"/>
      <c r="C32" s="31"/>
      <c r="D32" s="32">
        <f t="shared" ref="D32:N32" si="7">SUM(D33:D35)</f>
        <v>291617</v>
      </c>
      <c r="E32" s="32">
        <f t="shared" si="7"/>
        <v>8946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373012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7"/>
        <v>0</v>
      </c>
      <c r="O32" s="32">
        <f t="shared" si="1"/>
        <v>673575</v>
      </c>
      <c r="P32" s="45">
        <f t="shared" si="2"/>
        <v>196.43482064741906</v>
      </c>
      <c r="Q32" s="10"/>
    </row>
    <row r="33" spans="1:120">
      <c r="A33" s="12"/>
      <c r="B33" s="25">
        <v>361.1</v>
      </c>
      <c r="C33" s="20" t="s">
        <v>49</v>
      </c>
      <c r="D33" s="46">
        <v>16472</v>
      </c>
      <c r="E33" s="46">
        <v>8946</v>
      </c>
      <c r="F33" s="46">
        <v>0</v>
      </c>
      <c r="G33" s="46">
        <v>0</v>
      </c>
      <c r="H33" s="46">
        <v>0</v>
      </c>
      <c r="I33" s="46">
        <v>33992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1"/>
        <v>59410</v>
      </c>
      <c r="P33" s="47">
        <f t="shared" si="2"/>
        <v>17.325750947798191</v>
      </c>
      <c r="Q33" s="9"/>
    </row>
    <row r="34" spans="1:120">
      <c r="A34" s="12"/>
      <c r="B34" s="25">
        <v>362</v>
      </c>
      <c r="C34" s="20" t="s">
        <v>50</v>
      </c>
      <c r="D34" s="46">
        <v>71084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1"/>
        <v>71084</v>
      </c>
      <c r="P34" s="47">
        <f t="shared" si="2"/>
        <v>20.730242053076697</v>
      </c>
      <c r="Q34" s="9"/>
    </row>
    <row r="35" spans="1:120">
      <c r="A35" s="12"/>
      <c r="B35" s="25">
        <v>369.9</v>
      </c>
      <c r="C35" s="20" t="s">
        <v>52</v>
      </c>
      <c r="D35" s="46">
        <v>204061</v>
      </c>
      <c r="E35" s="46">
        <v>0</v>
      </c>
      <c r="F35" s="46">
        <v>0</v>
      </c>
      <c r="G35" s="46">
        <v>0</v>
      </c>
      <c r="H35" s="46">
        <v>0</v>
      </c>
      <c r="I35" s="46">
        <v>339020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"/>
        <v>543081</v>
      </c>
      <c r="P35" s="47">
        <f t="shared" si="2"/>
        <v>158.37882764654418</v>
      </c>
      <c r="Q35" s="9"/>
    </row>
    <row r="36" spans="1:120" ht="15.75">
      <c r="A36" s="29" t="s">
        <v>39</v>
      </c>
      <c r="B36" s="30"/>
      <c r="C36" s="31"/>
      <c r="D36" s="32">
        <f t="shared" ref="D36:N36" si="8">SUM(D37:D40)</f>
        <v>336831</v>
      </c>
      <c r="E36" s="32">
        <f t="shared" si="8"/>
        <v>3716394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1753399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8"/>
        <v>0</v>
      </c>
      <c r="O36" s="32">
        <f t="shared" si="1"/>
        <v>5806624</v>
      </c>
      <c r="P36" s="45">
        <f t="shared" si="2"/>
        <v>1693.3869932925052</v>
      </c>
      <c r="Q36" s="9"/>
    </row>
    <row r="37" spans="1:120">
      <c r="A37" s="12"/>
      <c r="B37" s="25">
        <v>381</v>
      </c>
      <c r="C37" s="20" t="s">
        <v>53</v>
      </c>
      <c r="D37" s="46">
        <v>0</v>
      </c>
      <c r="E37" s="46">
        <v>549050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"/>
        <v>549050</v>
      </c>
      <c r="P37" s="47">
        <f t="shared" si="2"/>
        <v>160.11956838728491</v>
      </c>
      <c r="Q37" s="9"/>
    </row>
    <row r="38" spans="1:120">
      <c r="A38" s="12"/>
      <c r="B38" s="25">
        <v>382</v>
      </c>
      <c r="C38" s="20" t="s">
        <v>62</v>
      </c>
      <c r="D38" s="46">
        <v>336831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"/>
        <v>336831</v>
      </c>
      <c r="P38" s="47">
        <f t="shared" si="2"/>
        <v>98.230096237970258</v>
      </c>
      <c r="Q38" s="9"/>
    </row>
    <row r="39" spans="1:120">
      <c r="A39" s="12"/>
      <c r="B39" s="25">
        <v>384</v>
      </c>
      <c r="C39" s="20" t="s">
        <v>135</v>
      </c>
      <c r="D39" s="46">
        <v>0</v>
      </c>
      <c r="E39" s="46">
        <v>3167344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"/>
        <v>3167344</v>
      </c>
      <c r="P39" s="47">
        <f t="shared" si="2"/>
        <v>923.69320501603966</v>
      </c>
      <c r="Q39" s="9"/>
    </row>
    <row r="40" spans="1:120" ht="15.75" thickBot="1">
      <c r="A40" s="12"/>
      <c r="B40" s="25">
        <v>389.6</v>
      </c>
      <c r="C40" s="20" t="s">
        <v>161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1753399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"/>
        <v>1753399</v>
      </c>
      <c r="P40" s="47">
        <f t="shared" si="2"/>
        <v>511.34412365121028</v>
      </c>
      <c r="Q40" s="9"/>
    </row>
    <row r="41" spans="1:120" ht="16.5" thickBot="1">
      <c r="A41" s="14" t="s">
        <v>45</v>
      </c>
      <c r="B41" s="23"/>
      <c r="C41" s="22"/>
      <c r="D41" s="15">
        <f t="shared" ref="D41:N41" si="9">SUM(D5,D12,D16,D23,D29,D32,D36)</f>
        <v>5647749</v>
      </c>
      <c r="E41" s="15">
        <f t="shared" si="9"/>
        <v>5197031</v>
      </c>
      <c r="F41" s="15">
        <f t="shared" si="9"/>
        <v>0</v>
      </c>
      <c r="G41" s="15">
        <f t="shared" si="9"/>
        <v>0</v>
      </c>
      <c r="H41" s="15">
        <f t="shared" si="9"/>
        <v>0</v>
      </c>
      <c r="I41" s="15">
        <f t="shared" si="9"/>
        <v>7392989</v>
      </c>
      <c r="J41" s="15">
        <f t="shared" si="9"/>
        <v>0</v>
      </c>
      <c r="K41" s="15">
        <f t="shared" si="9"/>
        <v>0</v>
      </c>
      <c r="L41" s="15">
        <f t="shared" si="9"/>
        <v>0</v>
      </c>
      <c r="M41" s="15">
        <f t="shared" si="9"/>
        <v>0</v>
      </c>
      <c r="N41" s="15">
        <f t="shared" si="9"/>
        <v>0</v>
      </c>
      <c r="O41" s="15">
        <f t="shared" si="1"/>
        <v>18237769</v>
      </c>
      <c r="P41" s="38">
        <f t="shared" si="2"/>
        <v>5318.6844561096532</v>
      </c>
      <c r="Q41" s="6"/>
      <c r="R41" s="2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</row>
    <row r="42" spans="1:120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9"/>
    </row>
    <row r="43" spans="1:120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42"/>
      <c r="M43" s="121" t="s">
        <v>162</v>
      </c>
      <c r="N43" s="121"/>
      <c r="O43" s="121"/>
      <c r="P43" s="43">
        <v>3429</v>
      </c>
    </row>
    <row r="44" spans="1:120">
      <c r="A44" s="122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100"/>
    </row>
    <row r="45" spans="1:120" ht="15.75" customHeight="1" thickBot="1">
      <c r="A45" s="123" t="s">
        <v>87</v>
      </c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3"/>
    </row>
  </sheetData>
  <mergeCells count="10">
    <mergeCell ref="M43:O43"/>
    <mergeCell ref="A44:P44"/>
    <mergeCell ref="A45:P4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145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55</v>
      </c>
      <c r="B3" s="111"/>
      <c r="C3" s="112"/>
      <c r="D3" s="131" t="s">
        <v>33</v>
      </c>
      <c r="E3" s="132"/>
      <c r="F3" s="132"/>
      <c r="G3" s="132"/>
      <c r="H3" s="133"/>
      <c r="I3" s="131" t="s">
        <v>34</v>
      </c>
      <c r="J3" s="133"/>
      <c r="K3" s="131" t="s">
        <v>36</v>
      </c>
      <c r="L3" s="133"/>
      <c r="M3" s="36"/>
      <c r="N3" s="37"/>
      <c r="O3" s="134" t="s">
        <v>60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35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3169366</v>
      </c>
      <c r="E5" s="27">
        <f t="shared" si="0"/>
        <v>208335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42" si="1">SUM(D5:M5)</f>
        <v>3377701</v>
      </c>
      <c r="O5" s="33">
        <f t="shared" ref="O5:O42" si="2">(N5/O$44)</f>
        <v>1058.8404388714735</v>
      </c>
      <c r="P5" s="6"/>
    </row>
    <row r="6" spans="1:133">
      <c r="A6" s="12"/>
      <c r="B6" s="25">
        <v>311</v>
      </c>
      <c r="C6" s="20" t="s">
        <v>2</v>
      </c>
      <c r="D6" s="46">
        <v>2293416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2293416</v>
      </c>
      <c r="O6" s="47">
        <f t="shared" si="2"/>
        <v>718.93918495297805</v>
      </c>
      <c r="P6" s="9"/>
    </row>
    <row r="7" spans="1:133">
      <c r="A7" s="12"/>
      <c r="B7" s="25">
        <v>312.41000000000003</v>
      </c>
      <c r="C7" s="20" t="s">
        <v>65</v>
      </c>
      <c r="D7" s="46">
        <v>0</v>
      </c>
      <c r="E7" s="46">
        <v>208335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208335</v>
      </c>
      <c r="O7" s="47">
        <f t="shared" si="2"/>
        <v>65.308777429467085</v>
      </c>
      <c r="P7" s="9"/>
    </row>
    <row r="8" spans="1:133">
      <c r="A8" s="12"/>
      <c r="B8" s="25">
        <v>314.10000000000002</v>
      </c>
      <c r="C8" s="20" t="s">
        <v>11</v>
      </c>
      <c r="D8" s="46">
        <v>602360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602360</v>
      </c>
      <c r="O8" s="47">
        <f t="shared" si="2"/>
        <v>188.82758620689654</v>
      </c>
      <c r="P8" s="9"/>
    </row>
    <row r="9" spans="1:133">
      <c r="A9" s="12"/>
      <c r="B9" s="25">
        <v>314.8</v>
      </c>
      <c r="C9" s="20" t="s">
        <v>13</v>
      </c>
      <c r="D9" s="46">
        <v>22192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22192</v>
      </c>
      <c r="O9" s="47">
        <f t="shared" si="2"/>
        <v>6.9567398119122261</v>
      </c>
      <c r="P9" s="9"/>
    </row>
    <row r="10" spans="1:133">
      <c r="A10" s="12"/>
      <c r="B10" s="25">
        <v>315</v>
      </c>
      <c r="C10" s="20" t="s">
        <v>97</v>
      </c>
      <c r="D10" s="46">
        <v>203020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203020</v>
      </c>
      <c r="O10" s="47">
        <f t="shared" si="2"/>
        <v>63.642633228840126</v>
      </c>
      <c r="P10" s="9"/>
    </row>
    <row r="11" spans="1:133">
      <c r="A11" s="12"/>
      <c r="B11" s="25">
        <v>316</v>
      </c>
      <c r="C11" s="20" t="s">
        <v>98</v>
      </c>
      <c r="D11" s="46">
        <v>48378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48378</v>
      </c>
      <c r="O11" s="47">
        <f t="shared" si="2"/>
        <v>15.165517241379311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SUM(D13:D17)</f>
        <v>662921</v>
      </c>
      <c r="E12" s="32">
        <f t="shared" si="3"/>
        <v>1400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140000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804321</v>
      </c>
      <c r="O12" s="45">
        <f t="shared" si="2"/>
        <v>252.13824451410659</v>
      </c>
      <c r="P12" s="10"/>
    </row>
    <row r="13" spans="1:133">
      <c r="A13" s="12"/>
      <c r="B13" s="25">
        <v>322</v>
      </c>
      <c r="C13" s="20" t="s">
        <v>0</v>
      </c>
      <c r="D13" s="46">
        <v>181594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181594</v>
      </c>
      <c r="O13" s="47">
        <f t="shared" si="2"/>
        <v>56.926018808777428</v>
      </c>
      <c r="P13" s="9"/>
    </row>
    <row r="14" spans="1:133">
      <c r="A14" s="12"/>
      <c r="B14" s="25">
        <v>323.10000000000002</v>
      </c>
      <c r="C14" s="20" t="s">
        <v>16</v>
      </c>
      <c r="D14" s="46">
        <v>473397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473397</v>
      </c>
      <c r="O14" s="47">
        <f t="shared" si="2"/>
        <v>148.40031347962383</v>
      </c>
      <c r="P14" s="9"/>
    </row>
    <row r="15" spans="1:133">
      <c r="A15" s="12"/>
      <c r="B15" s="25">
        <v>323.7</v>
      </c>
      <c r="C15" s="20" t="s">
        <v>17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140000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140000</v>
      </c>
      <c r="O15" s="47">
        <f t="shared" si="2"/>
        <v>43.887147335423201</v>
      </c>
      <c r="P15" s="9"/>
    </row>
    <row r="16" spans="1:133">
      <c r="A16" s="12"/>
      <c r="B16" s="25">
        <v>324.11</v>
      </c>
      <c r="C16" s="20" t="s">
        <v>19</v>
      </c>
      <c r="D16" s="46">
        <v>0</v>
      </c>
      <c r="E16" s="46">
        <v>1400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1400</v>
      </c>
      <c r="O16" s="47">
        <f t="shared" si="2"/>
        <v>0.43887147335423199</v>
      </c>
      <c r="P16" s="9"/>
    </row>
    <row r="17" spans="1:16">
      <c r="A17" s="12"/>
      <c r="B17" s="25">
        <v>329</v>
      </c>
      <c r="C17" s="20" t="s">
        <v>23</v>
      </c>
      <c r="D17" s="46">
        <v>7930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7930</v>
      </c>
      <c r="O17" s="47">
        <f t="shared" si="2"/>
        <v>2.4858934169278997</v>
      </c>
      <c r="P17" s="9"/>
    </row>
    <row r="18" spans="1:16" ht="15.75">
      <c r="A18" s="29" t="s">
        <v>24</v>
      </c>
      <c r="B18" s="30"/>
      <c r="C18" s="31"/>
      <c r="D18" s="32">
        <f t="shared" ref="D18:M18" si="4">SUM(D19:D24)</f>
        <v>443321</v>
      </c>
      <c r="E18" s="32">
        <f t="shared" si="4"/>
        <v>615402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1058723</v>
      </c>
      <c r="O18" s="45">
        <f t="shared" si="2"/>
        <v>331.88808777429466</v>
      </c>
      <c r="P18" s="10"/>
    </row>
    <row r="19" spans="1:16">
      <c r="A19" s="12"/>
      <c r="B19" s="25">
        <v>334.9</v>
      </c>
      <c r="C19" s="20" t="s">
        <v>27</v>
      </c>
      <c r="D19" s="46">
        <v>55591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55591</v>
      </c>
      <c r="O19" s="47">
        <f t="shared" si="2"/>
        <v>17.426645768025079</v>
      </c>
      <c r="P19" s="9"/>
    </row>
    <row r="20" spans="1:16">
      <c r="A20" s="12"/>
      <c r="B20" s="25">
        <v>335.12</v>
      </c>
      <c r="C20" s="20" t="s">
        <v>102</v>
      </c>
      <c r="D20" s="46">
        <v>150813</v>
      </c>
      <c r="E20" s="46">
        <v>48282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199095</v>
      </c>
      <c r="O20" s="47">
        <f t="shared" si="2"/>
        <v>62.412225705329156</v>
      </c>
      <c r="P20" s="9"/>
    </row>
    <row r="21" spans="1:16">
      <c r="A21" s="12"/>
      <c r="B21" s="25">
        <v>335.14</v>
      </c>
      <c r="C21" s="20" t="s">
        <v>103</v>
      </c>
      <c r="D21" s="46">
        <v>3739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3739</v>
      </c>
      <c r="O21" s="47">
        <f t="shared" si="2"/>
        <v>1.1721003134796237</v>
      </c>
      <c r="P21" s="9"/>
    </row>
    <row r="22" spans="1:16">
      <c r="A22" s="12"/>
      <c r="B22" s="25">
        <v>335.15</v>
      </c>
      <c r="C22" s="20" t="s">
        <v>104</v>
      </c>
      <c r="D22" s="46">
        <v>17284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17284</v>
      </c>
      <c r="O22" s="47">
        <f t="shared" si="2"/>
        <v>5.418181818181818</v>
      </c>
      <c r="P22" s="9"/>
    </row>
    <row r="23" spans="1:16">
      <c r="A23" s="12"/>
      <c r="B23" s="25">
        <v>335.18</v>
      </c>
      <c r="C23" s="20" t="s">
        <v>105</v>
      </c>
      <c r="D23" s="46">
        <v>215894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215894</v>
      </c>
      <c r="O23" s="47">
        <f t="shared" si="2"/>
        <v>67.678369905956117</v>
      </c>
      <c r="P23" s="9"/>
    </row>
    <row r="24" spans="1:16">
      <c r="A24" s="12"/>
      <c r="B24" s="25">
        <v>339</v>
      </c>
      <c r="C24" s="20" t="s">
        <v>32</v>
      </c>
      <c r="D24" s="46">
        <v>0</v>
      </c>
      <c r="E24" s="46">
        <v>567120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567120</v>
      </c>
      <c r="O24" s="47">
        <f t="shared" si="2"/>
        <v>177.78056426332287</v>
      </c>
      <c r="P24" s="9"/>
    </row>
    <row r="25" spans="1:16" ht="15.75">
      <c r="A25" s="29" t="s">
        <v>37</v>
      </c>
      <c r="B25" s="30"/>
      <c r="C25" s="31"/>
      <c r="D25" s="32">
        <f t="shared" ref="D25:M25" si="5">SUM(D26:D30)</f>
        <v>286760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4849421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1"/>
        <v>5136181</v>
      </c>
      <c r="O25" s="45">
        <f t="shared" si="2"/>
        <v>1610.0880877742948</v>
      </c>
      <c r="P25" s="10"/>
    </row>
    <row r="26" spans="1:16">
      <c r="A26" s="12"/>
      <c r="B26" s="25">
        <v>343.3</v>
      </c>
      <c r="C26" s="20" t="s">
        <v>72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1421387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1421387</v>
      </c>
      <c r="O26" s="47">
        <f t="shared" si="2"/>
        <v>445.57586206896553</v>
      </c>
      <c r="P26" s="9"/>
    </row>
    <row r="27" spans="1:16">
      <c r="A27" s="12"/>
      <c r="B27" s="25">
        <v>343.4</v>
      </c>
      <c r="C27" s="20" t="s">
        <v>41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953459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953459</v>
      </c>
      <c r="O27" s="47">
        <f t="shared" si="2"/>
        <v>298.88996865203762</v>
      </c>
      <c r="P27" s="9"/>
    </row>
    <row r="28" spans="1:16">
      <c r="A28" s="12"/>
      <c r="B28" s="25">
        <v>343.5</v>
      </c>
      <c r="C28" s="20" t="s">
        <v>73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1861815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1861815</v>
      </c>
      <c r="O28" s="47">
        <f t="shared" si="2"/>
        <v>583.641065830721</v>
      </c>
      <c r="P28" s="9"/>
    </row>
    <row r="29" spans="1:16">
      <c r="A29" s="12"/>
      <c r="B29" s="25">
        <v>347.2</v>
      </c>
      <c r="C29" s="20" t="s">
        <v>133</v>
      </c>
      <c r="D29" s="46">
        <v>279091</v>
      </c>
      <c r="E29" s="46">
        <v>0</v>
      </c>
      <c r="F29" s="46">
        <v>0</v>
      </c>
      <c r="G29" s="46">
        <v>0</v>
      </c>
      <c r="H29" s="46">
        <v>0</v>
      </c>
      <c r="I29" s="46">
        <v>612760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891851</v>
      </c>
      <c r="O29" s="47">
        <f t="shared" si="2"/>
        <v>279.57711598746084</v>
      </c>
      <c r="P29" s="9"/>
    </row>
    <row r="30" spans="1:16">
      <c r="A30" s="12"/>
      <c r="B30" s="25">
        <v>349</v>
      </c>
      <c r="C30" s="20" t="s">
        <v>74</v>
      </c>
      <c r="D30" s="46">
        <v>7669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7669</v>
      </c>
      <c r="O30" s="47">
        <f t="shared" si="2"/>
        <v>2.4040752351097177</v>
      </c>
      <c r="P30" s="9"/>
    </row>
    <row r="31" spans="1:16" ht="15.75">
      <c r="A31" s="29" t="s">
        <v>38</v>
      </c>
      <c r="B31" s="30"/>
      <c r="C31" s="31"/>
      <c r="D31" s="32">
        <f t="shared" ref="D31:M31" si="6">SUM(D32:D33)</f>
        <v>29437</v>
      </c>
      <c r="E31" s="32">
        <f t="shared" si="6"/>
        <v>0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0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 t="shared" si="1"/>
        <v>29437</v>
      </c>
      <c r="O31" s="45">
        <f t="shared" si="2"/>
        <v>9.2278996865203755</v>
      </c>
      <c r="P31" s="10"/>
    </row>
    <row r="32" spans="1:16">
      <c r="A32" s="13"/>
      <c r="B32" s="39">
        <v>351.1</v>
      </c>
      <c r="C32" s="21" t="s">
        <v>47</v>
      </c>
      <c r="D32" s="46">
        <v>16572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16572</v>
      </c>
      <c r="O32" s="47">
        <f t="shared" si="2"/>
        <v>5.1949843260188091</v>
      </c>
      <c r="P32" s="9"/>
    </row>
    <row r="33" spans="1:119">
      <c r="A33" s="13"/>
      <c r="B33" s="39">
        <v>354</v>
      </c>
      <c r="C33" s="21" t="s">
        <v>48</v>
      </c>
      <c r="D33" s="46">
        <v>12865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12865</v>
      </c>
      <c r="O33" s="47">
        <f t="shared" si="2"/>
        <v>4.0329153605015673</v>
      </c>
      <c r="P33" s="9"/>
    </row>
    <row r="34" spans="1:119" ht="15.75">
      <c r="A34" s="29" t="s">
        <v>3</v>
      </c>
      <c r="B34" s="30"/>
      <c r="C34" s="31"/>
      <c r="D34" s="32">
        <f t="shared" ref="D34:M34" si="7">SUM(D35:D37)</f>
        <v>122831</v>
      </c>
      <c r="E34" s="32">
        <f t="shared" si="7"/>
        <v>46172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356950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1"/>
        <v>525953</v>
      </c>
      <c r="O34" s="45">
        <f t="shared" si="2"/>
        <v>164.87554858934169</v>
      </c>
      <c r="P34" s="10"/>
    </row>
    <row r="35" spans="1:119">
      <c r="A35" s="12"/>
      <c r="B35" s="25">
        <v>361.1</v>
      </c>
      <c r="C35" s="20" t="s">
        <v>49</v>
      </c>
      <c r="D35" s="46">
        <v>38365</v>
      </c>
      <c r="E35" s="46">
        <v>21172</v>
      </c>
      <c r="F35" s="46">
        <v>0</v>
      </c>
      <c r="G35" s="46">
        <v>0</v>
      </c>
      <c r="H35" s="46">
        <v>0</v>
      </c>
      <c r="I35" s="46">
        <v>69986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129523</v>
      </c>
      <c r="O35" s="47">
        <f t="shared" si="2"/>
        <v>40.602821316614417</v>
      </c>
      <c r="P35" s="9"/>
    </row>
    <row r="36" spans="1:119">
      <c r="A36" s="12"/>
      <c r="B36" s="25">
        <v>364</v>
      </c>
      <c r="C36" s="20" t="s">
        <v>109</v>
      </c>
      <c r="D36" s="46">
        <v>30000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30000</v>
      </c>
      <c r="O36" s="47">
        <f t="shared" si="2"/>
        <v>9.4043887147335425</v>
      </c>
      <c r="P36" s="9"/>
    </row>
    <row r="37" spans="1:119">
      <c r="A37" s="12"/>
      <c r="B37" s="25">
        <v>369.9</v>
      </c>
      <c r="C37" s="20" t="s">
        <v>52</v>
      </c>
      <c r="D37" s="46">
        <v>54466</v>
      </c>
      <c r="E37" s="46">
        <v>25000</v>
      </c>
      <c r="F37" s="46">
        <v>0</v>
      </c>
      <c r="G37" s="46">
        <v>0</v>
      </c>
      <c r="H37" s="46">
        <v>0</v>
      </c>
      <c r="I37" s="46">
        <v>286964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366430</v>
      </c>
      <c r="O37" s="47">
        <f t="shared" si="2"/>
        <v>114.86833855799372</v>
      </c>
      <c r="P37" s="9"/>
    </row>
    <row r="38" spans="1:119" ht="15.75">
      <c r="A38" s="29" t="s">
        <v>39</v>
      </c>
      <c r="B38" s="30"/>
      <c r="C38" s="31"/>
      <c r="D38" s="32">
        <f t="shared" ref="D38:M38" si="8">SUM(D39:D41)</f>
        <v>324814</v>
      </c>
      <c r="E38" s="32">
        <f t="shared" si="8"/>
        <v>750000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346069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si="1"/>
        <v>1420883</v>
      </c>
      <c r="O38" s="45">
        <f t="shared" si="2"/>
        <v>445.41786833855798</v>
      </c>
      <c r="P38" s="9"/>
    </row>
    <row r="39" spans="1:119">
      <c r="A39" s="12"/>
      <c r="B39" s="25">
        <v>381</v>
      </c>
      <c r="C39" s="20" t="s">
        <v>53</v>
      </c>
      <c r="D39" s="46">
        <v>16884</v>
      </c>
      <c r="E39" s="46">
        <v>750000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"/>
        <v>766884</v>
      </c>
      <c r="O39" s="47">
        <f t="shared" si="2"/>
        <v>240.40250783699059</v>
      </c>
      <c r="P39" s="9"/>
    </row>
    <row r="40" spans="1:119">
      <c r="A40" s="12"/>
      <c r="B40" s="25">
        <v>382</v>
      </c>
      <c r="C40" s="20" t="s">
        <v>62</v>
      </c>
      <c r="D40" s="46">
        <v>307930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"/>
        <v>307930</v>
      </c>
      <c r="O40" s="47">
        <f t="shared" si="2"/>
        <v>96.529780564263319</v>
      </c>
      <c r="P40" s="9"/>
    </row>
    <row r="41" spans="1:119" ht="15.75" thickBot="1">
      <c r="A41" s="12"/>
      <c r="B41" s="25">
        <v>389.6</v>
      </c>
      <c r="C41" s="20" t="s">
        <v>146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346069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"/>
        <v>346069</v>
      </c>
      <c r="O41" s="47">
        <f t="shared" si="2"/>
        <v>108.48557993730408</v>
      </c>
      <c r="P41" s="9"/>
    </row>
    <row r="42" spans="1:119" ht="16.5" thickBot="1">
      <c r="A42" s="14" t="s">
        <v>45</v>
      </c>
      <c r="B42" s="23"/>
      <c r="C42" s="22"/>
      <c r="D42" s="15">
        <f t="shared" ref="D42:M42" si="9">SUM(D5,D12,D18,D25,D31,D34,D38)</f>
        <v>5039450</v>
      </c>
      <c r="E42" s="15">
        <f t="shared" si="9"/>
        <v>1621309</v>
      </c>
      <c r="F42" s="15">
        <f t="shared" si="9"/>
        <v>0</v>
      </c>
      <c r="G42" s="15">
        <f t="shared" si="9"/>
        <v>0</v>
      </c>
      <c r="H42" s="15">
        <f t="shared" si="9"/>
        <v>0</v>
      </c>
      <c r="I42" s="15">
        <f t="shared" si="9"/>
        <v>5692440</v>
      </c>
      <c r="J42" s="15">
        <f t="shared" si="9"/>
        <v>0</v>
      </c>
      <c r="K42" s="15">
        <f t="shared" si="9"/>
        <v>0</v>
      </c>
      <c r="L42" s="15">
        <f t="shared" si="9"/>
        <v>0</v>
      </c>
      <c r="M42" s="15">
        <f t="shared" si="9"/>
        <v>0</v>
      </c>
      <c r="N42" s="15">
        <f t="shared" si="1"/>
        <v>12353199</v>
      </c>
      <c r="O42" s="38">
        <f t="shared" si="2"/>
        <v>3872.4761755485893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121" t="s">
        <v>147</v>
      </c>
      <c r="M44" s="121"/>
      <c r="N44" s="121"/>
      <c r="O44" s="43">
        <v>3190</v>
      </c>
    </row>
    <row r="45" spans="1:119">
      <c r="A45" s="122"/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100"/>
    </row>
    <row r="46" spans="1:119" ht="15.75" customHeight="1" thickBot="1">
      <c r="A46" s="123" t="s">
        <v>87</v>
      </c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2"/>
      <c r="M46" s="102"/>
      <c r="N46" s="102"/>
      <c r="O46" s="103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143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55</v>
      </c>
      <c r="B3" s="111"/>
      <c r="C3" s="112"/>
      <c r="D3" s="131" t="s">
        <v>33</v>
      </c>
      <c r="E3" s="132"/>
      <c r="F3" s="132"/>
      <c r="G3" s="132"/>
      <c r="H3" s="133"/>
      <c r="I3" s="131" t="s">
        <v>34</v>
      </c>
      <c r="J3" s="133"/>
      <c r="K3" s="131" t="s">
        <v>36</v>
      </c>
      <c r="L3" s="133"/>
      <c r="M3" s="36"/>
      <c r="N3" s="37"/>
      <c r="O3" s="134" t="s">
        <v>60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35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2868093</v>
      </c>
      <c r="E5" s="27">
        <f t="shared" si="0"/>
        <v>213315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41" si="1">SUM(D5:M5)</f>
        <v>3081408</v>
      </c>
      <c r="O5" s="33">
        <f t="shared" ref="O5:O41" si="2">(N5/O$43)</f>
        <v>897.32323820617353</v>
      </c>
      <c r="P5" s="6"/>
    </row>
    <row r="6" spans="1:133">
      <c r="A6" s="12"/>
      <c r="B6" s="25">
        <v>311</v>
      </c>
      <c r="C6" s="20" t="s">
        <v>2</v>
      </c>
      <c r="D6" s="46">
        <v>2041886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2041886</v>
      </c>
      <c r="O6" s="47">
        <f t="shared" si="2"/>
        <v>594.60861968549796</v>
      </c>
      <c r="P6" s="9"/>
    </row>
    <row r="7" spans="1:133">
      <c r="A7" s="12"/>
      <c r="B7" s="25">
        <v>312.41000000000003</v>
      </c>
      <c r="C7" s="20" t="s">
        <v>65</v>
      </c>
      <c r="D7" s="46">
        <v>0</v>
      </c>
      <c r="E7" s="46">
        <v>213315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213315</v>
      </c>
      <c r="O7" s="47">
        <f t="shared" si="2"/>
        <v>62.118520675596969</v>
      </c>
      <c r="P7" s="9"/>
    </row>
    <row r="8" spans="1:133">
      <c r="A8" s="12"/>
      <c r="B8" s="25">
        <v>314.10000000000002</v>
      </c>
      <c r="C8" s="20" t="s">
        <v>11</v>
      </c>
      <c r="D8" s="46">
        <v>564503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564503</v>
      </c>
      <c r="O8" s="47">
        <f t="shared" si="2"/>
        <v>164.38642981945253</v>
      </c>
      <c r="P8" s="9"/>
    </row>
    <row r="9" spans="1:133">
      <c r="A9" s="12"/>
      <c r="B9" s="25">
        <v>314.8</v>
      </c>
      <c r="C9" s="20" t="s">
        <v>13</v>
      </c>
      <c r="D9" s="46">
        <v>30158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30158</v>
      </c>
      <c r="O9" s="47">
        <f t="shared" si="2"/>
        <v>8.782178217821782</v>
      </c>
      <c r="P9" s="9"/>
    </row>
    <row r="10" spans="1:133">
      <c r="A10" s="12"/>
      <c r="B10" s="25">
        <v>315</v>
      </c>
      <c r="C10" s="20" t="s">
        <v>97</v>
      </c>
      <c r="D10" s="46">
        <v>185364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185364</v>
      </c>
      <c r="O10" s="47">
        <f t="shared" si="2"/>
        <v>53.979033197437388</v>
      </c>
      <c r="P10" s="9"/>
    </row>
    <row r="11" spans="1:133">
      <c r="A11" s="12"/>
      <c r="B11" s="25">
        <v>316</v>
      </c>
      <c r="C11" s="20" t="s">
        <v>98</v>
      </c>
      <c r="D11" s="46">
        <v>46182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46182</v>
      </c>
      <c r="O11" s="47">
        <f t="shared" si="2"/>
        <v>13.44845661036692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SUM(D13:D16)</f>
        <v>694294</v>
      </c>
      <c r="E12" s="32">
        <f t="shared" si="3"/>
        <v>1000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140000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835294</v>
      </c>
      <c r="O12" s="45">
        <f t="shared" si="2"/>
        <v>243.24228305183459</v>
      </c>
      <c r="P12" s="10"/>
    </row>
    <row r="13" spans="1:133">
      <c r="A13" s="12"/>
      <c r="B13" s="25">
        <v>322</v>
      </c>
      <c r="C13" s="20" t="s">
        <v>0</v>
      </c>
      <c r="D13" s="46">
        <v>215013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215013</v>
      </c>
      <c r="O13" s="47">
        <f t="shared" si="2"/>
        <v>62.612987769365169</v>
      </c>
      <c r="P13" s="9"/>
    </row>
    <row r="14" spans="1:133">
      <c r="A14" s="12"/>
      <c r="B14" s="25">
        <v>323.10000000000002</v>
      </c>
      <c r="C14" s="20" t="s">
        <v>16</v>
      </c>
      <c r="D14" s="46">
        <v>479281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479281</v>
      </c>
      <c r="O14" s="47">
        <f t="shared" si="2"/>
        <v>139.56930693069307</v>
      </c>
      <c r="P14" s="9"/>
    </row>
    <row r="15" spans="1:133">
      <c r="A15" s="12"/>
      <c r="B15" s="25">
        <v>323.7</v>
      </c>
      <c r="C15" s="20" t="s">
        <v>17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140000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140000</v>
      </c>
      <c r="O15" s="47">
        <f t="shared" si="2"/>
        <v>40.768782760629001</v>
      </c>
      <c r="P15" s="9"/>
    </row>
    <row r="16" spans="1:133">
      <c r="A16" s="12"/>
      <c r="B16" s="25">
        <v>324.11</v>
      </c>
      <c r="C16" s="20" t="s">
        <v>19</v>
      </c>
      <c r="D16" s="46">
        <v>0</v>
      </c>
      <c r="E16" s="46">
        <v>1000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1000</v>
      </c>
      <c r="O16" s="47">
        <f t="shared" si="2"/>
        <v>0.29120559114735001</v>
      </c>
      <c r="P16" s="9"/>
    </row>
    <row r="17" spans="1:16" ht="15.75">
      <c r="A17" s="29" t="s">
        <v>24</v>
      </c>
      <c r="B17" s="30"/>
      <c r="C17" s="31"/>
      <c r="D17" s="32">
        <f t="shared" ref="D17:M17" si="4">SUM(D18:D23)</f>
        <v>440481</v>
      </c>
      <c r="E17" s="32">
        <f t="shared" si="4"/>
        <v>45099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538549</v>
      </c>
      <c r="N17" s="44">
        <f t="shared" si="1"/>
        <v>1024129</v>
      </c>
      <c r="O17" s="45">
        <f t="shared" si="2"/>
        <v>298.23209085614445</v>
      </c>
      <c r="P17" s="10"/>
    </row>
    <row r="18" spans="1:16">
      <c r="A18" s="12"/>
      <c r="B18" s="25">
        <v>334.9</v>
      </c>
      <c r="C18" s="20" t="s">
        <v>27</v>
      </c>
      <c r="D18" s="46">
        <v>53970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53970</v>
      </c>
      <c r="O18" s="47">
        <f t="shared" si="2"/>
        <v>15.716365754222481</v>
      </c>
      <c r="P18" s="9"/>
    </row>
    <row r="19" spans="1:16">
      <c r="A19" s="12"/>
      <c r="B19" s="25">
        <v>335.12</v>
      </c>
      <c r="C19" s="20" t="s">
        <v>102</v>
      </c>
      <c r="D19" s="46">
        <v>150694</v>
      </c>
      <c r="E19" s="46">
        <v>45099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195793</v>
      </c>
      <c r="O19" s="47">
        <f t="shared" si="2"/>
        <v>57.016016307513105</v>
      </c>
      <c r="P19" s="9"/>
    </row>
    <row r="20" spans="1:16">
      <c r="A20" s="12"/>
      <c r="B20" s="25">
        <v>335.14</v>
      </c>
      <c r="C20" s="20" t="s">
        <v>103</v>
      </c>
      <c r="D20" s="46">
        <v>4226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4226</v>
      </c>
      <c r="O20" s="47">
        <f t="shared" si="2"/>
        <v>1.2306348281887012</v>
      </c>
      <c r="P20" s="9"/>
    </row>
    <row r="21" spans="1:16">
      <c r="A21" s="12"/>
      <c r="B21" s="25">
        <v>335.15</v>
      </c>
      <c r="C21" s="20" t="s">
        <v>104</v>
      </c>
      <c r="D21" s="46">
        <v>21803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21803</v>
      </c>
      <c r="O21" s="47">
        <f t="shared" si="2"/>
        <v>6.3491555037856724</v>
      </c>
      <c r="P21" s="9"/>
    </row>
    <row r="22" spans="1:16">
      <c r="A22" s="12"/>
      <c r="B22" s="25">
        <v>335.18</v>
      </c>
      <c r="C22" s="20" t="s">
        <v>105</v>
      </c>
      <c r="D22" s="46">
        <v>209788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209788</v>
      </c>
      <c r="O22" s="47">
        <f t="shared" si="2"/>
        <v>61.091438555620265</v>
      </c>
      <c r="P22" s="9"/>
    </row>
    <row r="23" spans="1:16">
      <c r="A23" s="12"/>
      <c r="B23" s="25">
        <v>339</v>
      </c>
      <c r="C23" s="20" t="s">
        <v>32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538549</v>
      </c>
      <c r="N23" s="46">
        <f t="shared" si="1"/>
        <v>538549</v>
      </c>
      <c r="O23" s="47">
        <f t="shared" si="2"/>
        <v>156.82847990681421</v>
      </c>
      <c r="P23" s="9"/>
    </row>
    <row r="24" spans="1:16" ht="15.75">
      <c r="A24" s="29" t="s">
        <v>37</v>
      </c>
      <c r="B24" s="30"/>
      <c r="C24" s="31"/>
      <c r="D24" s="32">
        <f t="shared" ref="D24:M24" si="5">SUM(D25:D28)</f>
        <v>141180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4635762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1"/>
        <v>4776942</v>
      </c>
      <c r="O24" s="45">
        <f t="shared" si="2"/>
        <v>1391.0722189866046</v>
      </c>
      <c r="P24" s="10"/>
    </row>
    <row r="25" spans="1:16">
      <c r="A25" s="12"/>
      <c r="B25" s="25">
        <v>343.3</v>
      </c>
      <c r="C25" s="20" t="s">
        <v>72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1437858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1437858</v>
      </c>
      <c r="O25" s="47">
        <f t="shared" si="2"/>
        <v>418.7122888759464</v>
      </c>
      <c r="P25" s="9"/>
    </row>
    <row r="26" spans="1:16">
      <c r="A26" s="12"/>
      <c r="B26" s="25">
        <v>343.4</v>
      </c>
      <c r="C26" s="20" t="s">
        <v>41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843248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843248</v>
      </c>
      <c r="O26" s="47">
        <f t="shared" si="2"/>
        <v>245.55853232382063</v>
      </c>
      <c r="P26" s="9"/>
    </row>
    <row r="27" spans="1:16">
      <c r="A27" s="12"/>
      <c r="B27" s="25">
        <v>343.5</v>
      </c>
      <c r="C27" s="20" t="s">
        <v>73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1858249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1858249</v>
      </c>
      <c r="O27" s="47">
        <f t="shared" si="2"/>
        <v>541.13249854397202</v>
      </c>
      <c r="P27" s="9"/>
    </row>
    <row r="28" spans="1:16">
      <c r="A28" s="12"/>
      <c r="B28" s="25">
        <v>347.2</v>
      </c>
      <c r="C28" s="20" t="s">
        <v>133</v>
      </c>
      <c r="D28" s="46">
        <v>141180</v>
      </c>
      <c r="E28" s="46">
        <v>0</v>
      </c>
      <c r="F28" s="46">
        <v>0</v>
      </c>
      <c r="G28" s="46">
        <v>0</v>
      </c>
      <c r="H28" s="46">
        <v>0</v>
      </c>
      <c r="I28" s="46">
        <v>496407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637587</v>
      </c>
      <c r="O28" s="47">
        <f t="shared" si="2"/>
        <v>185.66889924286545</v>
      </c>
      <c r="P28" s="9"/>
    </row>
    <row r="29" spans="1:16" ht="15.75">
      <c r="A29" s="29" t="s">
        <v>38</v>
      </c>
      <c r="B29" s="30"/>
      <c r="C29" s="31"/>
      <c r="D29" s="32">
        <f t="shared" ref="D29:M29" si="6">SUM(D30:D31)</f>
        <v>34900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0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1"/>
        <v>34900</v>
      </c>
      <c r="O29" s="45">
        <f t="shared" si="2"/>
        <v>10.163075131042516</v>
      </c>
      <c r="P29" s="10"/>
    </row>
    <row r="30" spans="1:16">
      <c r="A30" s="13"/>
      <c r="B30" s="39">
        <v>351.1</v>
      </c>
      <c r="C30" s="21" t="s">
        <v>47</v>
      </c>
      <c r="D30" s="46">
        <v>25113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25113</v>
      </c>
      <c r="O30" s="47">
        <f t="shared" si="2"/>
        <v>7.3130460104834016</v>
      </c>
      <c r="P30" s="9"/>
    </row>
    <row r="31" spans="1:16">
      <c r="A31" s="13"/>
      <c r="B31" s="39">
        <v>354</v>
      </c>
      <c r="C31" s="21" t="s">
        <v>48</v>
      </c>
      <c r="D31" s="46">
        <v>9787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9787</v>
      </c>
      <c r="O31" s="47">
        <f t="shared" si="2"/>
        <v>2.8500291205591148</v>
      </c>
      <c r="P31" s="9"/>
    </row>
    <row r="32" spans="1:16" ht="15.75">
      <c r="A32" s="29" t="s">
        <v>3</v>
      </c>
      <c r="B32" s="30"/>
      <c r="C32" s="31"/>
      <c r="D32" s="32">
        <f t="shared" ref="D32:M32" si="7">SUM(D33:D36)</f>
        <v>371624</v>
      </c>
      <c r="E32" s="32">
        <f t="shared" si="7"/>
        <v>285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313147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7274</v>
      </c>
      <c r="N32" s="32">
        <f t="shared" si="1"/>
        <v>692330</v>
      </c>
      <c r="O32" s="45">
        <f t="shared" si="2"/>
        <v>201.61036691904485</v>
      </c>
      <c r="P32" s="10"/>
    </row>
    <row r="33" spans="1:119">
      <c r="A33" s="12"/>
      <c r="B33" s="25">
        <v>361.1</v>
      </c>
      <c r="C33" s="20" t="s">
        <v>49</v>
      </c>
      <c r="D33" s="46">
        <v>47826</v>
      </c>
      <c r="E33" s="46">
        <v>285</v>
      </c>
      <c r="F33" s="46">
        <v>0</v>
      </c>
      <c r="G33" s="46">
        <v>0</v>
      </c>
      <c r="H33" s="46">
        <v>0</v>
      </c>
      <c r="I33" s="46">
        <v>58220</v>
      </c>
      <c r="J33" s="46">
        <v>0</v>
      </c>
      <c r="K33" s="46">
        <v>0</v>
      </c>
      <c r="L33" s="46">
        <v>0</v>
      </c>
      <c r="M33" s="46">
        <v>7111</v>
      </c>
      <c r="N33" s="46">
        <f t="shared" si="1"/>
        <v>113442</v>
      </c>
      <c r="O33" s="47">
        <f t="shared" si="2"/>
        <v>33.034944670937683</v>
      </c>
      <c r="P33" s="9"/>
    </row>
    <row r="34" spans="1:119">
      <c r="A34" s="12"/>
      <c r="B34" s="25">
        <v>362</v>
      </c>
      <c r="C34" s="20" t="s">
        <v>50</v>
      </c>
      <c r="D34" s="46">
        <v>38054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38054</v>
      </c>
      <c r="O34" s="47">
        <f t="shared" si="2"/>
        <v>11.081537565521257</v>
      </c>
      <c r="P34" s="9"/>
    </row>
    <row r="35" spans="1:119">
      <c r="A35" s="12"/>
      <c r="B35" s="25">
        <v>366</v>
      </c>
      <c r="C35" s="20" t="s">
        <v>110</v>
      </c>
      <c r="D35" s="46">
        <v>9000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9000</v>
      </c>
      <c r="O35" s="47">
        <f t="shared" si="2"/>
        <v>2.6208503203261504</v>
      </c>
      <c r="P35" s="9"/>
    </row>
    <row r="36" spans="1:119">
      <c r="A36" s="12"/>
      <c r="B36" s="25">
        <v>369.9</v>
      </c>
      <c r="C36" s="20" t="s">
        <v>52</v>
      </c>
      <c r="D36" s="46">
        <v>276744</v>
      </c>
      <c r="E36" s="46">
        <v>0</v>
      </c>
      <c r="F36" s="46">
        <v>0</v>
      </c>
      <c r="G36" s="46">
        <v>0</v>
      </c>
      <c r="H36" s="46">
        <v>0</v>
      </c>
      <c r="I36" s="46">
        <v>254927</v>
      </c>
      <c r="J36" s="46">
        <v>0</v>
      </c>
      <c r="K36" s="46">
        <v>0</v>
      </c>
      <c r="L36" s="46">
        <v>0</v>
      </c>
      <c r="M36" s="46">
        <v>163</v>
      </c>
      <c r="N36" s="46">
        <f t="shared" si="1"/>
        <v>531834</v>
      </c>
      <c r="O36" s="47">
        <f t="shared" si="2"/>
        <v>154.87303436225974</v>
      </c>
      <c r="P36" s="9"/>
    </row>
    <row r="37" spans="1:119" ht="15.75">
      <c r="A37" s="29" t="s">
        <v>39</v>
      </c>
      <c r="B37" s="30"/>
      <c r="C37" s="31"/>
      <c r="D37" s="32">
        <f t="shared" ref="D37:M37" si="8">SUM(D38:D40)</f>
        <v>324814</v>
      </c>
      <c r="E37" s="32">
        <f t="shared" si="8"/>
        <v>300000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1500000</v>
      </c>
      <c r="N37" s="32">
        <f t="shared" si="1"/>
        <v>2124814</v>
      </c>
      <c r="O37" s="45">
        <f t="shared" si="2"/>
        <v>618.75771694816535</v>
      </c>
      <c r="P37" s="9"/>
    </row>
    <row r="38" spans="1:119">
      <c r="A38" s="12"/>
      <c r="B38" s="25">
        <v>381</v>
      </c>
      <c r="C38" s="20" t="s">
        <v>53</v>
      </c>
      <c r="D38" s="46">
        <v>16884</v>
      </c>
      <c r="E38" s="46">
        <v>300000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"/>
        <v>316884</v>
      </c>
      <c r="O38" s="47">
        <f t="shared" si="2"/>
        <v>92.278392545136867</v>
      </c>
      <c r="P38" s="9"/>
    </row>
    <row r="39" spans="1:119">
      <c r="A39" s="12"/>
      <c r="B39" s="25">
        <v>382</v>
      </c>
      <c r="C39" s="20" t="s">
        <v>62</v>
      </c>
      <c r="D39" s="46">
        <v>307930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"/>
        <v>307930</v>
      </c>
      <c r="O39" s="47">
        <f t="shared" si="2"/>
        <v>89.670937682003498</v>
      </c>
      <c r="P39" s="9"/>
    </row>
    <row r="40" spans="1:119" ht="15.75" thickBot="1">
      <c r="A40" s="12"/>
      <c r="B40" s="25">
        <v>384</v>
      </c>
      <c r="C40" s="20" t="s">
        <v>135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1500000</v>
      </c>
      <c r="N40" s="46">
        <f t="shared" si="1"/>
        <v>1500000</v>
      </c>
      <c r="O40" s="47">
        <f t="shared" si="2"/>
        <v>436.80838672102504</v>
      </c>
      <c r="P40" s="9"/>
    </row>
    <row r="41" spans="1:119" ht="16.5" thickBot="1">
      <c r="A41" s="14" t="s">
        <v>45</v>
      </c>
      <c r="B41" s="23"/>
      <c r="C41" s="22"/>
      <c r="D41" s="15">
        <f t="shared" ref="D41:M41" si="9">SUM(D5,D12,D17,D24,D29,D32,D37)</f>
        <v>4875386</v>
      </c>
      <c r="E41" s="15">
        <f t="shared" si="9"/>
        <v>559699</v>
      </c>
      <c r="F41" s="15">
        <f t="shared" si="9"/>
        <v>0</v>
      </c>
      <c r="G41" s="15">
        <f t="shared" si="9"/>
        <v>0</v>
      </c>
      <c r="H41" s="15">
        <f t="shared" si="9"/>
        <v>0</v>
      </c>
      <c r="I41" s="15">
        <f t="shared" si="9"/>
        <v>5088909</v>
      </c>
      <c r="J41" s="15">
        <f t="shared" si="9"/>
        <v>0</v>
      </c>
      <c r="K41" s="15">
        <f t="shared" si="9"/>
        <v>0</v>
      </c>
      <c r="L41" s="15">
        <f t="shared" si="9"/>
        <v>0</v>
      </c>
      <c r="M41" s="15">
        <f t="shared" si="9"/>
        <v>2045823</v>
      </c>
      <c r="N41" s="15">
        <f t="shared" si="1"/>
        <v>12569817</v>
      </c>
      <c r="O41" s="38">
        <f t="shared" si="2"/>
        <v>3660.40099009901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121" t="s">
        <v>144</v>
      </c>
      <c r="M43" s="121"/>
      <c r="N43" s="121"/>
      <c r="O43" s="43">
        <v>3434</v>
      </c>
    </row>
    <row r="44" spans="1:119">
      <c r="A44" s="122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100"/>
    </row>
    <row r="45" spans="1:119" ht="15.75" customHeight="1" thickBot="1">
      <c r="A45" s="123" t="s">
        <v>87</v>
      </c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3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140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55</v>
      </c>
      <c r="B3" s="111"/>
      <c r="C3" s="112"/>
      <c r="D3" s="131" t="s">
        <v>33</v>
      </c>
      <c r="E3" s="132"/>
      <c r="F3" s="132"/>
      <c r="G3" s="132"/>
      <c r="H3" s="133"/>
      <c r="I3" s="131" t="s">
        <v>34</v>
      </c>
      <c r="J3" s="133"/>
      <c r="K3" s="131" t="s">
        <v>36</v>
      </c>
      <c r="L3" s="133"/>
      <c r="M3" s="36"/>
      <c r="N3" s="37"/>
      <c r="O3" s="134" t="s">
        <v>60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35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2715896</v>
      </c>
      <c r="E5" s="27">
        <f t="shared" si="0"/>
        <v>214319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45" si="1">SUM(D5:M5)</f>
        <v>2930215</v>
      </c>
      <c r="O5" s="33">
        <f t="shared" ref="O5:O45" si="2">(N5/O$47)</f>
        <v>879.15241524152418</v>
      </c>
      <c r="P5" s="6"/>
    </row>
    <row r="6" spans="1:133">
      <c r="A6" s="12"/>
      <c r="B6" s="25">
        <v>311</v>
      </c>
      <c r="C6" s="20" t="s">
        <v>2</v>
      </c>
      <c r="D6" s="46">
        <v>1931770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1931770</v>
      </c>
      <c r="O6" s="47">
        <f t="shared" si="2"/>
        <v>579.58895889588962</v>
      </c>
      <c r="P6" s="9"/>
    </row>
    <row r="7" spans="1:133">
      <c r="A7" s="12"/>
      <c r="B7" s="25">
        <v>312.41000000000003</v>
      </c>
      <c r="C7" s="20" t="s">
        <v>65</v>
      </c>
      <c r="D7" s="46">
        <v>0</v>
      </c>
      <c r="E7" s="46">
        <v>214319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214319</v>
      </c>
      <c r="O7" s="47">
        <f t="shared" si="2"/>
        <v>64.3021302130213</v>
      </c>
      <c r="P7" s="9"/>
    </row>
    <row r="8" spans="1:133">
      <c r="A8" s="12"/>
      <c r="B8" s="25">
        <v>314.10000000000002</v>
      </c>
      <c r="C8" s="20" t="s">
        <v>11</v>
      </c>
      <c r="D8" s="46">
        <v>518396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518396</v>
      </c>
      <c r="O8" s="47">
        <f t="shared" si="2"/>
        <v>155.53435343534355</v>
      </c>
      <c r="P8" s="9"/>
    </row>
    <row r="9" spans="1:133">
      <c r="A9" s="12"/>
      <c r="B9" s="25">
        <v>314.8</v>
      </c>
      <c r="C9" s="20" t="s">
        <v>13</v>
      </c>
      <c r="D9" s="46">
        <v>30191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30191</v>
      </c>
      <c r="O9" s="47">
        <f t="shared" si="2"/>
        <v>9.0582058205820584</v>
      </c>
      <c r="P9" s="9"/>
    </row>
    <row r="10" spans="1:133">
      <c r="A10" s="12"/>
      <c r="B10" s="25">
        <v>315</v>
      </c>
      <c r="C10" s="20" t="s">
        <v>97</v>
      </c>
      <c r="D10" s="46">
        <v>190840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190840</v>
      </c>
      <c r="O10" s="47">
        <f t="shared" si="2"/>
        <v>57.25772577257726</v>
      </c>
      <c r="P10" s="9"/>
    </row>
    <row r="11" spans="1:133">
      <c r="A11" s="12"/>
      <c r="B11" s="25">
        <v>316</v>
      </c>
      <c r="C11" s="20" t="s">
        <v>98</v>
      </c>
      <c r="D11" s="46">
        <v>44699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44699</v>
      </c>
      <c r="O11" s="47">
        <f t="shared" si="2"/>
        <v>13.411041104110412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SUM(D13:D16)</f>
        <v>635738</v>
      </c>
      <c r="E12" s="32">
        <f t="shared" si="3"/>
        <v>1312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140000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777050</v>
      </c>
      <c r="O12" s="45">
        <f t="shared" si="2"/>
        <v>233.13831383138313</v>
      </c>
      <c r="P12" s="10"/>
    </row>
    <row r="13" spans="1:133">
      <c r="A13" s="12"/>
      <c r="B13" s="25">
        <v>322</v>
      </c>
      <c r="C13" s="20" t="s">
        <v>0</v>
      </c>
      <c r="D13" s="46">
        <v>191500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191500</v>
      </c>
      <c r="O13" s="47">
        <f t="shared" si="2"/>
        <v>57.455745574557454</v>
      </c>
      <c r="P13" s="9"/>
    </row>
    <row r="14" spans="1:133">
      <c r="A14" s="12"/>
      <c r="B14" s="25">
        <v>323.10000000000002</v>
      </c>
      <c r="C14" s="20" t="s">
        <v>16</v>
      </c>
      <c r="D14" s="46">
        <v>444238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444238</v>
      </c>
      <c r="O14" s="47">
        <f t="shared" si="2"/>
        <v>133.28472847284729</v>
      </c>
      <c r="P14" s="9"/>
    </row>
    <row r="15" spans="1:133">
      <c r="A15" s="12"/>
      <c r="B15" s="25">
        <v>323.7</v>
      </c>
      <c r="C15" s="20" t="s">
        <v>17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140000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140000</v>
      </c>
      <c r="O15" s="47">
        <f t="shared" si="2"/>
        <v>42.004200420042004</v>
      </c>
      <c r="P15" s="9"/>
    </row>
    <row r="16" spans="1:133">
      <c r="A16" s="12"/>
      <c r="B16" s="25">
        <v>324.11</v>
      </c>
      <c r="C16" s="20" t="s">
        <v>19</v>
      </c>
      <c r="D16" s="46">
        <v>0</v>
      </c>
      <c r="E16" s="46">
        <v>1312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1312</v>
      </c>
      <c r="O16" s="47">
        <f t="shared" si="2"/>
        <v>0.39363936393639365</v>
      </c>
      <c r="P16" s="9"/>
    </row>
    <row r="17" spans="1:16" ht="15.75">
      <c r="A17" s="29" t="s">
        <v>24</v>
      </c>
      <c r="B17" s="30"/>
      <c r="C17" s="31"/>
      <c r="D17" s="32">
        <f t="shared" ref="D17:M17" si="4">SUM(D18:D25)</f>
        <v>672422</v>
      </c>
      <c r="E17" s="32">
        <f t="shared" si="4"/>
        <v>182029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567265</v>
      </c>
      <c r="N17" s="44">
        <f t="shared" si="1"/>
        <v>1421716</v>
      </c>
      <c r="O17" s="45">
        <f t="shared" si="2"/>
        <v>426.55745574557454</v>
      </c>
      <c r="P17" s="10"/>
    </row>
    <row r="18" spans="1:16">
      <c r="A18" s="12"/>
      <c r="B18" s="25">
        <v>334.1</v>
      </c>
      <c r="C18" s="20" t="s">
        <v>138</v>
      </c>
      <c r="D18" s="46">
        <v>249037</v>
      </c>
      <c r="E18" s="46">
        <v>11109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260146</v>
      </c>
      <c r="O18" s="47">
        <f t="shared" si="2"/>
        <v>78.051605160516047</v>
      </c>
      <c r="P18" s="9"/>
    </row>
    <row r="19" spans="1:16">
      <c r="A19" s="12"/>
      <c r="B19" s="25">
        <v>334.9</v>
      </c>
      <c r="C19" s="20" t="s">
        <v>27</v>
      </c>
      <c r="D19" s="46">
        <v>52400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52400</v>
      </c>
      <c r="O19" s="47">
        <f t="shared" si="2"/>
        <v>15.721572157215721</v>
      </c>
      <c r="P19" s="9"/>
    </row>
    <row r="20" spans="1:16">
      <c r="A20" s="12"/>
      <c r="B20" s="25">
        <v>335.12</v>
      </c>
      <c r="C20" s="20" t="s">
        <v>102</v>
      </c>
      <c r="D20" s="46">
        <v>145106</v>
      </c>
      <c r="E20" s="46">
        <v>45920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191026</v>
      </c>
      <c r="O20" s="47">
        <f t="shared" si="2"/>
        <v>57.313531353135311</v>
      </c>
      <c r="P20" s="9"/>
    </row>
    <row r="21" spans="1:16">
      <c r="A21" s="12"/>
      <c r="B21" s="25">
        <v>335.14</v>
      </c>
      <c r="C21" s="20" t="s">
        <v>103</v>
      </c>
      <c r="D21" s="46">
        <v>4917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4917</v>
      </c>
      <c r="O21" s="47">
        <f t="shared" si="2"/>
        <v>1.4752475247524752</v>
      </c>
      <c r="P21" s="9"/>
    </row>
    <row r="22" spans="1:16">
      <c r="A22" s="12"/>
      <c r="B22" s="25">
        <v>335.15</v>
      </c>
      <c r="C22" s="20" t="s">
        <v>104</v>
      </c>
      <c r="D22" s="46">
        <v>25017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25017</v>
      </c>
      <c r="O22" s="47">
        <f t="shared" si="2"/>
        <v>7.5058505850585062</v>
      </c>
      <c r="P22" s="9"/>
    </row>
    <row r="23" spans="1:16">
      <c r="A23" s="12"/>
      <c r="B23" s="25">
        <v>335.18</v>
      </c>
      <c r="C23" s="20" t="s">
        <v>105</v>
      </c>
      <c r="D23" s="46">
        <v>195945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195945</v>
      </c>
      <c r="O23" s="47">
        <f t="shared" si="2"/>
        <v>58.789378937893787</v>
      </c>
      <c r="P23" s="9"/>
    </row>
    <row r="24" spans="1:16">
      <c r="A24" s="12"/>
      <c r="B24" s="25">
        <v>337.7</v>
      </c>
      <c r="C24" s="20" t="s">
        <v>132</v>
      </c>
      <c r="D24" s="46">
        <v>0</v>
      </c>
      <c r="E24" s="46">
        <v>125000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49900</v>
      </c>
      <c r="N24" s="46">
        <f t="shared" si="1"/>
        <v>174900</v>
      </c>
      <c r="O24" s="47">
        <f t="shared" si="2"/>
        <v>52.475247524752476</v>
      </c>
      <c r="P24" s="9"/>
    </row>
    <row r="25" spans="1:16">
      <c r="A25" s="12"/>
      <c r="B25" s="25">
        <v>339</v>
      </c>
      <c r="C25" s="20" t="s">
        <v>32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517365</v>
      </c>
      <c r="N25" s="46">
        <f t="shared" si="1"/>
        <v>517365</v>
      </c>
      <c r="O25" s="47">
        <f t="shared" si="2"/>
        <v>155.22502250225023</v>
      </c>
      <c r="P25" s="9"/>
    </row>
    <row r="26" spans="1:16" ht="15.75">
      <c r="A26" s="29" t="s">
        <v>37</v>
      </c>
      <c r="B26" s="30"/>
      <c r="C26" s="31"/>
      <c r="D26" s="32">
        <f t="shared" ref="D26:M26" si="5">SUM(D27:D31)</f>
        <v>143485</v>
      </c>
      <c r="E26" s="32">
        <f t="shared" si="5"/>
        <v>0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4553351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1"/>
        <v>4696836</v>
      </c>
      <c r="O26" s="45">
        <f t="shared" si="2"/>
        <v>1409.1917191719172</v>
      </c>
      <c r="P26" s="10"/>
    </row>
    <row r="27" spans="1:16">
      <c r="A27" s="12"/>
      <c r="B27" s="25">
        <v>343.3</v>
      </c>
      <c r="C27" s="20" t="s">
        <v>72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1424983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1424983</v>
      </c>
      <c r="O27" s="47">
        <f t="shared" si="2"/>
        <v>427.53765376537655</v>
      </c>
      <c r="P27" s="9"/>
    </row>
    <row r="28" spans="1:16">
      <c r="A28" s="12"/>
      <c r="B28" s="25">
        <v>343.4</v>
      </c>
      <c r="C28" s="20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821459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821459</v>
      </c>
      <c r="O28" s="47">
        <f t="shared" si="2"/>
        <v>246.46234623462345</v>
      </c>
      <c r="P28" s="9"/>
    </row>
    <row r="29" spans="1:16">
      <c r="A29" s="12"/>
      <c r="B29" s="25">
        <v>343.5</v>
      </c>
      <c r="C29" s="20" t="s">
        <v>73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1878552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1878552</v>
      </c>
      <c r="O29" s="47">
        <f t="shared" si="2"/>
        <v>563.62196219621967</v>
      </c>
      <c r="P29" s="9"/>
    </row>
    <row r="30" spans="1:16">
      <c r="A30" s="12"/>
      <c r="B30" s="25">
        <v>347.2</v>
      </c>
      <c r="C30" s="20" t="s">
        <v>133</v>
      </c>
      <c r="D30" s="46">
        <v>125526</v>
      </c>
      <c r="E30" s="46">
        <v>0</v>
      </c>
      <c r="F30" s="46">
        <v>0</v>
      </c>
      <c r="G30" s="46">
        <v>0</v>
      </c>
      <c r="H30" s="46">
        <v>0</v>
      </c>
      <c r="I30" s="46">
        <v>428357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553883</v>
      </c>
      <c r="O30" s="47">
        <f t="shared" si="2"/>
        <v>166.18151815181517</v>
      </c>
      <c r="P30" s="9"/>
    </row>
    <row r="31" spans="1:16">
      <c r="A31" s="12"/>
      <c r="B31" s="25">
        <v>347.4</v>
      </c>
      <c r="C31" s="20" t="s">
        <v>44</v>
      </c>
      <c r="D31" s="46">
        <v>17959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17959</v>
      </c>
      <c r="O31" s="47">
        <f t="shared" si="2"/>
        <v>5.3882388238823884</v>
      </c>
      <c r="P31" s="9"/>
    </row>
    <row r="32" spans="1:16" ht="15.75">
      <c r="A32" s="29" t="s">
        <v>38</v>
      </c>
      <c r="B32" s="30"/>
      <c r="C32" s="31"/>
      <c r="D32" s="32">
        <f t="shared" ref="D32:M32" si="6">SUM(D33:D34)</f>
        <v>56035</v>
      </c>
      <c r="E32" s="32">
        <f t="shared" si="6"/>
        <v>0</v>
      </c>
      <c r="F32" s="32">
        <f t="shared" si="6"/>
        <v>0</v>
      </c>
      <c r="G32" s="32">
        <f t="shared" si="6"/>
        <v>0</v>
      </c>
      <c r="H32" s="32">
        <f t="shared" si="6"/>
        <v>0</v>
      </c>
      <c r="I32" s="32">
        <f t="shared" si="6"/>
        <v>0</v>
      </c>
      <c r="J32" s="32">
        <f t="shared" si="6"/>
        <v>0</v>
      </c>
      <c r="K32" s="32">
        <f t="shared" si="6"/>
        <v>0</v>
      </c>
      <c r="L32" s="32">
        <f t="shared" si="6"/>
        <v>0</v>
      </c>
      <c r="M32" s="32">
        <f t="shared" si="6"/>
        <v>0</v>
      </c>
      <c r="N32" s="32">
        <f t="shared" si="1"/>
        <v>56035</v>
      </c>
      <c r="O32" s="45">
        <f t="shared" si="2"/>
        <v>16.812181218121811</v>
      </c>
      <c r="P32" s="10"/>
    </row>
    <row r="33" spans="1:119">
      <c r="A33" s="13"/>
      <c r="B33" s="39">
        <v>351.1</v>
      </c>
      <c r="C33" s="21" t="s">
        <v>47</v>
      </c>
      <c r="D33" s="46">
        <v>24525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24525</v>
      </c>
      <c r="O33" s="47">
        <f t="shared" si="2"/>
        <v>7.3582358235823584</v>
      </c>
      <c r="P33" s="9"/>
    </row>
    <row r="34" spans="1:119">
      <c r="A34" s="13"/>
      <c r="B34" s="39">
        <v>354</v>
      </c>
      <c r="C34" s="21" t="s">
        <v>48</v>
      </c>
      <c r="D34" s="46">
        <v>31510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31510</v>
      </c>
      <c r="O34" s="47">
        <f t="shared" si="2"/>
        <v>9.4539453945394545</v>
      </c>
      <c r="P34" s="9"/>
    </row>
    <row r="35" spans="1:119" ht="15.75">
      <c r="A35" s="29" t="s">
        <v>3</v>
      </c>
      <c r="B35" s="30"/>
      <c r="C35" s="31"/>
      <c r="D35" s="32">
        <f t="shared" ref="D35:M35" si="7">SUM(D36:D39)</f>
        <v>400016</v>
      </c>
      <c r="E35" s="32">
        <f t="shared" si="7"/>
        <v>317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380835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7415</v>
      </c>
      <c r="N35" s="32">
        <f t="shared" si="1"/>
        <v>788583</v>
      </c>
      <c r="O35" s="45">
        <f t="shared" si="2"/>
        <v>236.5985598559856</v>
      </c>
      <c r="P35" s="10"/>
    </row>
    <row r="36" spans="1:119">
      <c r="A36" s="12"/>
      <c r="B36" s="25">
        <v>361.1</v>
      </c>
      <c r="C36" s="20" t="s">
        <v>49</v>
      </c>
      <c r="D36" s="46">
        <v>25695</v>
      </c>
      <c r="E36" s="46">
        <v>217</v>
      </c>
      <c r="F36" s="46">
        <v>0</v>
      </c>
      <c r="G36" s="46">
        <v>0</v>
      </c>
      <c r="H36" s="46">
        <v>0</v>
      </c>
      <c r="I36" s="46">
        <v>49310</v>
      </c>
      <c r="J36" s="46">
        <v>0</v>
      </c>
      <c r="K36" s="46">
        <v>0</v>
      </c>
      <c r="L36" s="46">
        <v>0</v>
      </c>
      <c r="M36" s="46">
        <v>3110</v>
      </c>
      <c r="N36" s="46">
        <f t="shared" si="1"/>
        <v>78332</v>
      </c>
      <c r="O36" s="47">
        <f t="shared" si="2"/>
        <v>23.501950195019504</v>
      </c>
      <c r="P36" s="9"/>
    </row>
    <row r="37" spans="1:119">
      <c r="A37" s="12"/>
      <c r="B37" s="25">
        <v>362</v>
      </c>
      <c r="C37" s="20" t="s">
        <v>50</v>
      </c>
      <c r="D37" s="46">
        <v>42251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42251</v>
      </c>
      <c r="O37" s="47">
        <f t="shared" si="2"/>
        <v>12.676567656765677</v>
      </c>
      <c r="P37" s="9"/>
    </row>
    <row r="38" spans="1:119">
      <c r="A38" s="12"/>
      <c r="B38" s="25">
        <v>366</v>
      </c>
      <c r="C38" s="20" t="s">
        <v>110</v>
      </c>
      <c r="D38" s="46">
        <v>31750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"/>
        <v>31750</v>
      </c>
      <c r="O38" s="47">
        <f t="shared" si="2"/>
        <v>9.5259525952595254</v>
      </c>
      <c r="P38" s="9"/>
    </row>
    <row r="39" spans="1:119">
      <c r="A39" s="12"/>
      <c r="B39" s="25">
        <v>369.9</v>
      </c>
      <c r="C39" s="20" t="s">
        <v>52</v>
      </c>
      <c r="D39" s="46">
        <v>300320</v>
      </c>
      <c r="E39" s="46">
        <v>100</v>
      </c>
      <c r="F39" s="46">
        <v>0</v>
      </c>
      <c r="G39" s="46">
        <v>0</v>
      </c>
      <c r="H39" s="46">
        <v>0</v>
      </c>
      <c r="I39" s="46">
        <v>331525</v>
      </c>
      <c r="J39" s="46">
        <v>0</v>
      </c>
      <c r="K39" s="46">
        <v>0</v>
      </c>
      <c r="L39" s="46">
        <v>0</v>
      </c>
      <c r="M39" s="46">
        <v>4305</v>
      </c>
      <c r="N39" s="46">
        <f t="shared" si="1"/>
        <v>636250</v>
      </c>
      <c r="O39" s="47">
        <f t="shared" si="2"/>
        <v>190.89408940894089</v>
      </c>
      <c r="P39" s="9"/>
    </row>
    <row r="40" spans="1:119" ht="15.75">
      <c r="A40" s="29" t="s">
        <v>39</v>
      </c>
      <c r="B40" s="30"/>
      <c r="C40" s="31"/>
      <c r="D40" s="32">
        <f t="shared" ref="D40:M40" si="8">SUM(D41:D44)</f>
        <v>203136</v>
      </c>
      <c r="E40" s="32">
        <f t="shared" si="8"/>
        <v>300000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101697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650000</v>
      </c>
      <c r="N40" s="32">
        <f t="shared" si="1"/>
        <v>1254833</v>
      </c>
      <c r="O40" s="45">
        <f t="shared" si="2"/>
        <v>376.48754875487549</v>
      </c>
      <c r="P40" s="9"/>
    </row>
    <row r="41" spans="1:119">
      <c r="A41" s="12"/>
      <c r="B41" s="25">
        <v>381</v>
      </c>
      <c r="C41" s="20" t="s">
        <v>53</v>
      </c>
      <c r="D41" s="46">
        <v>16884</v>
      </c>
      <c r="E41" s="46">
        <v>300000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"/>
        <v>316884</v>
      </c>
      <c r="O41" s="47">
        <f t="shared" si="2"/>
        <v>95.074707470747072</v>
      </c>
      <c r="P41" s="9"/>
    </row>
    <row r="42" spans="1:119">
      <c r="A42" s="12"/>
      <c r="B42" s="25">
        <v>382</v>
      </c>
      <c r="C42" s="20" t="s">
        <v>62</v>
      </c>
      <c r="D42" s="46">
        <v>186252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"/>
        <v>186252</v>
      </c>
      <c r="O42" s="47">
        <f t="shared" si="2"/>
        <v>55.881188118811885</v>
      </c>
      <c r="P42" s="9"/>
    </row>
    <row r="43" spans="1:119">
      <c r="A43" s="12"/>
      <c r="B43" s="25">
        <v>384</v>
      </c>
      <c r="C43" s="20" t="s">
        <v>135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650000</v>
      </c>
      <c r="N43" s="46">
        <f t="shared" si="1"/>
        <v>650000</v>
      </c>
      <c r="O43" s="47">
        <f t="shared" si="2"/>
        <v>195.01950195019501</v>
      </c>
      <c r="P43" s="9"/>
    </row>
    <row r="44" spans="1:119" ht="15.75" thickBot="1">
      <c r="A44" s="12"/>
      <c r="B44" s="25">
        <v>389.4</v>
      </c>
      <c r="C44" s="20" t="s">
        <v>141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101697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"/>
        <v>101697</v>
      </c>
      <c r="O44" s="47">
        <f t="shared" si="2"/>
        <v>30.512151215121513</v>
      </c>
      <c r="P44" s="9"/>
    </row>
    <row r="45" spans="1:119" ht="16.5" thickBot="1">
      <c r="A45" s="14" t="s">
        <v>45</v>
      </c>
      <c r="B45" s="23"/>
      <c r="C45" s="22"/>
      <c r="D45" s="15">
        <f t="shared" ref="D45:M45" si="9">SUM(D5,D12,D17,D26,D32,D35,D40)</f>
        <v>4826728</v>
      </c>
      <c r="E45" s="15">
        <f t="shared" si="9"/>
        <v>697977</v>
      </c>
      <c r="F45" s="15">
        <f t="shared" si="9"/>
        <v>0</v>
      </c>
      <c r="G45" s="15">
        <f t="shared" si="9"/>
        <v>0</v>
      </c>
      <c r="H45" s="15">
        <f t="shared" si="9"/>
        <v>0</v>
      </c>
      <c r="I45" s="15">
        <f t="shared" si="9"/>
        <v>5175883</v>
      </c>
      <c r="J45" s="15">
        <f t="shared" si="9"/>
        <v>0</v>
      </c>
      <c r="K45" s="15">
        <f t="shared" si="9"/>
        <v>0</v>
      </c>
      <c r="L45" s="15">
        <f t="shared" si="9"/>
        <v>0</v>
      </c>
      <c r="M45" s="15">
        <f t="shared" si="9"/>
        <v>1224680</v>
      </c>
      <c r="N45" s="15">
        <f t="shared" si="1"/>
        <v>11925268</v>
      </c>
      <c r="O45" s="38">
        <f t="shared" si="2"/>
        <v>3577.9381938193819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121" t="s">
        <v>142</v>
      </c>
      <c r="M47" s="121"/>
      <c r="N47" s="121"/>
      <c r="O47" s="43">
        <v>3333</v>
      </c>
    </row>
    <row r="48" spans="1:119">
      <c r="A48" s="122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100"/>
    </row>
    <row r="49" spans="1:15" ht="15.75" customHeight="1" thickBot="1">
      <c r="A49" s="123" t="s">
        <v>87</v>
      </c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3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137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55</v>
      </c>
      <c r="B3" s="111"/>
      <c r="C3" s="112"/>
      <c r="D3" s="131" t="s">
        <v>33</v>
      </c>
      <c r="E3" s="132"/>
      <c r="F3" s="132"/>
      <c r="G3" s="132"/>
      <c r="H3" s="133"/>
      <c r="I3" s="131" t="s">
        <v>34</v>
      </c>
      <c r="J3" s="133"/>
      <c r="K3" s="131" t="s">
        <v>36</v>
      </c>
      <c r="L3" s="133"/>
      <c r="M3" s="36"/>
      <c r="N3" s="37"/>
      <c r="O3" s="134" t="s">
        <v>60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35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2520646</v>
      </c>
      <c r="E5" s="27">
        <f t="shared" si="0"/>
        <v>211712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44" si="1">SUM(D5:M5)</f>
        <v>2732358</v>
      </c>
      <c r="O5" s="33">
        <f t="shared" ref="O5:O44" si="2">(N5/O$46)</f>
        <v>871.84365028717298</v>
      </c>
      <c r="P5" s="6"/>
    </row>
    <row r="6" spans="1:133">
      <c r="A6" s="12"/>
      <c r="B6" s="25">
        <v>311</v>
      </c>
      <c r="C6" s="20" t="s">
        <v>2</v>
      </c>
      <c r="D6" s="46">
        <v>1749723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1749723</v>
      </c>
      <c r="O6" s="47">
        <f t="shared" si="2"/>
        <v>558.3034460753031</v>
      </c>
      <c r="P6" s="9"/>
    </row>
    <row r="7" spans="1:133">
      <c r="A7" s="12"/>
      <c r="B7" s="25">
        <v>312.41000000000003</v>
      </c>
      <c r="C7" s="20" t="s">
        <v>65</v>
      </c>
      <c r="D7" s="46">
        <v>0</v>
      </c>
      <c r="E7" s="46">
        <v>211712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211712</v>
      </c>
      <c r="O7" s="47">
        <f t="shared" si="2"/>
        <v>67.553286534779829</v>
      </c>
      <c r="P7" s="9"/>
    </row>
    <row r="8" spans="1:133">
      <c r="A8" s="12"/>
      <c r="B8" s="25">
        <v>314.10000000000002</v>
      </c>
      <c r="C8" s="20" t="s">
        <v>11</v>
      </c>
      <c r="D8" s="46">
        <v>502155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502155</v>
      </c>
      <c r="O8" s="47">
        <f t="shared" si="2"/>
        <v>160.22814294830886</v>
      </c>
      <c r="P8" s="9"/>
    </row>
    <row r="9" spans="1:133">
      <c r="A9" s="12"/>
      <c r="B9" s="25">
        <v>314.8</v>
      </c>
      <c r="C9" s="20" t="s">
        <v>13</v>
      </c>
      <c r="D9" s="46">
        <v>26352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26352</v>
      </c>
      <c r="O9" s="47">
        <f t="shared" si="2"/>
        <v>8.4084237396298658</v>
      </c>
      <c r="P9" s="9"/>
    </row>
    <row r="10" spans="1:133">
      <c r="A10" s="12"/>
      <c r="B10" s="25">
        <v>315</v>
      </c>
      <c r="C10" s="20" t="s">
        <v>97</v>
      </c>
      <c r="D10" s="46">
        <v>196012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196012</v>
      </c>
      <c r="O10" s="47">
        <f t="shared" si="2"/>
        <v>62.543714103382257</v>
      </c>
      <c r="P10" s="9"/>
    </row>
    <row r="11" spans="1:133">
      <c r="A11" s="12"/>
      <c r="B11" s="25">
        <v>316</v>
      </c>
      <c r="C11" s="20" t="s">
        <v>98</v>
      </c>
      <c r="D11" s="46">
        <v>46404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46404</v>
      </c>
      <c r="O11" s="47">
        <f t="shared" si="2"/>
        <v>14.806636885768985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SUM(D13:D17)</f>
        <v>613234</v>
      </c>
      <c r="E12" s="32">
        <f t="shared" si="3"/>
        <v>1000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140000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754234</v>
      </c>
      <c r="O12" s="45">
        <f t="shared" si="2"/>
        <v>240.66177409061902</v>
      </c>
      <c r="P12" s="10"/>
    </row>
    <row r="13" spans="1:133">
      <c r="A13" s="12"/>
      <c r="B13" s="25">
        <v>322</v>
      </c>
      <c r="C13" s="20" t="s">
        <v>0</v>
      </c>
      <c r="D13" s="46">
        <v>173873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173873</v>
      </c>
      <c r="O13" s="47">
        <f t="shared" si="2"/>
        <v>55.479578813018506</v>
      </c>
      <c r="P13" s="9"/>
    </row>
    <row r="14" spans="1:133">
      <c r="A14" s="12"/>
      <c r="B14" s="25">
        <v>323.10000000000002</v>
      </c>
      <c r="C14" s="20" t="s">
        <v>16</v>
      </c>
      <c r="D14" s="46">
        <v>427606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427606</v>
      </c>
      <c r="O14" s="47">
        <f t="shared" si="2"/>
        <v>136.44097000638163</v>
      </c>
      <c r="P14" s="9"/>
    </row>
    <row r="15" spans="1:133">
      <c r="A15" s="12"/>
      <c r="B15" s="25">
        <v>323.7</v>
      </c>
      <c r="C15" s="20" t="s">
        <v>17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140000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140000</v>
      </c>
      <c r="O15" s="47">
        <f t="shared" si="2"/>
        <v>44.671346522016592</v>
      </c>
      <c r="P15" s="9"/>
    </row>
    <row r="16" spans="1:133">
      <c r="A16" s="12"/>
      <c r="B16" s="25">
        <v>324.11</v>
      </c>
      <c r="C16" s="20" t="s">
        <v>19</v>
      </c>
      <c r="D16" s="46">
        <v>0</v>
      </c>
      <c r="E16" s="46">
        <v>1000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1000</v>
      </c>
      <c r="O16" s="47">
        <f t="shared" si="2"/>
        <v>0.31908104658583281</v>
      </c>
      <c r="P16" s="9"/>
    </row>
    <row r="17" spans="1:16">
      <c r="A17" s="12"/>
      <c r="B17" s="25">
        <v>329</v>
      </c>
      <c r="C17" s="20" t="s">
        <v>23</v>
      </c>
      <c r="D17" s="46">
        <v>11755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11755</v>
      </c>
      <c r="O17" s="47">
        <f t="shared" si="2"/>
        <v>3.7507977026164645</v>
      </c>
      <c r="P17" s="9"/>
    </row>
    <row r="18" spans="1:16" ht="15.75">
      <c r="A18" s="29" t="s">
        <v>24</v>
      </c>
      <c r="B18" s="30"/>
      <c r="C18" s="31"/>
      <c r="D18" s="32">
        <f t="shared" ref="D18:M18" si="4">SUM(D19:D26)</f>
        <v>2171896</v>
      </c>
      <c r="E18" s="32">
        <f t="shared" si="4"/>
        <v>196103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498142</v>
      </c>
      <c r="N18" s="44">
        <f t="shared" si="1"/>
        <v>2866141</v>
      </c>
      <c r="O18" s="45">
        <f t="shared" si="2"/>
        <v>914.53126994256536</v>
      </c>
      <c r="P18" s="10"/>
    </row>
    <row r="19" spans="1:16">
      <c r="A19" s="12"/>
      <c r="B19" s="25">
        <v>334.1</v>
      </c>
      <c r="C19" s="20" t="s">
        <v>138</v>
      </c>
      <c r="D19" s="46">
        <v>1752094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1752094</v>
      </c>
      <c r="O19" s="47">
        <f t="shared" si="2"/>
        <v>559.05998723675816</v>
      </c>
      <c r="P19" s="9"/>
    </row>
    <row r="20" spans="1:16">
      <c r="A20" s="12"/>
      <c r="B20" s="25">
        <v>334.9</v>
      </c>
      <c r="C20" s="20" t="s">
        <v>27</v>
      </c>
      <c r="D20" s="46">
        <v>50874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50874</v>
      </c>
      <c r="O20" s="47">
        <f t="shared" si="2"/>
        <v>16.232929164007658</v>
      </c>
      <c r="P20" s="9"/>
    </row>
    <row r="21" spans="1:16">
      <c r="A21" s="12"/>
      <c r="B21" s="25">
        <v>335.12</v>
      </c>
      <c r="C21" s="20" t="s">
        <v>102</v>
      </c>
      <c r="D21" s="46">
        <v>151487</v>
      </c>
      <c r="E21" s="46">
        <v>46123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197610</v>
      </c>
      <c r="O21" s="47">
        <f t="shared" si="2"/>
        <v>63.05360561582642</v>
      </c>
      <c r="P21" s="9"/>
    </row>
    <row r="22" spans="1:16">
      <c r="A22" s="12"/>
      <c r="B22" s="25">
        <v>335.14</v>
      </c>
      <c r="C22" s="20" t="s">
        <v>103</v>
      </c>
      <c r="D22" s="46">
        <v>5082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5082</v>
      </c>
      <c r="O22" s="47">
        <f t="shared" si="2"/>
        <v>1.6215698787492023</v>
      </c>
      <c r="P22" s="9"/>
    </row>
    <row r="23" spans="1:16">
      <c r="A23" s="12"/>
      <c r="B23" s="25">
        <v>335.15</v>
      </c>
      <c r="C23" s="20" t="s">
        <v>104</v>
      </c>
      <c r="D23" s="46">
        <v>19414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19414</v>
      </c>
      <c r="O23" s="47">
        <f t="shared" si="2"/>
        <v>6.194639438417358</v>
      </c>
      <c r="P23" s="9"/>
    </row>
    <row r="24" spans="1:16">
      <c r="A24" s="12"/>
      <c r="B24" s="25">
        <v>335.18</v>
      </c>
      <c r="C24" s="20" t="s">
        <v>105</v>
      </c>
      <c r="D24" s="46">
        <v>192945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192945</v>
      </c>
      <c r="O24" s="47">
        <f t="shared" si="2"/>
        <v>61.56509253350351</v>
      </c>
      <c r="P24" s="9"/>
    </row>
    <row r="25" spans="1:16">
      <c r="A25" s="12"/>
      <c r="B25" s="25">
        <v>337.7</v>
      </c>
      <c r="C25" s="20" t="s">
        <v>132</v>
      </c>
      <c r="D25" s="46">
        <v>0</v>
      </c>
      <c r="E25" s="46">
        <v>149980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149980</v>
      </c>
      <c r="O25" s="47">
        <f t="shared" si="2"/>
        <v>47.855775366943206</v>
      </c>
      <c r="P25" s="9"/>
    </row>
    <row r="26" spans="1:16">
      <c r="A26" s="12"/>
      <c r="B26" s="25">
        <v>339</v>
      </c>
      <c r="C26" s="20" t="s">
        <v>32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498142</v>
      </c>
      <c r="N26" s="46">
        <f t="shared" si="1"/>
        <v>498142</v>
      </c>
      <c r="O26" s="47">
        <f t="shared" si="2"/>
        <v>158.94767070835994</v>
      </c>
      <c r="P26" s="9"/>
    </row>
    <row r="27" spans="1:16" ht="15.75">
      <c r="A27" s="29" t="s">
        <v>37</v>
      </c>
      <c r="B27" s="30"/>
      <c r="C27" s="31"/>
      <c r="D27" s="32">
        <f t="shared" ref="D27:M27" si="5">SUM(D28:D32)</f>
        <v>146139</v>
      </c>
      <c r="E27" s="32">
        <f t="shared" si="5"/>
        <v>0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4328950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32">
        <f t="shared" si="1"/>
        <v>4475089</v>
      </c>
      <c r="O27" s="45">
        <f t="shared" si="2"/>
        <v>1427.916081684748</v>
      </c>
      <c r="P27" s="10"/>
    </row>
    <row r="28" spans="1:16">
      <c r="A28" s="12"/>
      <c r="B28" s="25">
        <v>343.3</v>
      </c>
      <c r="C28" s="20" t="s">
        <v>72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1409165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1409165</v>
      </c>
      <c r="O28" s="47">
        <f t="shared" si="2"/>
        <v>449.63784301212507</v>
      </c>
      <c r="P28" s="9"/>
    </row>
    <row r="29" spans="1:16">
      <c r="A29" s="12"/>
      <c r="B29" s="25">
        <v>343.4</v>
      </c>
      <c r="C29" s="20" t="s">
        <v>41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801970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801970</v>
      </c>
      <c r="O29" s="47">
        <f t="shared" si="2"/>
        <v>255.89342693044034</v>
      </c>
      <c r="P29" s="9"/>
    </row>
    <row r="30" spans="1:16">
      <c r="A30" s="12"/>
      <c r="B30" s="25">
        <v>343.5</v>
      </c>
      <c r="C30" s="20" t="s">
        <v>73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1815884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1815884</v>
      </c>
      <c r="O30" s="47">
        <f t="shared" si="2"/>
        <v>579.41416719846836</v>
      </c>
      <c r="P30" s="9"/>
    </row>
    <row r="31" spans="1:16">
      <c r="A31" s="12"/>
      <c r="B31" s="25">
        <v>347.2</v>
      </c>
      <c r="C31" s="20" t="s">
        <v>133</v>
      </c>
      <c r="D31" s="46">
        <v>116291</v>
      </c>
      <c r="E31" s="46">
        <v>0</v>
      </c>
      <c r="F31" s="46">
        <v>0</v>
      </c>
      <c r="G31" s="46">
        <v>0</v>
      </c>
      <c r="H31" s="46">
        <v>0</v>
      </c>
      <c r="I31" s="46">
        <v>301931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418222</v>
      </c>
      <c r="O31" s="47">
        <f t="shared" si="2"/>
        <v>133.44671346522017</v>
      </c>
      <c r="P31" s="9"/>
    </row>
    <row r="32" spans="1:16">
      <c r="A32" s="12"/>
      <c r="B32" s="25">
        <v>347.4</v>
      </c>
      <c r="C32" s="20" t="s">
        <v>44</v>
      </c>
      <c r="D32" s="46">
        <v>29848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29848</v>
      </c>
      <c r="O32" s="47">
        <f t="shared" si="2"/>
        <v>9.5239310784939377</v>
      </c>
      <c r="P32" s="9"/>
    </row>
    <row r="33" spans="1:119" ht="15.75">
      <c r="A33" s="29" t="s">
        <v>38</v>
      </c>
      <c r="B33" s="30"/>
      <c r="C33" s="31"/>
      <c r="D33" s="32">
        <f t="shared" ref="D33:M33" si="6">SUM(D34:D35)</f>
        <v>70656</v>
      </c>
      <c r="E33" s="32">
        <f t="shared" si="6"/>
        <v>0</v>
      </c>
      <c r="F33" s="32">
        <f t="shared" si="6"/>
        <v>0</v>
      </c>
      <c r="G33" s="32">
        <f t="shared" si="6"/>
        <v>0</v>
      </c>
      <c r="H33" s="32">
        <f t="shared" si="6"/>
        <v>0</v>
      </c>
      <c r="I33" s="32">
        <f t="shared" si="6"/>
        <v>0</v>
      </c>
      <c r="J33" s="32">
        <f t="shared" si="6"/>
        <v>0</v>
      </c>
      <c r="K33" s="32">
        <f t="shared" si="6"/>
        <v>0</v>
      </c>
      <c r="L33" s="32">
        <f t="shared" si="6"/>
        <v>0</v>
      </c>
      <c r="M33" s="32">
        <f t="shared" si="6"/>
        <v>0</v>
      </c>
      <c r="N33" s="32">
        <f t="shared" si="1"/>
        <v>70656</v>
      </c>
      <c r="O33" s="45">
        <f t="shared" si="2"/>
        <v>22.544990427568603</v>
      </c>
      <c r="P33" s="10"/>
    </row>
    <row r="34" spans="1:119">
      <c r="A34" s="13"/>
      <c r="B34" s="39">
        <v>351.1</v>
      </c>
      <c r="C34" s="21" t="s">
        <v>47</v>
      </c>
      <c r="D34" s="46">
        <v>15273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15273</v>
      </c>
      <c r="O34" s="47">
        <f t="shared" si="2"/>
        <v>4.8733248245054241</v>
      </c>
      <c r="P34" s="9"/>
    </row>
    <row r="35" spans="1:119">
      <c r="A35" s="13"/>
      <c r="B35" s="39">
        <v>354</v>
      </c>
      <c r="C35" s="21" t="s">
        <v>48</v>
      </c>
      <c r="D35" s="46">
        <v>55383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55383</v>
      </c>
      <c r="O35" s="47">
        <f t="shared" si="2"/>
        <v>17.671665603063179</v>
      </c>
      <c r="P35" s="9"/>
    </row>
    <row r="36" spans="1:119" ht="15.75">
      <c r="A36" s="29" t="s">
        <v>3</v>
      </c>
      <c r="B36" s="30"/>
      <c r="C36" s="31"/>
      <c r="D36" s="32">
        <f t="shared" ref="D36:M36" si="7">SUM(D37:D40)</f>
        <v>305613</v>
      </c>
      <c r="E36" s="32">
        <f t="shared" si="7"/>
        <v>526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344450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5316</v>
      </c>
      <c r="N36" s="32">
        <f t="shared" si="1"/>
        <v>655905</v>
      </c>
      <c r="O36" s="45">
        <f t="shared" si="2"/>
        <v>209.28685386088065</v>
      </c>
      <c r="P36" s="10"/>
    </row>
    <row r="37" spans="1:119">
      <c r="A37" s="12"/>
      <c r="B37" s="25">
        <v>361.1</v>
      </c>
      <c r="C37" s="20" t="s">
        <v>49</v>
      </c>
      <c r="D37" s="46">
        <v>20449</v>
      </c>
      <c r="E37" s="46">
        <v>126</v>
      </c>
      <c r="F37" s="46">
        <v>0</v>
      </c>
      <c r="G37" s="46">
        <v>0</v>
      </c>
      <c r="H37" s="46">
        <v>0</v>
      </c>
      <c r="I37" s="46">
        <v>38488</v>
      </c>
      <c r="J37" s="46">
        <v>0</v>
      </c>
      <c r="K37" s="46">
        <v>0</v>
      </c>
      <c r="L37" s="46">
        <v>0</v>
      </c>
      <c r="M37" s="46">
        <v>4316</v>
      </c>
      <c r="N37" s="46">
        <f t="shared" si="1"/>
        <v>63379</v>
      </c>
      <c r="O37" s="47">
        <f t="shared" si="2"/>
        <v>20.223037651563498</v>
      </c>
      <c r="P37" s="9"/>
    </row>
    <row r="38" spans="1:119">
      <c r="A38" s="12"/>
      <c r="B38" s="25">
        <v>362</v>
      </c>
      <c r="C38" s="20" t="s">
        <v>50</v>
      </c>
      <c r="D38" s="46">
        <v>63991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"/>
        <v>63991</v>
      </c>
      <c r="O38" s="47">
        <f t="shared" si="2"/>
        <v>20.418315252074027</v>
      </c>
      <c r="P38" s="9"/>
    </row>
    <row r="39" spans="1:119">
      <c r="A39" s="12"/>
      <c r="B39" s="25">
        <v>366</v>
      </c>
      <c r="C39" s="20" t="s">
        <v>110</v>
      </c>
      <c r="D39" s="46">
        <v>8170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"/>
        <v>8170</v>
      </c>
      <c r="O39" s="47">
        <f t="shared" si="2"/>
        <v>2.6068921506062539</v>
      </c>
      <c r="P39" s="9"/>
    </row>
    <row r="40" spans="1:119">
      <c r="A40" s="12"/>
      <c r="B40" s="25">
        <v>369.9</v>
      </c>
      <c r="C40" s="20" t="s">
        <v>52</v>
      </c>
      <c r="D40" s="46">
        <v>213003</v>
      </c>
      <c r="E40" s="46">
        <v>400</v>
      </c>
      <c r="F40" s="46">
        <v>0</v>
      </c>
      <c r="G40" s="46">
        <v>0</v>
      </c>
      <c r="H40" s="46">
        <v>0</v>
      </c>
      <c r="I40" s="46">
        <v>305962</v>
      </c>
      <c r="J40" s="46">
        <v>0</v>
      </c>
      <c r="K40" s="46">
        <v>0</v>
      </c>
      <c r="L40" s="46">
        <v>0</v>
      </c>
      <c r="M40" s="46">
        <v>1000</v>
      </c>
      <c r="N40" s="46">
        <f t="shared" si="1"/>
        <v>520365</v>
      </c>
      <c r="O40" s="47">
        <f t="shared" si="2"/>
        <v>166.03860880663689</v>
      </c>
      <c r="P40" s="9"/>
    </row>
    <row r="41" spans="1:119" ht="15.75">
      <c r="A41" s="29" t="s">
        <v>39</v>
      </c>
      <c r="B41" s="30"/>
      <c r="C41" s="31"/>
      <c r="D41" s="32">
        <f t="shared" ref="D41:M41" si="8">SUM(D42:D43)</f>
        <v>341636</v>
      </c>
      <c r="E41" s="32">
        <f t="shared" si="8"/>
        <v>300000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0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750000</v>
      </c>
      <c r="N41" s="32">
        <f t="shared" si="1"/>
        <v>1391636</v>
      </c>
      <c r="O41" s="45">
        <f t="shared" si="2"/>
        <v>444.04467134652202</v>
      </c>
      <c r="P41" s="9"/>
    </row>
    <row r="42" spans="1:119">
      <c r="A42" s="12"/>
      <c r="B42" s="25">
        <v>381</v>
      </c>
      <c r="C42" s="20" t="s">
        <v>53</v>
      </c>
      <c r="D42" s="46">
        <v>341636</v>
      </c>
      <c r="E42" s="46">
        <v>300000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"/>
        <v>641636</v>
      </c>
      <c r="O42" s="47">
        <f t="shared" si="2"/>
        <v>204.73388640714742</v>
      </c>
      <c r="P42" s="9"/>
    </row>
    <row r="43" spans="1:119" ht="15.75" thickBot="1">
      <c r="A43" s="12"/>
      <c r="B43" s="25">
        <v>384</v>
      </c>
      <c r="C43" s="20" t="s">
        <v>135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750000</v>
      </c>
      <c r="N43" s="46">
        <f t="shared" si="1"/>
        <v>750000</v>
      </c>
      <c r="O43" s="47">
        <f t="shared" si="2"/>
        <v>239.3107849393746</v>
      </c>
      <c r="P43" s="9"/>
    </row>
    <row r="44" spans="1:119" ht="16.5" thickBot="1">
      <c r="A44" s="14" t="s">
        <v>45</v>
      </c>
      <c r="B44" s="23"/>
      <c r="C44" s="22"/>
      <c r="D44" s="15">
        <f t="shared" ref="D44:M44" si="9">SUM(D5,D12,D18,D27,D33,D36,D41)</f>
        <v>6169820</v>
      </c>
      <c r="E44" s="15">
        <f t="shared" si="9"/>
        <v>709341</v>
      </c>
      <c r="F44" s="15">
        <f t="shared" si="9"/>
        <v>0</v>
      </c>
      <c r="G44" s="15">
        <f t="shared" si="9"/>
        <v>0</v>
      </c>
      <c r="H44" s="15">
        <f t="shared" si="9"/>
        <v>0</v>
      </c>
      <c r="I44" s="15">
        <f t="shared" si="9"/>
        <v>4813400</v>
      </c>
      <c r="J44" s="15">
        <f t="shared" si="9"/>
        <v>0</v>
      </c>
      <c r="K44" s="15">
        <f t="shared" si="9"/>
        <v>0</v>
      </c>
      <c r="L44" s="15">
        <f t="shared" si="9"/>
        <v>0</v>
      </c>
      <c r="M44" s="15">
        <f t="shared" si="9"/>
        <v>1253458</v>
      </c>
      <c r="N44" s="15">
        <f t="shared" si="1"/>
        <v>12946019</v>
      </c>
      <c r="O44" s="38">
        <f t="shared" si="2"/>
        <v>4130.8292916400769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121" t="s">
        <v>139</v>
      </c>
      <c r="M46" s="121"/>
      <c r="N46" s="121"/>
      <c r="O46" s="43">
        <v>3134</v>
      </c>
    </row>
    <row r="47" spans="1:119">
      <c r="A47" s="122"/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100"/>
    </row>
    <row r="48" spans="1:119" ht="15.75" customHeight="1" thickBot="1">
      <c r="A48" s="123" t="s">
        <v>87</v>
      </c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3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131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55</v>
      </c>
      <c r="B3" s="111"/>
      <c r="C3" s="112"/>
      <c r="D3" s="131" t="s">
        <v>33</v>
      </c>
      <c r="E3" s="132"/>
      <c r="F3" s="132"/>
      <c r="G3" s="132"/>
      <c r="H3" s="133"/>
      <c r="I3" s="131" t="s">
        <v>34</v>
      </c>
      <c r="J3" s="133"/>
      <c r="K3" s="131" t="s">
        <v>36</v>
      </c>
      <c r="L3" s="133"/>
      <c r="M3" s="36"/>
      <c r="N3" s="37"/>
      <c r="O3" s="134" t="s">
        <v>60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35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2501309</v>
      </c>
      <c r="E5" s="27">
        <f t="shared" si="0"/>
        <v>206957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7" si="1">SUM(D5:M5)</f>
        <v>2708266</v>
      </c>
      <c r="O5" s="33">
        <f t="shared" ref="O5:O45" si="2">(N5/O$47)</f>
        <v>861.68183264397078</v>
      </c>
      <c r="P5" s="6"/>
    </row>
    <row r="6" spans="1:133">
      <c r="A6" s="12"/>
      <c r="B6" s="25">
        <v>311</v>
      </c>
      <c r="C6" s="20" t="s">
        <v>2</v>
      </c>
      <c r="D6" s="46">
        <v>1711351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1711351</v>
      </c>
      <c r="O6" s="47">
        <f t="shared" si="2"/>
        <v>544.49602290804967</v>
      </c>
      <c r="P6" s="9"/>
    </row>
    <row r="7" spans="1:133">
      <c r="A7" s="12"/>
      <c r="B7" s="25">
        <v>312.41000000000003</v>
      </c>
      <c r="C7" s="20" t="s">
        <v>65</v>
      </c>
      <c r="D7" s="46">
        <v>0</v>
      </c>
      <c r="E7" s="46">
        <v>206957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206957</v>
      </c>
      <c r="O7" s="47">
        <f t="shared" si="2"/>
        <v>65.846961501749917</v>
      </c>
      <c r="P7" s="9"/>
    </row>
    <row r="8" spans="1:133">
      <c r="A8" s="12"/>
      <c r="B8" s="25">
        <v>314.10000000000002</v>
      </c>
      <c r="C8" s="20" t="s">
        <v>11</v>
      </c>
      <c r="D8" s="46">
        <v>521672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521672</v>
      </c>
      <c r="O8" s="47">
        <f t="shared" si="2"/>
        <v>165.97900095450206</v>
      </c>
      <c r="P8" s="9"/>
    </row>
    <row r="9" spans="1:133">
      <c r="A9" s="12"/>
      <c r="B9" s="25">
        <v>314.8</v>
      </c>
      <c r="C9" s="20" t="s">
        <v>13</v>
      </c>
      <c r="D9" s="46">
        <v>26848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26848</v>
      </c>
      <c r="O9" s="47">
        <f t="shared" si="2"/>
        <v>8.5421571746738785</v>
      </c>
      <c r="P9" s="9"/>
    </row>
    <row r="10" spans="1:133">
      <c r="A10" s="12"/>
      <c r="B10" s="25">
        <v>315</v>
      </c>
      <c r="C10" s="20" t="s">
        <v>97</v>
      </c>
      <c r="D10" s="46">
        <v>190917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190917</v>
      </c>
      <c r="O10" s="47">
        <f t="shared" si="2"/>
        <v>60.74355711104041</v>
      </c>
      <c r="P10" s="9"/>
    </row>
    <row r="11" spans="1:133">
      <c r="A11" s="12"/>
      <c r="B11" s="25">
        <v>316</v>
      </c>
      <c r="C11" s="20" t="s">
        <v>98</v>
      </c>
      <c r="D11" s="46">
        <v>50521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50521</v>
      </c>
      <c r="O11" s="47">
        <f t="shared" si="2"/>
        <v>16.074132993954819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SUM(D13:D17)</f>
        <v>531656</v>
      </c>
      <c r="E12" s="32">
        <f t="shared" si="3"/>
        <v>1000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140000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672656</v>
      </c>
      <c r="O12" s="45">
        <f t="shared" si="2"/>
        <v>214.01718103722558</v>
      </c>
      <c r="P12" s="10"/>
    </row>
    <row r="13" spans="1:133">
      <c r="A13" s="12"/>
      <c r="B13" s="25">
        <v>322</v>
      </c>
      <c r="C13" s="20" t="s">
        <v>0</v>
      </c>
      <c r="D13" s="46">
        <v>88060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88060</v>
      </c>
      <c r="O13" s="47">
        <f t="shared" si="2"/>
        <v>28.017817371937639</v>
      </c>
      <c r="P13" s="9"/>
    </row>
    <row r="14" spans="1:133">
      <c r="A14" s="12"/>
      <c r="B14" s="25">
        <v>323.10000000000002</v>
      </c>
      <c r="C14" s="20" t="s">
        <v>16</v>
      </c>
      <c r="D14" s="46">
        <v>436921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436921</v>
      </c>
      <c r="O14" s="47">
        <f t="shared" si="2"/>
        <v>139.01399936366528</v>
      </c>
      <c r="P14" s="9"/>
    </row>
    <row r="15" spans="1:133">
      <c r="A15" s="12"/>
      <c r="B15" s="25">
        <v>323.7</v>
      </c>
      <c r="C15" s="20" t="s">
        <v>17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140000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140000</v>
      </c>
      <c r="O15" s="47">
        <f t="shared" si="2"/>
        <v>44.543429844097993</v>
      </c>
      <c r="P15" s="9"/>
    </row>
    <row r="16" spans="1:133">
      <c r="A16" s="12"/>
      <c r="B16" s="25">
        <v>324.11</v>
      </c>
      <c r="C16" s="20" t="s">
        <v>19</v>
      </c>
      <c r="D16" s="46">
        <v>0</v>
      </c>
      <c r="E16" s="46">
        <v>1000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1000</v>
      </c>
      <c r="O16" s="47">
        <f t="shared" si="2"/>
        <v>0.31816735602927138</v>
      </c>
      <c r="P16" s="9"/>
    </row>
    <row r="17" spans="1:16">
      <c r="A17" s="12"/>
      <c r="B17" s="25">
        <v>329</v>
      </c>
      <c r="C17" s="20" t="s">
        <v>23</v>
      </c>
      <c r="D17" s="46">
        <v>6675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6675</v>
      </c>
      <c r="O17" s="47">
        <f t="shared" si="2"/>
        <v>2.1237671014953867</v>
      </c>
      <c r="P17" s="9"/>
    </row>
    <row r="18" spans="1:16" ht="15.75">
      <c r="A18" s="29" t="s">
        <v>24</v>
      </c>
      <c r="B18" s="30"/>
      <c r="C18" s="31"/>
      <c r="D18" s="32">
        <f t="shared" ref="D18:M18" si="4">SUM(D19:D26)</f>
        <v>401465</v>
      </c>
      <c r="E18" s="32">
        <f t="shared" si="4"/>
        <v>489176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488549</v>
      </c>
      <c r="N18" s="44">
        <f t="shared" si="1"/>
        <v>1379190</v>
      </c>
      <c r="O18" s="45">
        <f t="shared" si="2"/>
        <v>438.81323576201083</v>
      </c>
      <c r="P18" s="10"/>
    </row>
    <row r="19" spans="1:16">
      <c r="A19" s="12"/>
      <c r="B19" s="25">
        <v>334.9</v>
      </c>
      <c r="C19" s="20" t="s">
        <v>27</v>
      </c>
      <c r="D19" s="46">
        <v>49390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49390</v>
      </c>
      <c r="O19" s="47">
        <f t="shared" si="2"/>
        <v>15.714285714285714</v>
      </c>
      <c r="P19" s="9"/>
    </row>
    <row r="20" spans="1:16">
      <c r="A20" s="12"/>
      <c r="B20" s="25">
        <v>335.12</v>
      </c>
      <c r="C20" s="20" t="s">
        <v>102</v>
      </c>
      <c r="D20" s="46">
        <v>145560</v>
      </c>
      <c r="E20" s="46">
        <v>47057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192617</v>
      </c>
      <c r="O20" s="47">
        <f t="shared" si="2"/>
        <v>61.284441616290167</v>
      </c>
      <c r="P20" s="9"/>
    </row>
    <row r="21" spans="1:16">
      <c r="A21" s="12"/>
      <c r="B21" s="25">
        <v>335.14</v>
      </c>
      <c r="C21" s="20" t="s">
        <v>103</v>
      </c>
      <c r="D21" s="46">
        <v>4838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4838</v>
      </c>
      <c r="O21" s="47">
        <f t="shared" si="2"/>
        <v>1.539293668469615</v>
      </c>
      <c r="P21" s="9"/>
    </row>
    <row r="22" spans="1:16">
      <c r="A22" s="12"/>
      <c r="B22" s="25">
        <v>335.15</v>
      </c>
      <c r="C22" s="20" t="s">
        <v>104</v>
      </c>
      <c r="D22" s="46">
        <v>18468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18468</v>
      </c>
      <c r="O22" s="47">
        <f t="shared" si="2"/>
        <v>5.8759147311485842</v>
      </c>
      <c r="P22" s="9"/>
    </row>
    <row r="23" spans="1:16">
      <c r="A23" s="12"/>
      <c r="B23" s="25">
        <v>335.18</v>
      </c>
      <c r="C23" s="20" t="s">
        <v>105</v>
      </c>
      <c r="D23" s="46">
        <v>183209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183209</v>
      </c>
      <c r="O23" s="47">
        <f t="shared" si="2"/>
        <v>58.291123130766785</v>
      </c>
      <c r="P23" s="9"/>
    </row>
    <row r="24" spans="1:16">
      <c r="A24" s="12"/>
      <c r="B24" s="25">
        <v>337.7</v>
      </c>
      <c r="C24" s="20" t="s">
        <v>132</v>
      </c>
      <c r="D24" s="46">
        <v>0</v>
      </c>
      <c r="E24" s="46">
        <v>410600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410600</v>
      </c>
      <c r="O24" s="47">
        <f t="shared" si="2"/>
        <v>130.63951638561883</v>
      </c>
      <c r="P24" s="9"/>
    </row>
    <row r="25" spans="1:16">
      <c r="A25" s="12"/>
      <c r="B25" s="25">
        <v>337.9</v>
      </c>
      <c r="C25" s="20" t="s">
        <v>70</v>
      </c>
      <c r="D25" s="46">
        <v>0</v>
      </c>
      <c r="E25" s="46">
        <v>31519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31519</v>
      </c>
      <c r="O25" s="47">
        <f t="shared" si="2"/>
        <v>10.028316894686606</v>
      </c>
      <c r="P25" s="9"/>
    </row>
    <row r="26" spans="1:16">
      <c r="A26" s="12"/>
      <c r="B26" s="25">
        <v>339</v>
      </c>
      <c r="C26" s="20" t="s">
        <v>32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488549</v>
      </c>
      <c r="N26" s="46">
        <f t="shared" si="1"/>
        <v>488549</v>
      </c>
      <c r="O26" s="47">
        <f t="shared" si="2"/>
        <v>155.4403436207445</v>
      </c>
      <c r="P26" s="9"/>
    </row>
    <row r="27" spans="1:16" ht="15.75">
      <c r="A27" s="29" t="s">
        <v>37</v>
      </c>
      <c r="B27" s="30"/>
      <c r="C27" s="31"/>
      <c r="D27" s="32">
        <f t="shared" ref="D27:M27" si="5">SUM(D28:D33)</f>
        <v>117189</v>
      </c>
      <c r="E27" s="32">
        <f t="shared" si="5"/>
        <v>0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4548667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32">
        <f t="shared" si="1"/>
        <v>4665856</v>
      </c>
      <c r="O27" s="45">
        <f t="shared" si="2"/>
        <v>1484.5230671333122</v>
      </c>
      <c r="P27" s="10"/>
    </row>
    <row r="28" spans="1:16">
      <c r="A28" s="12"/>
      <c r="B28" s="25">
        <v>343.3</v>
      </c>
      <c r="C28" s="20" t="s">
        <v>72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1407846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6">SUM(D28:M28)</f>
        <v>1407846</v>
      </c>
      <c r="O28" s="47">
        <f t="shared" si="2"/>
        <v>447.93063951638561</v>
      </c>
      <c r="P28" s="9"/>
    </row>
    <row r="29" spans="1:16">
      <c r="A29" s="12"/>
      <c r="B29" s="25">
        <v>343.4</v>
      </c>
      <c r="C29" s="20" t="s">
        <v>41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785861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785861</v>
      </c>
      <c r="O29" s="47">
        <f t="shared" si="2"/>
        <v>250.03531657651925</v>
      </c>
      <c r="P29" s="9"/>
    </row>
    <row r="30" spans="1:16">
      <c r="A30" s="12"/>
      <c r="B30" s="25">
        <v>343.5</v>
      </c>
      <c r="C30" s="20" t="s">
        <v>73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1839166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1839166</v>
      </c>
      <c r="O30" s="47">
        <f t="shared" si="2"/>
        <v>585.162583518931</v>
      </c>
      <c r="P30" s="9"/>
    </row>
    <row r="31" spans="1:16">
      <c r="A31" s="12"/>
      <c r="B31" s="25">
        <v>347.2</v>
      </c>
      <c r="C31" s="20" t="s">
        <v>133</v>
      </c>
      <c r="D31" s="46">
        <v>63509</v>
      </c>
      <c r="E31" s="46">
        <v>0</v>
      </c>
      <c r="F31" s="46">
        <v>0</v>
      </c>
      <c r="G31" s="46">
        <v>0</v>
      </c>
      <c r="H31" s="46">
        <v>0</v>
      </c>
      <c r="I31" s="46">
        <v>293416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356925</v>
      </c>
      <c r="O31" s="47">
        <f t="shared" si="2"/>
        <v>113.56188355074769</v>
      </c>
      <c r="P31" s="9"/>
    </row>
    <row r="32" spans="1:16">
      <c r="A32" s="12"/>
      <c r="B32" s="25">
        <v>347.4</v>
      </c>
      <c r="C32" s="20" t="s">
        <v>44</v>
      </c>
      <c r="D32" s="46">
        <v>50872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50872</v>
      </c>
      <c r="O32" s="47">
        <f t="shared" si="2"/>
        <v>16.185809735921094</v>
      </c>
      <c r="P32" s="9"/>
    </row>
    <row r="33" spans="1:119">
      <c r="A33" s="12"/>
      <c r="B33" s="25">
        <v>349</v>
      </c>
      <c r="C33" s="20" t="s">
        <v>74</v>
      </c>
      <c r="D33" s="46">
        <v>2808</v>
      </c>
      <c r="E33" s="46">
        <v>0</v>
      </c>
      <c r="F33" s="46">
        <v>0</v>
      </c>
      <c r="G33" s="46">
        <v>0</v>
      </c>
      <c r="H33" s="46">
        <v>0</v>
      </c>
      <c r="I33" s="46">
        <v>222378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225186</v>
      </c>
      <c r="O33" s="47">
        <f t="shared" si="2"/>
        <v>71.646834234807514</v>
      </c>
      <c r="P33" s="9"/>
    </row>
    <row r="34" spans="1:119" ht="15.75">
      <c r="A34" s="29" t="s">
        <v>38</v>
      </c>
      <c r="B34" s="30"/>
      <c r="C34" s="31"/>
      <c r="D34" s="32">
        <f t="shared" ref="D34:M34" si="7">SUM(D35:D36)</f>
        <v>43554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0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ref="N34:N45" si="8">SUM(D34:M34)</f>
        <v>43554</v>
      </c>
      <c r="O34" s="45">
        <f t="shared" si="2"/>
        <v>13.857461024498887</v>
      </c>
      <c r="P34" s="10"/>
    </row>
    <row r="35" spans="1:119">
      <c r="A35" s="13"/>
      <c r="B35" s="39">
        <v>351.9</v>
      </c>
      <c r="C35" s="21" t="s">
        <v>134</v>
      </c>
      <c r="D35" s="46">
        <v>16984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16984</v>
      </c>
      <c r="O35" s="47">
        <f t="shared" si="2"/>
        <v>5.4037543748011458</v>
      </c>
      <c r="P35" s="9"/>
    </row>
    <row r="36" spans="1:119">
      <c r="A36" s="13"/>
      <c r="B36" s="39">
        <v>354</v>
      </c>
      <c r="C36" s="21" t="s">
        <v>48</v>
      </c>
      <c r="D36" s="46">
        <v>26570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26570</v>
      </c>
      <c r="O36" s="47">
        <f t="shared" si="2"/>
        <v>8.4537066496977413</v>
      </c>
      <c r="P36" s="9"/>
    </row>
    <row r="37" spans="1:119" ht="15.75">
      <c r="A37" s="29" t="s">
        <v>3</v>
      </c>
      <c r="B37" s="30"/>
      <c r="C37" s="31"/>
      <c r="D37" s="32">
        <f t="shared" ref="D37:M37" si="9">SUM(D38:D41)</f>
        <v>165352</v>
      </c>
      <c r="E37" s="32">
        <f t="shared" si="9"/>
        <v>475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259506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5830</v>
      </c>
      <c r="N37" s="32">
        <f t="shared" si="8"/>
        <v>431163</v>
      </c>
      <c r="O37" s="45">
        <f t="shared" si="2"/>
        <v>137.18199172764875</v>
      </c>
      <c r="P37" s="10"/>
    </row>
    <row r="38" spans="1:119">
      <c r="A38" s="12"/>
      <c r="B38" s="25">
        <v>361.1</v>
      </c>
      <c r="C38" s="20" t="s">
        <v>49</v>
      </c>
      <c r="D38" s="46">
        <v>18886</v>
      </c>
      <c r="E38" s="46">
        <v>75</v>
      </c>
      <c r="F38" s="46">
        <v>0</v>
      </c>
      <c r="G38" s="46">
        <v>0</v>
      </c>
      <c r="H38" s="46">
        <v>0</v>
      </c>
      <c r="I38" s="46">
        <v>35702</v>
      </c>
      <c r="J38" s="46">
        <v>0</v>
      </c>
      <c r="K38" s="46">
        <v>0</v>
      </c>
      <c r="L38" s="46">
        <v>0</v>
      </c>
      <c r="M38" s="46">
        <v>3830</v>
      </c>
      <c r="N38" s="46">
        <f t="shared" si="8"/>
        <v>58493</v>
      </c>
      <c r="O38" s="47">
        <f t="shared" si="2"/>
        <v>18.61056315622017</v>
      </c>
      <c r="P38" s="9"/>
    </row>
    <row r="39" spans="1:119">
      <c r="A39" s="12"/>
      <c r="B39" s="25">
        <v>362</v>
      </c>
      <c r="C39" s="20" t="s">
        <v>50</v>
      </c>
      <c r="D39" s="46">
        <v>75071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75071</v>
      </c>
      <c r="O39" s="47">
        <f t="shared" si="2"/>
        <v>23.885141584473434</v>
      </c>
      <c r="P39" s="9"/>
    </row>
    <row r="40" spans="1:119">
      <c r="A40" s="12"/>
      <c r="B40" s="25">
        <v>366</v>
      </c>
      <c r="C40" s="20" t="s">
        <v>110</v>
      </c>
      <c r="D40" s="46">
        <v>27056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27056</v>
      </c>
      <c r="O40" s="47">
        <f t="shared" si="2"/>
        <v>8.608335984727967</v>
      </c>
      <c r="P40" s="9"/>
    </row>
    <row r="41" spans="1:119">
      <c r="A41" s="12"/>
      <c r="B41" s="25">
        <v>369.9</v>
      </c>
      <c r="C41" s="20" t="s">
        <v>52</v>
      </c>
      <c r="D41" s="46">
        <v>44339</v>
      </c>
      <c r="E41" s="46">
        <v>400</v>
      </c>
      <c r="F41" s="46">
        <v>0</v>
      </c>
      <c r="G41" s="46">
        <v>0</v>
      </c>
      <c r="H41" s="46">
        <v>0</v>
      </c>
      <c r="I41" s="46">
        <v>223804</v>
      </c>
      <c r="J41" s="46">
        <v>0</v>
      </c>
      <c r="K41" s="46">
        <v>0</v>
      </c>
      <c r="L41" s="46">
        <v>0</v>
      </c>
      <c r="M41" s="46">
        <v>2000</v>
      </c>
      <c r="N41" s="46">
        <f t="shared" si="8"/>
        <v>270543</v>
      </c>
      <c r="O41" s="47">
        <f t="shared" si="2"/>
        <v>86.077951002227167</v>
      </c>
      <c r="P41" s="9"/>
    </row>
    <row r="42" spans="1:119" ht="15.75">
      <c r="A42" s="29" t="s">
        <v>39</v>
      </c>
      <c r="B42" s="30"/>
      <c r="C42" s="31"/>
      <c r="D42" s="32">
        <f t="shared" ref="D42:M42" si="10">SUM(D43:D44)</f>
        <v>343136</v>
      </c>
      <c r="E42" s="32">
        <f t="shared" si="10"/>
        <v>429500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9437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600000</v>
      </c>
      <c r="N42" s="32">
        <f t="shared" si="8"/>
        <v>1382073</v>
      </c>
      <c r="O42" s="45">
        <f t="shared" si="2"/>
        <v>439.73051224944322</v>
      </c>
      <c r="P42" s="9"/>
    </row>
    <row r="43" spans="1:119">
      <c r="A43" s="12"/>
      <c r="B43" s="25">
        <v>381</v>
      </c>
      <c r="C43" s="20" t="s">
        <v>53</v>
      </c>
      <c r="D43" s="46">
        <v>343136</v>
      </c>
      <c r="E43" s="46">
        <v>429500</v>
      </c>
      <c r="F43" s="46">
        <v>0</v>
      </c>
      <c r="G43" s="46">
        <v>0</v>
      </c>
      <c r="H43" s="46">
        <v>0</v>
      </c>
      <c r="I43" s="46">
        <v>9437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782073</v>
      </c>
      <c r="O43" s="47">
        <f t="shared" si="2"/>
        <v>248.83009863188036</v>
      </c>
      <c r="P43" s="9"/>
    </row>
    <row r="44" spans="1:119" ht="15.75" thickBot="1">
      <c r="A44" s="12"/>
      <c r="B44" s="25">
        <v>384</v>
      </c>
      <c r="C44" s="20" t="s">
        <v>135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600000</v>
      </c>
      <c r="N44" s="46">
        <f t="shared" si="8"/>
        <v>600000</v>
      </c>
      <c r="O44" s="47">
        <f t="shared" si="2"/>
        <v>190.90041361756283</v>
      </c>
      <c r="P44" s="9"/>
    </row>
    <row r="45" spans="1:119" ht="16.5" thickBot="1">
      <c r="A45" s="14" t="s">
        <v>45</v>
      </c>
      <c r="B45" s="23"/>
      <c r="C45" s="22"/>
      <c r="D45" s="15">
        <f t="shared" ref="D45:M45" si="11">SUM(D5,D12,D18,D27,D34,D37,D42)</f>
        <v>4103661</v>
      </c>
      <c r="E45" s="15">
        <f t="shared" si="11"/>
        <v>1127108</v>
      </c>
      <c r="F45" s="15">
        <f t="shared" si="11"/>
        <v>0</v>
      </c>
      <c r="G45" s="15">
        <f t="shared" si="11"/>
        <v>0</v>
      </c>
      <c r="H45" s="15">
        <f t="shared" si="11"/>
        <v>0</v>
      </c>
      <c r="I45" s="15">
        <f t="shared" si="11"/>
        <v>4957610</v>
      </c>
      <c r="J45" s="15">
        <f t="shared" si="11"/>
        <v>0</v>
      </c>
      <c r="K45" s="15">
        <f t="shared" si="11"/>
        <v>0</v>
      </c>
      <c r="L45" s="15">
        <f t="shared" si="11"/>
        <v>0</v>
      </c>
      <c r="M45" s="15">
        <f t="shared" si="11"/>
        <v>1094379</v>
      </c>
      <c r="N45" s="15">
        <f t="shared" si="8"/>
        <v>11282758</v>
      </c>
      <c r="O45" s="38">
        <f t="shared" si="2"/>
        <v>3589.8052815781102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121" t="s">
        <v>136</v>
      </c>
      <c r="M47" s="121"/>
      <c r="N47" s="121"/>
      <c r="O47" s="43">
        <v>3143</v>
      </c>
    </row>
    <row r="48" spans="1:119">
      <c r="A48" s="122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100"/>
    </row>
    <row r="49" spans="1:15" ht="15.75" customHeight="1" thickBot="1">
      <c r="A49" s="123" t="s">
        <v>87</v>
      </c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3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63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127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55</v>
      </c>
      <c r="B3" s="111"/>
      <c r="C3" s="112"/>
      <c r="D3" s="131" t="s">
        <v>33</v>
      </c>
      <c r="E3" s="132"/>
      <c r="F3" s="132"/>
      <c r="G3" s="132"/>
      <c r="H3" s="133"/>
      <c r="I3" s="131" t="s">
        <v>34</v>
      </c>
      <c r="J3" s="133"/>
      <c r="K3" s="131" t="s">
        <v>36</v>
      </c>
      <c r="L3" s="133"/>
      <c r="M3" s="36"/>
      <c r="N3" s="37"/>
      <c r="O3" s="134" t="s">
        <v>60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56</v>
      </c>
      <c r="F4" s="34" t="s">
        <v>57</v>
      </c>
      <c r="G4" s="34" t="s">
        <v>58</v>
      </c>
      <c r="H4" s="34" t="s">
        <v>5</v>
      </c>
      <c r="I4" s="34" t="s">
        <v>6</v>
      </c>
      <c r="J4" s="35" t="s">
        <v>59</v>
      </c>
      <c r="K4" s="35" t="s">
        <v>7</v>
      </c>
      <c r="L4" s="35" t="s">
        <v>8</v>
      </c>
      <c r="M4" s="35" t="s">
        <v>9</v>
      </c>
      <c r="N4" s="35" t="s">
        <v>35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2468857</v>
      </c>
      <c r="E5" s="27">
        <f t="shared" si="0"/>
        <v>195873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8" si="1">SUM(D5:M5)</f>
        <v>2664730</v>
      </c>
      <c r="O5" s="33">
        <f t="shared" ref="O5:O47" si="2">(N5/O$49)</f>
        <v>856.27570694087399</v>
      </c>
      <c r="P5" s="6"/>
    </row>
    <row r="6" spans="1:133">
      <c r="A6" s="12"/>
      <c r="B6" s="25">
        <v>311</v>
      </c>
      <c r="C6" s="20" t="s">
        <v>2</v>
      </c>
      <c r="D6" s="46">
        <v>1719675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1719675</v>
      </c>
      <c r="O6" s="47">
        <f t="shared" si="2"/>
        <v>552.59479434447303</v>
      </c>
      <c r="P6" s="9"/>
    </row>
    <row r="7" spans="1:133">
      <c r="A7" s="12"/>
      <c r="B7" s="25">
        <v>312.10000000000002</v>
      </c>
      <c r="C7" s="20" t="s">
        <v>10</v>
      </c>
      <c r="D7" s="46">
        <v>0</v>
      </c>
      <c r="E7" s="46">
        <v>195873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195873</v>
      </c>
      <c r="O7" s="47">
        <f t="shared" si="2"/>
        <v>62.941195372750641</v>
      </c>
      <c r="P7" s="9"/>
    </row>
    <row r="8" spans="1:133">
      <c r="A8" s="12"/>
      <c r="B8" s="25">
        <v>314.10000000000002</v>
      </c>
      <c r="C8" s="20" t="s">
        <v>11</v>
      </c>
      <c r="D8" s="46">
        <v>506362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506362</v>
      </c>
      <c r="O8" s="47">
        <f t="shared" si="2"/>
        <v>162.71272493573264</v>
      </c>
      <c r="P8" s="9"/>
    </row>
    <row r="9" spans="1:133">
      <c r="A9" s="12"/>
      <c r="B9" s="25">
        <v>314.8</v>
      </c>
      <c r="C9" s="20" t="s">
        <v>13</v>
      </c>
      <c r="D9" s="46">
        <v>24145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24145</v>
      </c>
      <c r="O9" s="47">
        <f t="shared" si="2"/>
        <v>7.7586760925449871</v>
      </c>
      <c r="P9" s="9"/>
    </row>
    <row r="10" spans="1:133">
      <c r="A10" s="12"/>
      <c r="B10" s="25">
        <v>315</v>
      </c>
      <c r="C10" s="20" t="s">
        <v>97</v>
      </c>
      <c r="D10" s="46">
        <v>190958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190958</v>
      </c>
      <c r="O10" s="47">
        <f t="shared" si="2"/>
        <v>61.361825192802058</v>
      </c>
      <c r="P10" s="9"/>
    </row>
    <row r="11" spans="1:133">
      <c r="A11" s="12"/>
      <c r="B11" s="25">
        <v>316</v>
      </c>
      <c r="C11" s="20" t="s">
        <v>98</v>
      </c>
      <c r="D11" s="46">
        <v>27717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27717</v>
      </c>
      <c r="O11" s="47">
        <f t="shared" si="2"/>
        <v>8.9064910025706947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SUM(D13:D17)</f>
        <v>706453</v>
      </c>
      <c r="E12" s="32">
        <f t="shared" si="3"/>
        <v>1100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707553</v>
      </c>
      <c r="O12" s="45">
        <f t="shared" si="2"/>
        <v>227.36278920308484</v>
      </c>
      <c r="P12" s="10"/>
    </row>
    <row r="13" spans="1:133">
      <c r="A13" s="12"/>
      <c r="B13" s="25">
        <v>322</v>
      </c>
      <c r="C13" s="20" t="s">
        <v>0</v>
      </c>
      <c r="D13" s="46">
        <v>93557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93557</v>
      </c>
      <c r="O13" s="47">
        <f t="shared" si="2"/>
        <v>30.063303341902312</v>
      </c>
      <c r="P13" s="9"/>
    </row>
    <row r="14" spans="1:133">
      <c r="A14" s="12"/>
      <c r="B14" s="25">
        <v>323.10000000000002</v>
      </c>
      <c r="C14" s="20" t="s">
        <v>16</v>
      </c>
      <c r="D14" s="46">
        <v>466331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466331</v>
      </c>
      <c r="O14" s="47">
        <f t="shared" si="2"/>
        <v>149.84929305912596</v>
      </c>
      <c r="P14" s="9"/>
    </row>
    <row r="15" spans="1:133">
      <c r="A15" s="12"/>
      <c r="B15" s="25">
        <v>323.7</v>
      </c>
      <c r="C15" s="20" t="s">
        <v>17</v>
      </c>
      <c r="D15" s="46">
        <v>140000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140000</v>
      </c>
      <c r="O15" s="47">
        <f t="shared" si="2"/>
        <v>44.987146529562985</v>
      </c>
      <c r="P15" s="9"/>
    </row>
    <row r="16" spans="1:133">
      <c r="A16" s="12"/>
      <c r="B16" s="25">
        <v>324.11</v>
      </c>
      <c r="C16" s="20" t="s">
        <v>19</v>
      </c>
      <c r="D16" s="46">
        <v>0</v>
      </c>
      <c r="E16" s="46">
        <v>1100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1100</v>
      </c>
      <c r="O16" s="47">
        <f t="shared" si="2"/>
        <v>0.35347043701799485</v>
      </c>
      <c r="P16" s="9"/>
    </row>
    <row r="17" spans="1:16">
      <c r="A17" s="12"/>
      <c r="B17" s="25">
        <v>329</v>
      </c>
      <c r="C17" s="20" t="s">
        <v>23</v>
      </c>
      <c r="D17" s="46">
        <v>6565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6565</v>
      </c>
      <c r="O17" s="47">
        <f t="shared" si="2"/>
        <v>2.1095758354755785</v>
      </c>
      <c r="P17" s="9"/>
    </row>
    <row r="18" spans="1:16" ht="15.75">
      <c r="A18" s="29" t="s">
        <v>24</v>
      </c>
      <c r="B18" s="30"/>
      <c r="C18" s="31"/>
      <c r="D18" s="32">
        <f t="shared" ref="D18:M18" si="4">SUM(D19:D25)</f>
        <v>411536</v>
      </c>
      <c r="E18" s="32">
        <f t="shared" si="4"/>
        <v>51385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1281601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508747</v>
      </c>
      <c r="N18" s="44">
        <f t="shared" si="1"/>
        <v>2253269</v>
      </c>
      <c r="O18" s="45">
        <f t="shared" si="2"/>
        <v>724.05816195372756</v>
      </c>
      <c r="P18" s="10"/>
    </row>
    <row r="19" spans="1:16">
      <c r="A19" s="12"/>
      <c r="B19" s="25">
        <v>334.5</v>
      </c>
      <c r="C19" s="20" t="s">
        <v>128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1281601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5">SUM(D19:M19)</f>
        <v>1281601</v>
      </c>
      <c r="O19" s="47">
        <f t="shared" si="2"/>
        <v>411.82551413881748</v>
      </c>
      <c r="P19" s="9"/>
    </row>
    <row r="20" spans="1:16">
      <c r="A20" s="12"/>
      <c r="B20" s="25">
        <v>334.9</v>
      </c>
      <c r="C20" s="20" t="s">
        <v>27</v>
      </c>
      <c r="D20" s="46">
        <v>48631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48631</v>
      </c>
      <c r="O20" s="47">
        <f t="shared" si="2"/>
        <v>15.626928020565552</v>
      </c>
      <c r="P20" s="9"/>
    </row>
    <row r="21" spans="1:16">
      <c r="A21" s="12"/>
      <c r="B21" s="25">
        <v>335.12</v>
      </c>
      <c r="C21" s="20" t="s">
        <v>102</v>
      </c>
      <c r="D21" s="46">
        <v>156438</v>
      </c>
      <c r="E21" s="46">
        <v>51385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207823</v>
      </c>
      <c r="O21" s="47">
        <f t="shared" si="2"/>
        <v>66.78116966580977</v>
      </c>
      <c r="P21" s="9"/>
    </row>
    <row r="22" spans="1:16">
      <c r="A22" s="12"/>
      <c r="B22" s="25">
        <v>335.14</v>
      </c>
      <c r="C22" s="20" t="s">
        <v>103</v>
      </c>
      <c r="D22" s="46">
        <v>5725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5725</v>
      </c>
      <c r="O22" s="47">
        <f t="shared" si="2"/>
        <v>1.8396529562982005</v>
      </c>
      <c r="P22" s="9"/>
    </row>
    <row r="23" spans="1:16">
      <c r="A23" s="12"/>
      <c r="B23" s="25">
        <v>335.15</v>
      </c>
      <c r="C23" s="20" t="s">
        <v>104</v>
      </c>
      <c r="D23" s="46">
        <v>34560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34560</v>
      </c>
      <c r="O23" s="47">
        <f t="shared" si="2"/>
        <v>11.105398457583547</v>
      </c>
      <c r="P23" s="9"/>
    </row>
    <row r="24" spans="1:16">
      <c r="A24" s="12"/>
      <c r="B24" s="25">
        <v>335.18</v>
      </c>
      <c r="C24" s="20" t="s">
        <v>105</v>
      </c>
      <c r="D24" s="46">
        <v>166182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166182</v>
      </c>
      <c r="O24" s="47">
        <f t="shared" si="2"/>
        <v>53.400385604113112</v>
      </c>
      <c r="P24" s="9"/>
    </row>
    <row r="25" spans="1:16">
      <c r="A25" s="12"/>
      <c r="B25" s="25">
        <v>339</v>
      </c>
      <c r="C25" s="20" t="s">
        <v>32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508747</v>
      </c>
      <c r="N25" s="46">
        <f>SUM(D25:M25)</f>
        <v>508747</v>
      </c>
      <c r="O25" s="47">
        <f t="shared" si="2"/>
        <v>163.47911311053986</v>
      </c>
      <c r="P25" s="9"/>
    </row>
    <row r="26" spans="1:16" ht="15.75">
      <c r="A26" s="29" t="s">
        <v>37</v>
      </c>
      <c r="B26" s="30"/>
      <c r="C26" s="31"/>
      <c r="D26" s="32">
        <f t="shared" ref="D26:M26" si="6">SUM(D27:D33)</f>
        <v>250</v>
      </c>
      <c r="E26" s="32">
        <f t="shared" si="6"/>
        <v>12416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4460111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>SUM(D26:M26)</f>
        <v>4472777</v>
      </c>
      <c r="O26" s="45">
        <f t="shared" si="2"/>
        <v>1437.2676735218508</v>
      </c>
      <c r="P26" s="10"/>
    </row>
    <row r="27" spans="1:16">
      <c r="A27" s="12"/>
      <c r="B27" s="25">
        <v>343.3</v>
      </c>
      <c r="C27" s="20" t="s">
        <v>72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1336646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3" si="7">SUM(D27:M27)</f>
        <v>1336646</v>
      </c>
      <c r="O27" s="47">
        <f t="shared" si="2"/>
        <v>429.51349614395889</v>
      </c>
      <c r="P27" s="9"/>
    </row>
    <row r="28" spans="1:16">
      <c r="A28" s="12"/>
      <c r="B28" s="25">
        <v>343.4</v>
      </c>
      <c r="C28" s="20" t="s">
        <v>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794056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794056</v>
      </c>
      <c r="O28" s="47">
        <f t="shared" si="2"/>
        <v>255.15938303341903</v>
      </c>
      <c r="P28" s="9"/>
    </row>
    <row r="29" spans="1:16">
      <c r="A29" s="12"/>
      <c r="B29" s="25">
        <v>343.5</v>
      </c>
      <c r="C29" s="20" t="s">
        <v>73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1751666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1751666</v>
      </c>
      <c r="O29" s="47">
        <f t="shared" si="2"/>
        <v>562.87467866323902</v>
      </c>
      <c r="P29" s="9"/>
    </row>
    <row r="30" spans="1:16">
      <c r="A30" s="12"/>
      <c r="B30" s="25">
        <v>343.8</v>
      </c>
      <c r="C30" s="20" t="s">
        <v>43</v>
      </c>
      <c r="D30" s="46">
        <v>250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250</v>
      </c>
      <c r="O30" s="47">
        <f t="shared" si="2"/>
        <v>8.0334190231362471E-2</v>
      </c>
      <c r="P30" s="9"/>
    </row>
    <row r="31" spans="1:16">
      <c r="A31" s="12"/>
      <c r="B31" s="25">
        <v>343.9</v>
      </c>
      <c r="C31" s="20" t="s">
        <v>84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577743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577743</v>
      </c>
      <c r="O31" s="47">
        <f t="shared" si="2"/>
        <v>185.65006426735218</v>
      </c>
      <c r="P31" s="9"/>
    </row>
    <row r="32" spans="1:16">
      <c r="A32" s="12"/>
      <c r="B32" s="25">
        <v>347.3</v>
      </c>
      <c r="C32" s="20" t="s">
        <v>129</v>
      </c>
      <c r="D32" s="46">
        <v>0</v>
      </c>
      <c r="E32" s="46">
        <v>9341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9341</v>
      </c>
      <c r="O32" s="47">
        <f t="shared" si="2"/>
        <v>3.0016066838046274</v>
      </c>
      <c r="P32" s="9"/>
    </row>
    <row r="33" spans="1:119">
      <c r="A33" s="12"/>
      <c r="B33" s="25">
        <v>347.4</v>
      </c>
      <c r="C33" s="20" t="s">
        <v>44</v>
      </c>
      <c r="D33" s="46">
        <v>0</v>
      </c>
      <c r="E33" s="46">
        <v>3075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3075</v>
      </c>
      <c r="O33" s="47">
        <f t="shared" si="2"/>
        <v>0.98811053984575836</v>
      </c>
      <c r="P33" s="9"/>
    </row>
    <row r="34" spans="1:119" ht="15.75">
      <c r="A34" s="29" t="s">
        <v>38</v>
      </c>
      <c r="B34" s="30"/>
      <c r="C34" s="31"/>
      <c r="D34" s="32">
        <f t="shared" ref="D34:M34" si="8">SUM(D35:D36)</f>
        <v>21713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ref="N34:N47" si="9">SUM(D34:M34)</f>
        <v>21713</v>
      </c>
      <c r="O34" s="45">
        <f t="shared" si="2"/>
        <v>6.9771850899742933</v>
      </c>
      <c r="P34" s="10"/>
    </row>
    <row r="35" spans="1:119">
      <c r="A35" s="13"/>
      <c r="B35" s="39">
        <v>351.1</v>
      </c>
      <c r="C35" s="21" t="s">
        <v>47</v>
      </c>
      <c r="D35" s="46">
        <v>12880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12880</v>
      </c>
      <c r="O35" s="47">
        <f t="shared" si="2"/>
        <v>4.1388174807197942</v>
      </c>
      <c r="P35" s="9"/>
    </row>
    <row r="36" spans="1:119">
      <c r="A36" s="13"/>
      <c r="B36" s="39">
        <v>354</v>
      </c>
      <c r="C36" s="21" t="s">
        <v>48</v>
      </c>
      <c r="D36" s="46">
        <v>8833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8833</v>
      </c>
      <c r="O36" s="47">
        <f t="shared" si="2"/>
        <v>2.8383676092544987</v>
      </c>
      <c r="P36" s="9"/>
    </row>
    <row r="37" spans="1:119" ht="15.75">
      <c r="A37" s="29" t="s">
        <v>3</v>
      </c>
      <c r="B37" s="30"/>
      <c r="C37" s="31"/>
      <c r="D37" s="32">
        <f t="shared" ref="D37:M37" si="10">SUM(D38:D43)</f>
        <v>172667</v>
      </c>
      <c r="E37" s="32">
        <f t="shared" si="10"/>
        <v>1398</v>
      </c>
      <c r="F37" s="32">
        <f t="shared" si="10"/>
        <v>0</v>
      </c>
      <c r="G37" s="32">
        <f t="shared" si="10"/>
        <v>0</v>
      </c>
      <c r="H37" s="32">
        <f t="shared" si="10"/>
        <v>0</v>
      </c>
      <c r="I37" s="32">
        <f t="shared" si="10"/>
        <v>118049</v>
      </c>
      <c r="J37" s="32">
        <f t="shared" si="10"/>
        <v>0</v>
      </c>
      <c r="K37" s="32">
        <f t="shared" si="10"/>
        <v>0</v>
      </c>
      <c r="L37" s="32">
        <f t="shared" si="10"/>
        <v>0</v>
      </c>
      <c r="M37" s="32">
        <f t="shared" si="10"/>
        <v>5939</v>
      </c>
      <c r="N37" s="32">
        <f t="shared" si="9"/>
        <v>298053</v>
      </c>
      <c r="O37" s="45">
        <f t="shared" si="2"/>
        <v>95.775385604113112</v>
      </c>
      <c r="P37" s="10"/>
    </row>
    <row r="38" spans="1:119">
      <c r="A38" s="12"/>
      <c r="B38" s="25">
        <v>361.1</v>
      </c>
      <c r="C38" s="20" t="s">
        <v>49</v>
      </c>
      <c r="D38" s="46">
        <v>20621</v>
      </c>
      <c r="E38" s="46">
        <v>133</v>
      </c>
      <c r="F38" s="46">
        <v>0</v>
      </c>
      <c r="G38" s="46">
        <v>0</v>
      </c>
      <c r="H38" s="46">
        <v>0</v>
      </c>
      <c r="I38" s="46">
        <v>40426</v>
      </c>
      <c r="J38" s="46">
        <v>0</v>
      </c>
      <c r="K38" s="46">
        <v>0</v>
      </c>
      <c r="L38" s="46">
        <v>0</v>
      </c>
      <c r="M38" s="46">
        <v>3714</v>
      </c>
      <c r="N38" s="46">
        <f t="shared" si="9"/>
        <v>64894</v>
      </c>
      <c r="O38" s="47">
        <f t="shared" si="2"/>
        <v>20.852827763496144</v>
      </c>
      <c r="P38" s="9"/>
    </row>
    <row r="39" spans="1:119">
      <c r="A39" s="12"/>
      <c r="B39" s="25">
        <v>361.4</v>
      </c>
      <c r="C39" s="20" t="s">
        <v>124</v>
      </c>
      <c r="D39" s="46">
        <v>10070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1425</v>
      </c>
      <c r="N39" s="46">
        <f t="shared" si="9"/>
        <v>11495</v>
      </c>
      <c r="O39" s="47">
        <f t="shared" si="2"/>
        <v>3.6937660668380463</v>
      </c>
      <c r="P39" s="9"/>
    </row>
    <row r="40" spans="1:119">
      <c r="A40" s="12"/>
      <c r="B40" s="25">
        <v>362</v>
      </c>
      <c r="C40" s="20" t="s">
        <v>50</v>
      </c>
      <c r="D40" s="46">
        <v>81304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81304</v>
      </c>
      <c r="O40" s="47">
        <f t="shared" si="2"/>
        <v>26.125964010282775</v>
      </c>
      <c r="P40" s="9"/>
    </row>
    <row r="41" spans="1:119">
      <c r="A41" s="12"/>
      <c r="B41" s="25">
        <v>364</v>
      </c>
      <c r="C41" s="20" t="s">
        <v>109</v>
      </c>
      <c r="D41" s="46">
        <v>400</v>
      </c>
      <c r="E41" s="46">
        <v>1265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1665</v>
      </c>
      <c r="O41" s="47">
        <f t="shared" si="2"/>
        <v>0.53502570694087404</v>
      </c>
      <c r="P41" s="9"/>
    </row>
    <row r="42" spans="1:119">
      <c r="A42" s="12"/>
      <c r="B42" s="25">
        <v>366</v>
      </c>
      <c r="C42" s="20" t="s">
        <v>110</v>
      </c>
      <c r="D42" s="46">
        <v>13450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13450</v>
      </c>
      <c r="O42" s="47">
        <f t="shared" si="2"/>
        <v>4.321979434447301</v>
      </c>
      <c r="P42" s="9"/>
    </row>
    <row r="43" spans="1:119">
      <c r="A43" s="12"/>
      <c r="B43" s="25">
        <v>369.9</v>
      </c>
      <c r="C43" s="20" t="s">
        <v>52</v>
      </c>
      <c r="D43" s="46">
        <v>46822</v>
      </c>
      <c r="E43" s="46">
        <v>0</v>
      </c>
      <c r="F43" s="46">
        <v>0</v>
      </c>
      <c r="G43" s="46">
        <v>0</v>
      </c>
      <c r="H43" s="46">
        <v>0</v>
      </c>
      <c r="I43" s="46">
        <v>77623</v>
      </c>
      <c r="J43" s="46">
        <v>0</v>
      </c>
      <c r="K43" s="46">
        <v>0</v>
      </c>
      <c r="L43" s="46">
        <v>0</v>
      </c>
      <c r="M43" s="46">
        <v>800</v>
      </c>
      <c r="N43" s="46">
        <f t="shared" si="9"/>
        <v>125245</v>
      </c>
      <c r="O43" s="47">
        <f t="shared" si="2"/>
        <v>40.245822622107973</v>
      </c>
      <c r="P43" s="9"/>
    </row>
    <row r="44" spans="1:119" ht="15.75">
      <c r="A44" s="29" t="s">
        <v>39</v>
      </c>
      <c r="B44" s="30"/>
      <c r="C44" s="31"/>
      <c r="D44" s="32">
        <f t="shared" ref="D44:M44" si="11">SUM(D45:D46)</f>
        <v>199990</v>
      </c>
      <c r="E44" s="32">
        <f t="shared" si="11"/>
        <v>349969</v>
      </c>
      <c r="F44" s="32">
        <f t="shared" si="11"/>
        <v>0</v>
      </c>
      <c r="G44" s="32">
        <f t="shared" si="11"/>
        <v>0</v>
      </c>
      <c r="H44" s="32">
        <f t="shared" si="11"/>
        <v>0</v>
      </c>
      <c r="I44" s="32">
        <f t="shared" si="11"/>
        <v>123107</v>
      </c>
      <c r="J44" s="32">
        <f t="shared" si="11"/>
        <v>0</v>
      </c>
      <c r="K44" s="32">
        <f t="shared" si="11"/>
        <v>0</v>
      </c>
      <c r="L44" s="32">
        <f t="shared" si="11"/>
        <v>0</v>
      </c>
      <c r="M44" s="32">
        <f t="shared" si="11"/>
        <v>0</v>
      </c>
      <c r="N44" s="32">
        <f t="shared" si="9"/>
        <v>673066</v>
      </c>
      <c r="O44" s="45">
        <f t="shared" si="2"/>
        <v>216.28084832904884</v>
      </c>
      <c r="P44" s="9"/>
    </row>
    <row r="45" spans="1:119">
      <c r="A45" s="12"/>
      <c r="B45" s="25">
        <v>381</v>
      </c>
      <c r="C45" s="20" t="s">
        <v>53</v>
      </c>
      <c r="D45" s="46">
        <v>199990</v>
      </c>
      <c r="E45" s="46">
        <v>349969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549959</v>
      </c>
      <c r="O45" s="47">
        <f t="shared" si="2"/>
        <v>176.72204370179949</v>
      </c>
      <c r="P45" s="9"/>
    </row>
    <row r="46" spans="1:119" ht="15.75" thickBot="1">
      <c r="A46" s="12"/>
      <c r="B46" s="25">
        <v>389.7</v>
      </c>
      <c r="C46" s="20" t="s">
        <v>125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123107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123107</v>
      </c>
      <c r="O46" s="47">
        <f t="shared" si="2"/>
        <v>39.558804627249359</v>
      </c>
      <c r="P46" s="9"/>
    </row>
    <row r="47" spans="1:119" ht="16.5" thickBot="1">
      <c r="A47" s="14" t="s">
        <v>45</v>
      </c>
      <c r="B47" s="23"/>
      <c r="C47" s="22"/>
      <c r="D47" s="15">
        <f t="shared" ref="D47:M47" si="12">SUM(D5,D12,D18,D26,D34,D37,D44)</f>
        <v>3981466</v>
      </c>
      <c r="E47" s="15">
        <f t="shared" si="12"/>
        <v>612141</v>
      </c>
      <c r="F47" s="15">
        <f t="shared" si="12"/>
        <v>0</v>
      </c>
      <c r="G47" s="15">
        <f t="shared" si="12"/>
        <v>0</v>
      </c>
      <c r="H47" s="15">
        <f t="shared" si="12"/>
        <v>0</v>
      </c>
      <c r="I47" s="15">
        <f t="shared" si="12"/>
        <v>5982868</v>
      </c>
      <c r="J47" s="15">
        <f t="shared" si="12"/>
        <v>0</v>
      </c>
      <c r="K47" s="15">
        <f t="shared" si="12"/>
        <v>0</v>
      </c>
      <c r="L47" s="15">
        <f t="shared" si="12"/>
        <v>0</v>
      </c>
      <c r="M47" s="15">
        <f t="shared" si="12"/>
        <v>514686</v>
      </c>
      <c r="N47" s="15">
        <f t="shared" si="9"/>
        <v>11091161</v>
      </c>
      <c r="O47" s="38">
        <f t="shared" si="2"/>
        <v>3563.9977506426735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121" t="s">
        <v>130</v>
      </c>
      <c r="M49" s="121"/>
      <c r="N49" s="121"/>
      <c r="O49" s="43">
        <v>3112</v>
      </c>
    </row>
    <row r="50" spans="1:15">
      <c r="A50" s="122"/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100"/>
    </row>
    <row r="51" spans="1:15" ht="15.75" customHeight="1" thickBot="1">
      <c r="A51" s="123" t="s">
        <v>87</v>
      </c>
      <c r="B51" s="102"/>
      <c r="C51" s="102"/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3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2025-02-21T21:15:21Z</cp:lastPrinted>
  <dcterms:created xsi:type="dcterms:W3CDTF">2000-08-31T21:26:31Z</dcterms:created>
  <dcterms:modified xsi:type="dcterms:W3CDTF">2025-02-21T21:15:36Z</dcterms:modified>
</cp:coreProperties>
</file>