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0" documentId="11_8DF8A142F4F09A751471A0A09C9EC7729BAAF5E8" xr6:coauthVersionLast="47" xr6:coauthVersionMax="47" xr10:uidLastSave="{07C641D6-2550-4129-BB78-421C2C5404A1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'2008'!$A$1:$O$45</definedName>
    <definedName name="_xlnm.Print_Area" localSheetId="14">'2009'!$A$1:$O$44</definedName>
    <definedName name="_xlnm.Print_Area" localSheetId="13">'2010'!$A$1:$O$44</definedName>
    <definedName name="_xlnm.Print_Area" localSheetId="12">'2011'!$A$1:$O$44</definedName>
    <definedName name="_xlnm.Print_Area" localSheetId="11">'2012'!$A$1:$O$43</definedName>
    <definedName name="_xlnm.Print_Area" localSheetId="10">'2013'!$A$1:$O$42</definedName>
    <definedName name="_xlnm.Print_Area" localSheetId="9">'2014'!$A$1:$O$42</definedName>
    <definedName name="_xlnm.Print_Area" localSheetId="8">'2015'!$A$1:$O$41</definedName>
    <definedName name="_xlnm.Print_Area" localSheetId="7">'2016'!$A$1:$O$38</definedName>
    <definedName name="_xlnm.Print_Area" localSheetId="6">'2017'!$A$1:$O$39</definedName>
    <definedName name="_xlnm.Print_Area" localSheetId="5">'2018'!$A$1:$O$43</definedName>
    <definedName name="_xlnm.Print_Area" localSheetId="4">'2019'!$A$1:$O$44</definedName>
    <definedName name="_xlnm.Print_Area" localSheetId="3">'2020'!$A$1:$O$45</definedName>
    <definedName name="_xlnm.Print_Area" localSheetId="2">'2021'!$A$1:$P$43</definedName>
    <definedName name="_xlnm.Print_Area" localSheetId="1">'2022'!$A$1:$P$41</definedName>
    <definedName name="_xlnm.Print_Area" localSheetId="0">'2023'!$A$1:$P$39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48" l="1"/>
  <c r="F35" i="48"/>
  <c r="G35" i="48"/>
  <c r="H35" i="48"/>
  <c r="I35" i="48"/>
  <c r="J35" i="48"/>
  <c r="K35" i="48"/>
  <c r="L35" i="48"/>
  <c r="M35" i="48"/>
  <c r="N35" i="48"/>
  <c r="D35" i="48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0" i="48" l="1"/>
  <c r="P30" i="48" s="1"/>
  <c r="O25" i="48"/>
  <c r="P25" i="48" s="1"/>
  <c r="O16" i="48"/>
  <c r="P16" i="48" s="1"/>
  <c r="O14" i="48"/>
  <c r="P14" i="48" s="1"/>
  <c r="O5" i="48"/>
  <c r="P5" i="48" s="1"/>
  <c r="O33" i="48"/>
  <c r="P33" i="48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G37" i="47" s="1"/>
  <c r="F5" i="47"/>
  <c r="E5" i="47"/>
  <c r="D5" i="47"/>
  <c r="O35" i="48" l="1"/>
  <c r="P35" i="48" s="1"/>
  <c r="D37" i="47"/>
  <c r="E37" i="47"/>
  <c r="F37" i="47"/>
  <c r="J37" i="47"/>
  <c r="N37" i="47"/>
  <c r="H37" i="47"/>
  <c r="I37" i="47"/>
  <c r="K37" i="47"/>
  <c r="L37" i="47"/>
  <c r="M37" i="47"/>
  <c r="O34" i="47"/>
  <c r="P34" i="47" s="1"/>
  <c r="O32" i="47"/>
  <c r="P32" i="47" s="1"/>
  <c r="O28" i="47"/>
  <c r="P28" i="47" s="1"/>
  <c r="O18" i="47"/>
  <c r="P18" i="47" s="1"/>
  <c r="O14" i="47"/>
  <c r="P14" i="47" s="1"/>
  <c r="O5" i="47"/>
  <c r="P5" i="47" s="1"/>
  <c r="O38" i="46"/>
  <c r="P38" i="46" s="1"/>
  <c r="O37" i="46"/>
  <c r="P37" i="46" s="1"/>
  <c r="N36" i="46"/>
  <c r="M36" i="46"/>
  <c r="L36" i="46"/>
  <c r="K36" i="46"/>
  <c r="J36" i="46"/>
  <c r="I36" i="46"/>
  <c r="H36" i="46"/>
  <c r="G36" i="46"/>
  <c r="F36" i="46"/>
  <c r="E36" i="46"/>
  <c r="D36" i="46"/>
  <c r="O35" i="46"/>
  <c r="P35" i="46" s="1"/>
  <c r="O34" i="46"/>
  <c r="P34" i="46"/>
  <c r="O33" i="46"/>
  <c r="P33" i="46" s="1"/>
  <c r="N32" i="46"/>
  <c r="M32" i="46"/>
  <c r="L32" i="46"/>
  <c r="K32" i="46"/>
  <c r="J32" i="46"/>
  <c r="I32" i="46"/>
  <c r="H32" i="46"/>
  <c r="G32" i="46"/>
  <c r="F32" i="46"/>
  <c r="E32" i="46"/>
  <c r="D32" i="46"/>
  <c r="O31" i="46"/>
  <c r="P31" i="46" s="1"/>
  <c r="O30" i="46"/>
  <c r="P30" i="46" s="1"/>
  <c r="O29" i="46"/>
  <c r="P29" i="46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 s="1"/>
  <c r="O26" i="46"/>
  <c r="P26" i="46"/>
  <c r="O25" i="46"/>
  <c r="P25" i="46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/>
  <c r="O18" i="46"/>
  <c r="P18" i="46" s="1"/>
  <c r="N17" i="46"/>
  <c r="M17" i="46"/>
  <c r="L17" i="46"/>
  <c r="K17" i="46"/>
  <c r="J17" i="46"/>
  <c r="I17" i="46"/>
  <c r="H17" i="46"/>
  <c r="G17" i="46"/>
  <c r="F17" i="46"/>
  <c r="E17" i="46"/>
  <c r="D17" i="46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O11" i="46"/>
  <c r="P11" i="46"/>
  <c r="O10" i="46"/>
  <c r="P10" i="46"/>
  <c r="O9" i="46"/>
  <c r="P9" i="46" s="1"/>
  <c r="O8" i="46"/>
  <c r="P8" i="46" s="1"/>
  <c r="O7" i="46"/>
  <c r="P7" i="46" s="1"/>
  <c r="O6" i="46"/>
  <c r="P6" i="46" s="1"/>
  <c r="N5" i="46"/>
  <c r="M5" i="46"/>
  <c r="M39" i="46" s="1"/>
  <c r="L5" i="46"/>
  <c r="K5" i="46"/>
  <c r="J5" i="46"/>
  <c r="J39" i="46" s="1"/>
  <c r="I5" i="46"/>
  <c r="H5" i="46"/>
  <c r="G5" i="46"/>
  <c r="F5" i="46"/>
  <c r="F39" i="46" s="1"/>
  <c r="E5" i="46"/>
  <c r="D5" i="46"/>
  <c r="N40" i="45"/>
  <c r="O40" i="45" s="1"/>
  <c r="N39" i="45"/>
  <c r="O39" i="45"/>
  <c r="N38" i="45"/>
  <c r="O38" i="45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 s="1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/>
  <c r="N20" i="45"/>
  <c r="O20" i="45"/>
  <c r="N19" i="45"/>
  <c r="O19" i="45" s="1"/>
  <c r="N18" i="45"/>
  <c r="O18" i="45" s="1"/>
  <c r="M17" i="45"/>
  <c r="M41" i="45" s="1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/>
  <c r="M35" i="44"/>
  <c r="L35" i="44"/>
  <c r="K35" i="44"/>
  <c r="N35" i="44" s="1"/>
  <c r="O35" i="44" s="1"/>
  <c r="J35" i="44"/>
  <c r="I35" i="44"/>
  <c r="H35" i="44"/>
  <c r="G35" i="44"/>
  <c r="F35" i="44"/>
  <c r="E35" i="44"/>
  <c r="D35" i="44"/>
  <c r="N34" i="44"/>
  <c r="O34" i="44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H40" i="44" s="1"/>
  <c r="G28" i="44"/>
  <c r="F28" i="44"/>
  <c r="E28" i="44"/>
  <c r="D28" i="44"/>
  <c r="N27" i="44"/>
  <c r="O27" i="44" s="1"/>
  <c r="N26" i="44"/>
  <c r="O26" i="44" s="1"/>
  <c r="N25" i="44"/>
  <c r="O25" i="44" s="1"/>
  <c r="N24" i="44"/>
  <c r="O24" i="44"/>
  <c r="N23" i="44"/>
  <c r="O23" i="44"/>
  <c r="N22" i="44"/>
  <c r="O22" i="44" s="1"/>
  <c r="N21" i="44"/>
  <c r="O21" i="44" s="1"/>
  <c r="N20" i="44"/>
  <c r="O20" i="44" s="1"/>
  <c r="N19" i="44"/>
  <c r="O19" i="44" s="1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G40" i="44" s="1"/>
  <c r="F5" i="44"/>
  <c r="E5" i="44"/>
  <c r="D5" i="44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N33" i="43" s="1"/>
  <c r="O33" i="43" s="1"/>
  <c r="E33" i="43"/>
  <c r="D33" i="43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N28" i="43"/>
  <c r="O28" i="43" s="1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F39" i="43" s="1"/>
  <c r="E14" i="43"/>
  <c r="D14" i="43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L39" i="43" s="1"/>
  <c r="K5" i="43"/>
  <c r="K39" i="43" s="1"/>
  <c r="J5" i="43"/>
  <c r="I5" i="43"/>
  <c r="H5" i="43"/>
  <c r="G5" i="43"/>
  <c r="F5" i="43"/>
  <c r="E5" i="43"/>
  <c r="D5" i="43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N27" i="42"/>
  <c r="O27" i="42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/>
  <c r="N24" i="42"/>
  <c r="O24" i="42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M35" i="42" s="1"/>
  <c r="L5" i="42"/>
  <c r="K5" i="42"/>
  <c r="J5" i="42"/>
  <c r="I5" i="42"/>
  <c r="H5" i="42"/>
  <c r="G5" i="42"/>
  <c r="F5" i="42"/>
  <c r="E5" i="42"/>
  <c r="D5" i="42"/>
  <c r="D34" i="4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N26" i="41"/>
  <c r="O26" i="41" s="1"/>
  <c r="M25" i="41"/>
  <c r="L25" i="41"/>
  <c r="K25" i="41"/>
  <c r="J25" i="41"/>
  <c r="I25" i="41"/>
  <c r="N25" i="41" s="1"/>
  <c r="O25" i="41" s="1"/>
  <c r="H25" i="41"/>
  <c r="G25" i="41"/>
  <c r="F25" i="41"/>
  <c r="E25" i="41"/>
  <c r="D25" i="41"/>
  <c r="N24" i="41"/>
  <c r="O24" i="41" s="1"/>
  <c r="N23" i="41"/>
  <c r="O23" i="4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N18" i="41" s="1"/>
  <c r="O18" i="41" s="1"/>
  <c r="F18" i="41"/>
  <c r="E18" i="41"/>
  <c r="D18" i="4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H34" i="41" s="1"/>
  <c r="G5" i="41"/>
  <c r="F5" i="41"/>
  <c r="E5" i="41"/>
  <c r="D5" i="4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/>
  <c r="N33" i="40"/>
  <c r="O33" i="40" s="1"/>
  <c r="M32" i="40"/>
  <c r="L32" i="40"/>
  <c r="K32" i="40"/>
  <c r="J32" i="40"/>
  <c r="I32" i="40"/>
  <c r="H32" i="40"/>
  <c r="G32" i="40"/>
  <c r="F32" i="40"/>
  <c r="F37" i="40" s="1"/>
  <c r="E32" i="40"/>
  <c r="D32" i="40"/>
  <c r="N31" i="40"/>
  <c r="O31" i="40" s="1"/>
  <c r="M30" i="40"/>
  <c r="L30" i="40"/>
  <c r="K30" i="40"/>
  <c r="J30" i="40"/>
  <c r="I30" i="40"/>
  <c r="H30" i="40"/>
  <c r="G30" i="40"/>
  <c r="F30" i="40"/>
  <c r="E30" i="40"/>
  <c r="E37" i="40" s="1"/>
  <c r="D30" i="40"/>
  <c r="D37" i="40" s="1"/>
  <c r="N29" i="40"/>
  <c r="O29" i="40" s="1"/>
  <c r="N28" i="40"/>
  <c r="O28" i="40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J37" i="40" s="1"/>
  <c r="I17" i="40"/>
  <c r="H17" i="40"/>
  <c r="G17" i="40"/>
  <c r="F17" i="40"/>
  <c r="E17" i="40"/>
  <c r="D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H37" i="40" s="1"/>
  <c r="G5" i="40"/>
  <c r="F5" i="40"/>
  <c r="E5" i="40"/>
  <c r="D5" i="40"/>
  <c r="N37" i="39"/>
  <c r="O37" i="39" s="1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 s="1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E38" i="39" s="1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 s="1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D41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 s="1"/>
  <c r="M13" i="38"/>
  <c r="L13" i="38"/>
  <c r="L41" i="38" s="1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37" i="37"/>
  <c r="O37" i="37" s="1"/>
  <c r="N36" i="37"/>
  <c r="O36" i="37" s="1"/>
  <c r="M35" i="37"/>
  <c r="L35" i="37"/>
  <c r="L38" i="37"/>
  <c r="K35" i="37"/>
  <c r="J35" i="37"/>
  <c r="I35" i="37"/>
  <c r="H35" i="37"/>
  <c r="G35" i="37"/>
  <c r="F35" i="37"/>
  <c r="E35" i="37"/>
  <c r="D35" i="37"/>
  <c r="N34" i="37"/>
  <c r="O34" i="37" s="1"/>
  <c r="N33" i="37"/>
  <c r="O33" i="37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F38" i="37" s="1"/>
  <c r="E24" i="37"/>
  <c r="D24" i="37"/>
  <c r="N23" i="37"/>
  <c r="O23" i="37" s="1"/>
  <c r="N22" i="37"/>
  <c r="O22" i="37" s="1"/>
  <c r="N21" i="37"/>
  <c r="O21" i="37" s="1"/>
  <c r="N20" i="37"/>
  <c r="O20" i="37" s="1"/>
  <c r="N19" i="37"/>
  <c r="O19" i="37"/>
  <c r="N18" i="37"/>
  <c r="O18" i="37"/>
  <c r="M17" i="37"/>
  <c r="L17" i="37"/>
  <c r="K17" i="37"/>
  <c r="J17" i="37"/>
  <c r="I17" i="37"/>
  <c r="H17" i="37"/>
  <c r="G17" i="37"/>
  <c r="F17" i="37"/>
  <c r="E17" i="37"/>
  <c r="N17" i="37" s="1"/>
  <c r="O17" i="37" s="1"/>
  <c r="D17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K5" i="37"/>
  <c r="J5" i="37"/>
  <c r="I5" i="37"/>
  <c r="I38" i="37" s="1"/>
  <c r="H5" i="37"/>
  <c r="G5" i="37"/>
  <c r="F5" i="37"/>
  <c r="E5" i="37"/>
  <c r="D5" i="37"/>
  <c r="N38" i="36"/>
  <c r="O38" i="36" s="1"/>
  <c r="N37" i="36"/>
  <c r="O37" i="36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/>
  <c r="M31" i="36"/>
  <c r="L31" i="36"/>
  <c r="K31" i="36"/>
  <c r="J31" i="36"/>
  <c r="I31" i="36"/>
  <c r="H31" i="36"/>
  <c r="G31" i="36"/>
  <c r="F31" i="36"/>
  <c r="E31" i="36"/>
  <c r="E39" i="36" s="1"/>
  <c r="D31" i="36"/>
  <c r="N30" i="36"/>
  <c r="O30" i="36" s="1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N23" i="36"/>
  <c r="O23" i="36"/>
  <c r="N22" i="36"/>
  <c r="O22" i="36" s="1"/>
  <c r="N21" i="36"/>
  <c r="O21" i="36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/>
  <c r="N31" i="35"/>
  <c r="O31" i="35" s="1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 s="1"/>
  <c r="N25" i="35"/>
  <c r="O25" i="35"/>
  <c r="N24" i="35"/>
  <c r="O24" i="35"/>
  <c r="N23" i="35"/>
  <c r="O23" i="35" s="1"/>
  <c r="N22" i="35"/>
  <c r="O22" i="35" s="1"/>
  <c r="N21" i="35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D19" i="35"/>
  <c r="N18" i="35"/>
  <c r="O18" i="35"/>
  <c r="N17" i="35"/>
  <c r="O17" i="35"/>
  <c r="N16" i="35"/>
  <c r="O16" i="35" s="1"/>
  <c r="N15" i="35"/>
  <c r="O15" i="35" s="1"/>
  <c r="M14" i="35"/>
  <c r="L14" i="35"/>
  <c r="K14" i="35"/>
  <c r="K40" i="35" s="1"/>
  <c r="J14" i="35"/>
  <c r="I14" i="35"/>
  <c r="H14" i="35"/>
  <c r="G14" i="35"/>
  <c r="F14" i="35"/>
  <c r="E14" i="35"/>
  <c r="D14" i="35"/>
  <c r="D40" i="35" s="1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E5" i="35"/>
  <c r="D5" i="35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M33" i="34"/>
  <c r="L33" i="34"/>
  <c r="K33" i="34"/>
  <c r="J33" i="34"/>
  <c r="I33" i="34"/>
  <c r="N33" i="34" s="1"/>
  <c r="O33" i="34" s="1"/>
  <c r="H33" i="34"/>
  <c r="G33" i="34"/>
  <c r="F33" i="34"/>
  <c r="E33" i="34"/>
  <c r="D33" i="34"/>
  <c r="N32" i="34"/>
  <c r="O32" i="34" s="1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/>
  <c r="N27" i="34"/>
  <c r="O27" i="34"/>
  <c r="N26" i="34"/>
  <c r="O26" i="34" s="1"/>
  <c r="N25" i="34"/>
  <c r="O25" i="34" s="1"/>
  <c r="N24" i="34"/>
  <c r="O24" i="34" s="1"/>
  <c r="N23" i="34"/>
  <c r="O23" i="34" s="1"/>
  <c r="N22" i="34"/>
  <c r="O22" i="34"/>
  <c r="N21" i="34"/>
  <c r="O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H40" i="34" s="1"/>
  <c r="G14" i="34"/>
  <c r="F14" i="34"/>
  <c r="E14" i="34"/>
  <c r="D14" i="34"/>
  <c r="N13" i="34"/>
  <c r="O13" i="34"/>
  <c r="N12" i="34"/>
  <c r="O12" i="34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J40" i="34" s="1"/>
  <c r="I5" i="34"/>
  <c r="H5" i="34"/>
  <c r="G5" i="34"/>
  <c r="F5" i="34"/>
  <c r="E5" i="34"/>
  <c r="D5" i="34"/>
  <c r="N39" i="33"/>
  <c r="O39" i="33" s="1"/>
  <c r="N29" i="33"/>
  <c r="O29" i="33" s="1"/>
  <c r="N30" i="33"/>
  <c r="O30" i="33" s="1"/>
  <c r="N31" i="33"/>
  <c r="O31" i="33" s="1"/>
  <c r="N32" i="33"/>
  <c r="O32" i="33" s="1"/>
  <c r="N19" i="33"/>
  <c r="O19" i="33" s="1"/>
  <c r="N20" i="33"/>
  <c r="O20" i="33" s="1"/>
  <c r="N21" i="33"/>
  <c r="O21" i="33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 s="1"/>
  <c r="E28" i="33"/>
  <c r="F28" i="33"/>
  <c r="G28" i="33"/>
  <c r="H28" i="33"/>
  <c r="I28" i="33"/>
  <c r="J28" i="33"/>
  <c r="K28" i="33"/>
  <c r="L28" i="33"/>
  <c r="M28" i="33"/>
  <c r="D28" i="33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I40" i="33" s="1"/>
  <c r="J5" i="33"/>
  <c r="J40" i="33" s="1"/>
  <c r="K5" i="33"/>
  <c r="K40" i="33" s="1"/>
  <c r="L5" i="33"/>
  <c r="M5" i="33"/>
  <c r="D5" i="33"/>
  <c r="D40" i="33" s="1"/>
  <c r="E38" i="33"/>
  <c r="F38" i="33"/>
  <c r="G38" i="33"/>
  <c r="H38" i="33"/>
  <c r="I38" i="33"/>
  <c r="J38" i="33"/>
  <c r="K38" i="33"/>
  <c r="L38" i="33"/>
  <c r="M38" i="33"/>
  <c r="D38" i="33"/>
  <c r="N37" i="33"/>
  <c r="O37" i="33" s="1"/>
  <c r="N36" i="33"/>
  <c r="O36" i="33"/>
  <c r="E35" i="33"/>
  <c r="F35" i="33"/>
  <c r="G35" i="33"/>
  <c r="H35" i="33"/>
  <c r="I35" i="33"/>
  <c r="J35" i="33"/>
  <c r="K35" i="33"/>
  <c r="L35" i="33"/>
  <c r="M35" i="33"/>
  <c r="D35" i="33"/>
  <c r="E33" i="33"/>
  <c r="F33" i="33"/>
  <c r="G33" i="33"/>
  <c r="H33" i="33"/>
  <c r="I33" i="33"/>
  <c r="J33" i="33"/>
  <c r="K33" i="33"/>
  <c r="L33" i="33"/>
  <c r="M33" i="33"/>
  <c r="D33" i="33"/>
  <c r="N34" i="33"/>
  <c r="O34" i="33"/>
  <c r="N14" i="33"/>
  <c r="O14" i="33" s="1"/>
  <c r="N15" i="33"/>
  <c r="O15" i="33"/>
  <c r="N16" i="33"/>
  <c r="O16" i="33" s="1"/>
  <c r="N17" i="33"/>
  <c r="O17" i="33" s="1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 s="1"/>
  <c r="N6" i="33"/>
  <c r="O6" i="33"/>
  <c r="J41" i="38"/>
  <c r="G37" i="40"/>
  <c r="J39" i="43"/>
  <c r="E39" i="43"/>
  <c r="J40" i="44"/>
  <c r="N28" i="44"/>
  <c r="O28" i="44" s="1"/>
  <c r="N34" i="45"/>
  <c r="O34" i="45" s="1"/>
  <c r="O28" i="46"/>
  <c r="P28" i="46" s="1"/>
  <c r="N31" i="41" l="1"/>
  <c r="O31" i="41" s="1"/>
  <c r="N35" i="40"/>
  <c r="O35" i="40" s="1"/>
  <c r="N32" i="40"/>
  <c r="O32" i="40" s="1"/>
  <c r="G40" i="35"/>
  <c r="F41" i="45"/>
  <c r="N29" i="45"/>
  <c r="O29" i="45" s="1"/>
  <c r="N36" i="45"/>
  <c r="O36" i="45" s="1"/>
  <c r="G39" i="46"/>
  <c r="F40" i="35"/>
  <c r="I40" i="35"/>
  <c r="N28" i="35"/>
  <c r="O28" i="35" s="1"/>
  <c r="L40" i="35"/>
  <c r="N38" i="35"/>
  <c r="O38" i="35" s="1"/>
  <c r="K41" i="38"/>
  <c r="N14" i="35"/>
  <c r="O14" i="35" s="1"/>
  <c r="N28" i="38"/>
  <c r="O28" i="38" s="1"/>
  <c r="N17" i="39"/>
  <c r="O17" i="39" s="1"/>
  <c r="H41" i="45"/>
  <c r="D40" i="34"/>
  <c r="N40" i="34" s="1"/>
  <c r="O40" i="34" s="1"/>
  <c r="K38" i="37"/>
  <c r="F38" i="39"/>
  <c r="N30" i="42"/>
  <c r="O30" i="42" s="1"/>
  <c r="N5" i="45"/>
  <c r="O5" i="45" s="1"/>
  <c r="I39" i="46"/>
  <c r="M40" i="35"/>
  <c r="N28" i="33"/>
  <c r="O28" i="33" s="1"/>
  <c r="J41" i="45"/>
  <c r="E40" i="34"/>
  <c r="F40" i="34"/>
  <c r="M38" i="37"/>
  <c r="F41" i="38"/>
  <c r="G34" i="41"/>
  <c r="N14" i="43"/>
  <c r="O14" i="43" s="1"/>
  <c r="K41" i="45"/>
  <c r="N39" i="46"/>
  <c r="H40" i="33"/>
  <c r="N36" i="36"/>
  <c r="O36" i="36" s="1"/>
  <c r="N24" i="37"/>
  <c r="O24" i="37" s="1"/>
  <c r="H41" i="38"/>
  <c r="J34" i="41"/>
  <c r="H39" i="43"/>
  <c r="D40" i="44"/>
  <c r="F40" i="44"/>
  <c r="G40" i="34"/>
  <c r="N29" i="41"/>
  <c r="O29" i="41" s="1"/>
  <c r="I41" i="38"/>
  <c r="N35" i="38"/>
  <c r="O35" i="38" s="1"/>
  <c r="D38" i="39"/>
  <c r="N34" i="39"/>
  <c r="O34" i="39" s="1"/>
  <c r="N14" i="41"/>
  <c r="O14" i="41" s="1"/>
  <c r="I39" i="43"/>
  <c r="N33" i="44"/>
  <c r="O33" i="44" s="1"/>
  <c r="L37" i="40"/>
  <c r="L34" i="41"/>
  <c r="D35" i="42"/>
  <c r="L40" i="44"/>
  <c r="N17" i="45"/>
  <c r="O17" i="45" s="1"/>
  <c r="N13" i="33"/>
  <c r="O13" i="33" s="1"/>
  <c r="K40" i="34"/>
  <c r="N35" i="34"/>
  <c r="O35" i="34" s="1"/>
  <c r="N35" i="35"/>
  <c r="O35" i="35" s="1"/>
  <c r="H39" i="36"/>
  <c r="G38" i="39"/>
  <c r="O17" i="46"/>
  <c r="P17" i="46" s="1"/>
  <c r="O32" i="46"/>
  <c r="P32" i="46" s="1"/>
  <c r="N33" i="36"/>
  <c r="O33" i="36" s="1"/>
  <c r="F35" i="42"/>
  <c r="N35" i="42" s="1"/>
  <c r="O35" i="42" s="1"/>
  <c r="N17" i="42"/>
  <c r="O17" i="42" s="1"/>
  <c r="K35" i="42"/>
  <c r="M40" i="34"/>
  <c r="L35" i="42"/>
  <c r="N32" i="42"/>
  <c r="O32" i="42" s="1"/>
  <c r="N5" i="39"/>
  <c r="O5" i="39" s="1"/>
  <c r="G40" i="33"/>
  <c r="N30" i="37"/>
  <c r="O30" i="37" s="1"/>
  <c r="I38" i="39"/>
  <c r="H35" i="42"/>
  <c r="O36" i="46"/>
  <c r="P36" i="46" s="1"/>
  <c r="M40" i="33"/>
  <c r="L40" i="34"/>
  <c r="I40" i="34"/>
  <c r="N38" i="34"/>
  <c r="O38" i="34" s="1"/>
  <c r="N33" i="35"/>
  <c r="O33" i="35" s="1"/>
  <c r="N19" i="35"/>
  <c r="O19" i="35" s="1"/>
  <c r="L39" i="36"/>
  <c r="J38" i="39"/>
  <c r="I35" i="42"/>
  <c r="N17" i="43"/>
  <c r="O17" i="43" s="1"/>
  <c r="N31" i="43"/>
  <c r="O31" i="43" s="1"/>
  <c r="I41" i="45"/>
  <c r="K38" i="39"/>
  <c r="N32" i="39"/>
  <c r="O32" i="39" s="1"/>
  <c r="N25" i="40"/>
  <c r="O25" i="40" s="1"/>
  <c r="J35" i="42"/>
  <c r="N37" i="43"/>
  <c r="O37" i="43" s="1"/>
  <c r="L41" i="45"/>
  <c r="N38" i="33"/>
  <c r="O38" i="33" s="1"/>
  <c r="G39" i="36"/>
  <c r="K39" i="36"/>
  <c r="E40" i="35"/>
  <c r="N31" i="36"/>
  <c r="O31" i="36" s="1"/>
  <c r="L38" i="39"/>
  <c r="F34" i="41"/>
  <c r="D41" i="45"/>
  <c r="D39" i="46"/>
  <c r="O37" i="47"/>
  <c r="P37" i="47" s="1"/>
  <c r="N14" i="37"/>
  <c r="O14" i="37" s="1"/>
  <c r="E38" i="37"/>
  <c r="N26" i="36"/>
  <c r="O26" i="36" s="1"/>
  <c r="N28" i="37"/>
  <c r="O28" i="37" s="1"/>
  <c r="N35" i="37"/>
  <c r="O35" i="37" s="1"/>
  <c r="N33" i="38"/>
  <c r="O33" i="38" s="1"/>
  <c r="E41" i="38"/>
  <c r="N39" i="38"/>
  <c r="O39" i="38" s="1"/>
  <c r="N27" i="39"/>
  <c r="O27" i="39" s="1"/>
  <c r="M38" i="39"/>
  <c r="E41" i="45"/>
  <c r="N41" i="45" s="1"/>
  <c r="O41" i="45" s="1"/>
  <c r="N35" i="33"/>
  <c r="O35" i="33" s="1"/>
  <c r="H40" i="35"/>
  <c r="F39" i="36"/>
  <c r="N5" i="36"/>
  <c r="O5" i="36" s="1"/>
  <c r="M39" i="43"/>
  <c r="N26" i="43"/>
  <c r="O26" i="43" s="1"/>
  <c r="N14" i="44"/>
  <c r="O14" i="44" s="1"/>
  <c r="M40" i="44"/>
  <c r="K40" i="44"/>
  <c r="N17" i="44"/>
  <c r="O17" i="44" s="1"/>
  <c r="E39" i="46"/>
  <c r="O14" i="46"/>
  <c r="P14" i="46" s="1"/>
  <c r="H39" i="46"/>
  <c r="L40" i="33"/>
  <c r="J40" i="35"/>
  <c r="N5" i="37"/>
  <c r="O5" i="37" s="1"/>
  <c r="G41" i="38"/>
  <c r="N5" i="38"/>
  <c r="O5" i="38" s="1"/>
  <c r="N5" i="40"/>
  <c r="O5" i="40" s="1"/>
  <c r="M37" i="40"/>
  <c r="I34" i="41"/>
  <c r="G39" i="43"/>
  <c r="N5" i="43"/>
  <c r="O5" i="43" s="1"/>
  <c r="N33" i="33"/>
  <c r="O33" i="33" s="1"/>
  <c r="N5" i="34"/>
  <c r="O5" i="34" s="1"/>
  <c r="N14" i="34"/>
  <c r="O14" i="34" s="1"/>
  <c r="H38" i="37"/>
  <c r="N5" i="42"/>
  <c r="O5" i="42" s="1"/>
  <c r="E35" i="42"/>
  <c r="I40" i="44"/>
  <c r="N38" i="44"/>
  <c r="O38" i="44" s="1"/>
  <c r="I39" i="36"/>
  <c r="K34" i="41"/>
  <c r="J39" i="36"/>
  <c r="J38" i="37"/>
  <c r="M41" i="38"/>
  <c r="N17" i="38"/>
  <c r="O17" i="38" s="1"/>
  <c r="G35" i="42"/>
  <c r="I37" i="40"/>
  <c r="N37" i="40" s="1"/>
  <c r="O37" i="40" s="1"/>
  <c r="N17" i="40"/>
  <c r="O17" i="40" s="1"/>
  <c r="M34" i="41"/>
  <c r="N5" i="41"/>
  <c r="O5" i="41" s="1"/>
  <c r="M39" i="36"/>
  <c r="N14" i="36"/>
  <c r="O14" i="36" s="1"/>
  <c r="K39" i="46"/>
  <c r="O5" i="46"/>
  <c r="P5" i="46" s="1"/>
  <c r="F40" i="33"/>
  <c r="N19" i="34"/>
  <c r="O19" i="34" s="1"/>
  <c r="E40" i="33"/>
  <c r="D38" i="37"/>
  <c r="N14" i="39"/>
  <c r="O14" i="39" s="1"/>
  <c r="H38" i="39"/>
  <c r="K37" i="40"/>
  <c r="N14" i="40"/>
  <c r="O14" i="40" s="1"/>
  <c r="E34" i="41"/>
  <c r="E40" i="44"/>
  <c r="N40" i="44" s="1"/>
  <c r="O40" i="44" s="1"/>
  <c r="N14" i="45"/>
  <c r="O14" i="45" s="1"/>
  <c r="G41" i="45"/>
  <c r="L39" i="46"/>
  <c r="N5" i="44"/>
  <c r="O5" i="44" s="1"/>
  <c r="N5" i="35"/>
  <c r="O5" i="35" s="1"/>
  <c r="D39" i="43"/>
  <c r="N5" i="33"/>
  <c r="O5" i="33" s="1"/>
  <c r="G38" i="37"/>
  <c r="D39" i="36"/>
  <c r="N30" i="40"/>
  <c r="O30" i="40" s="1"/>
  <c r="N34" i="41" l="1"/>
  <c r="O34" i="41" s="1"/>
  <c r="N40" i="35"/>
  <c r="O40" i="35" s="1"/>
  <c r="N38" i="39"/>
  <c r="O38" i="39" s="1"/>
  <c r="N40" i="33"/>
  <c r="O40" i="33" s="1"/>
  <c r="N39" i="43"/>
  <c r="O39" i="43" s="1"/>
  <c r="N41" i="38"/>
  <c r="O41" i="38" s="1"/>
  <c r="N38" i="37"/>
  <c r="O38" i="37" s="1"/>
  <c r="N39" i="36"/>
  <c r="O39" i="36" s="1"/>
  <c r="O39" i="46"/>
  <c r="P39" i="46" s="1"/>
</calcChain>
</file>

<file path=xl/sharedStrings.xml><?xml version="1.0" encoding="utf-8"?>
<sst xmlns="http://schemas.openxmlformats.org/spreadsheetml/2006/main" count="872" uniqueCount="135">
  <si>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</si>
  <si>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</si>
  <si>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</si>
  <si>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</si>
  <si>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</si>
  <si>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</si>
  <si>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</si>
  <si>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</si>
  <si>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</si>
  <si>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</si>
  <si>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</si>
  <si>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</si>
  <si>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</si>
  <si>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Utility Service Tax - Gas</t>
  </si>
  <si>
    <t>Communications Services Taxes</t>
  </si>
  <si>
    <t>Permits, Fees, and Special Assessments</t>
  </si>
  <si>
    <t>Franchise Fee - Electricity</t>
  </si>
  <si>
    <t>Franchise Fee - Cable Television</t>
  </si>
  <si>
    <t>Impact Fees - Commercial - Physical Environment</t>
  </si>
  <si>
    <t>Other Permits, Fees, and Special Assessments</t>
  </si>
  <si>
    <t>Federal Grant - Public Safety</t>
  </si>
  <si>
    <t>Intergovernmental Revenue</t>
  </si>
  <si>
    <t>State Grant - Public Safety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</si>
  <si>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</si>
  <si>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</si>
  <si>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</si>
  <si>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</si>
  <si>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</si>
  <si>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</si>
  <si>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</si>
  <si>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</si>
  <si>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</si>
  <si>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</si>
  <si>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</si>
  <si>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</si>
  <si>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</si>
  <si>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</si>
  <si>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Fire Protection</t>
  </si>
  <si>
    <t>Public Safety - Other Public Safety Charges and Fees</t>
  </si>
  <si>
    <t>Physical Environment - Garbage / Solid Waste</t>
  </si>
  <si>
    <t>Physical Environment - Water / Sewer Combination Utility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</si>
  <si>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</si>
  <si>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</si>
  <si>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</si>
  <si>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</si>
  <si>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Other Miscellaneous Revenues - Other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</si>
  <si>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</si>
  <si>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</si>
  <si>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</si>
  <si>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</si>
  <si>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</si>
  <si>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</si>
  <si>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</si>
  <si>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</si>
  <si>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Cross City Revenues Reported by Account Code and Fund Type</t>
  </si>
  <si>
    <t>Local Fiscal Year Ended September 30, 2010</t>
  </si>
  <si>
    <t>Local Business Tax</t>
  </si>
  <si>
    <t>Impact Fees - Residential - Physical Environment</t>
  </si>
  <si>
    <t>Federal Grant - Physical Environment - Water Supply System</t>
  </si>
  <si>
    <t>Grants from Other Local Units - Public Safety</t>
  </si>
  <si>
    <t>Non-Operating - Inter-Fund Group Transfers In</t>
  </si>
  <si>
    <t>2010 Municipal Census Population:</t>
  </si>
  <si>
    <t>Local Fiscal Year Ended September 30, 2011</t>
  </si>
  <si>
    <t>General Gov't (Not Court-Related) - Other General Gov't Charges and Fees</t>
  </si>
  <si>
    <t>Proprietary Non-Operating Sources - Capital Contributions from State Government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</si>
  <si>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</si>
  <si>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</si>
  <si>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</si>
  <si>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Other Charges for Services</t>
  </si>
  <si>
    <t>2012 Municipal Population:</t>
  </si>
  <si>
    <t>Local Fiscal Year Ended September 30, 2013</t>
  </si>
  <si>
    <t>Utility Service Tax - Propane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</si>
  <si>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</si>
  <si>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</si>
  <si>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</si>
  <si>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</si>
  <si>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Local Government Half-Cent Sales Tax</t>
  </si>
  <si>
    <t>Rents and Royalties</t>
  </si>
  <si>
    <t>Sales - Disposition of Fixed Assets</t>
  </si>
  <si>
    <t>Proceeds of General Capital Asset Dispositions - Sales</t>
  </si>
  <si>
    <t>2013 Municipal Population:</t>
  </si>
  <si>
    <t>Local Fiscal Year Ended September 30, 2008</t>
  </si>
  <si>
    <t>Permits and Franchise Fees</t>
  </si>
  <si>
    <t>Other Permits and Fees</t>
  </si>
  <si>
    <t>Impact Fees - Physical Environment</t>
  </si>
  <si>
    <t>2008 Municipal Population:</t>
  </si>
  <si>
    <t>Local Fiscal Year Ended September 30, 2014</t>
  </si>
  <si>
    <t>Federal Grant - Physical Environment - Sewer / Wastewater</t>
  </si>
  <si>
    <t>State Shared Revenues - General Government - Alcoholic Beverage License Tax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</si>
  <si>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</si>
  <si>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</si>
  <si>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</si>
  <si>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</si>
  <si>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</si>
  <si>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</si>
  <si>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Federal Grant - Transportation - Other Transportation</t>
  </si>
  <si>
    <t>2017 Municipal Population:</t>
  </si>
  <si>
    <t>Local Fiscal Year Ended September 30, 2018</t>
  </si>
  <si>
    <t>State Grant - Transportation - Other Transportation</t>
  </si>
  <si>
    <t>2018 Municipal Population:</t>
  </si>
  <si>
    <t>Local Fiscal Year Ended September 30, 2019</t>
  </si>
  <si>
    <t>Federal Grant - Economic Environment</t>
  </si>
  <si>
    <t>State Grant - Physical Environment - Water Supply System</t>
  </si>
  <si>
    <t>State Grant - Economic Environment</t>
  </si>
  <si>
    <t>2019 Municipal Population:</t>
  </si>
  <si>
    <t>Local Fiscal Year Ended September 30, 2020</t>
  </si>
  <si>
    <t>First Local Option Fuel Tax (1 to 6 Cents)</t>
  </si>
  <si>
    <t>Contributions and Donations from Private Sources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</si>
  <si>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</si>
  <si>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</si>
  <si>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</si>
  <si>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</si>
  <si>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</si>
  <si>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</si>
  <si>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</si>
  <si>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Small County Surtax</t>
  </si>
  <si>
    <t>State Communications Services Taxes</t>
  </si>
  <si>
    <t>Intergovernmental Revenues</t>
  </si>
  <si>
    <t>State Grant - Physical Environment - Sewer / Wastewater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</si>
  <si>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</si>
  <si>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</si>
  <si>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</si>
  <si>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</si>
  <si>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Local Government Infrastructure Surtax</t>
  </si>
  <si>
    <t>Local Communications Services Taxes</t>
  </si>
  <si>
    <t>Impact Fees - Commercial - Other</t>
  </si>
  <si>
    <t>Federal Grant - American Rescue Plan Act Funds</t>
  </si>
  <si>
    <t>2022 Municipal Population:</t>
  </si>
  <si>
    <t>Local Fiscal Year Ended September 30, 2023</t>
  </si>
  <si>
    <t>Federal Grant - General Government</t>
  </si>
  <si>
    <t>Grants from Other Local Units - Economic Environment</t>
  </si>
  <si>
    <t>Grants from Other Local Units - Human Services</t>
  </si>
  <si>
    <t>Physical Environment - Cemetary</t>
  </si>
  <si>
    <t>Proprietary Non-Operating Sources - Other Grants and Donations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</si>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</sst>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5D3D0-34D9-47ED-8983-4715CD7DC5FD}">
  <sheetPr>
    <pageSetUpPr fitToPage="1"/>
  </sheetPr>
  <dimension ref="A1:ED3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62" customWidth="1"/>
    <col min="17" max="18" width="9.77734375" style="62"/>
  </cols>
  <sheetData>
    <row r="1" spans="1:134" ht="27.75">
      <c r="A1" s="98" t="s">
        <v>54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4" thickBot="1">
      <c r="A2" s="101" t="s">
        <v>128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47</v>
      </c>
      <c r="B3" s="105"/>
      <c r="C3" s="106"/>
      <c r="D3" s="110" t="s">
        <v>30</v>
      </c>
      <c r="E3" s="111"/>
      <c r="F3" s="111"/>
      <c r="G3" s="111"/>
      <c r="H3" s="112"/>
      <c r="I3" s="110" t="s">
        <v>31</v>
      </c>
      <c r="J3" s="112"/>
      <c r="K3" s="110" t="s">
        <v>33</v>
      </c>
      <c r="L3" s="111"/>
      <c r="M3" s="112"/>
      <c r="N3" s="49"/>
      <c r="O3" s="50"/>
      <c r="P3" s="113" t="s">
        <v>110</v>
      </c>
      <c r="Q3" s="51"/>
      <c r="R3"/>
    </row>
    <row r="4" spans="1:134" ht="32.25" customHeight="1" thickBot="1">
      <c r="A4" s="107"/>
      <c r="B4" s="108"/>
      <c r="C4" s="109"/>
      <c r="D4" s="52" t="s">
        <v>3</v>
      </c>
      <c r="E4" s="52" t="s">
        <v>48</v>
      </c>
      <c r="F4" s="52" t="s">
        <v>49</v>
      </c>
      <c r="G4" s="52" t="s">
        <v>50</v>
      </c>
      <c r="H4" s="52" t="s">
        <v>4</v>
      </c>
      <c r="I4" s="52" t="s">
        <v>5</v>
      </c>
      <c r="J4" s="53" t="s">
        <v>51</v>
      </c>
      <c r="K4" s="53" t="s">
        <v>6</v>
      </c>
      <c r="L4" s="53" t="s">
        <v>7</v>
      </c>
      <c r="M4" s="53" t="s">
        <v>111</v>
      </c>
      <c r="N4" s="53" t="s">
        <v>8</v>
      </c>
      <c r="O4" s="53" t="s">
        <v>112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113</v>
      </c>
      <c r="B5" s="57"/>
      <c r="C5" s="57"/>
      <c r="D5" s="58">
        <f>SUM(D6:D13)</f>
        <v>733107</v>
      </c>
      <c r="E5" s="58">
        <f>SUM(E6:E13)</f>
        <v>0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733107</v>
      </c>
      <c r="P5" s="60">
        <f>(O5/P$37)</f>
        <v>430.98589065255732</v>
      </c>
      <c r="Q5" s="61"/>
    </row>
    <row r="6" spans="1:134">
      <c r="A6" s="63"/>
      <c r="B6" s="64">
        <v>311</v>
      </c>
      <c r="C6" s="65" t="s">
        <v>1</v>
      </c>
      <c r="D6" s="66">
        <v>197024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197024</v>
      </c>
      <c r="P6" s="67">
        <f>(O6/P$37)</f>
        <v>115.82833627278072</v>
      </c>
      <c r="Q6" s="68"/>
    </row>
    <row r="7" spans="1:134">
      <c r="A7" s="63"/>
      <c r="B7" s="64">
        <v>312.41000000000003</v>
      </c>
      <c r="C7" s="65" t="s">
        <v>114</v>
      </c>
      <c r="D7" s="66">
        <v>78866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78866</v>
      </c>
      <c r="P7" s="67">
        <f>(O7/P$37)</f>
        <v>46.364491475602584</v>
      </c>
      <c r="Q7" s="68"/>
    </row>
    <row r="8" spans="1:134">
      <c r="A8" s="63"/>
      <c r="B8" s="64">
        <v>312.63</v>
      </c>
      <c r="C8" s="65" t="s">
        <v>123</v>
      </c>
      <c r="D8" s="66">
        <v>182406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182406</v>
      </c>
      <c r="P8" s="67">
        <f>(O8/P$37)</f>
        <v>107.23456790123457</v>
      </c>
      <c r="Q8" s="68"/>
    </row>
    <row r="9" spans="1:134">
      <c r="A9" s="63"/>
      <c r="B9" s="64">
        <v>314.10000000000002</v>
      </c>
      <c r="C9" s="65" t="s">
        <v>11</v>
      </c>
      <c r="D9" s="66">
        <v>169560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169560</v>
      </c>
      <c r="P9" s="67">
        <f>(O9/P$37)</f>
        <v>99.682539682539684</v>
      </c>
      <c r="Q9" s="68"/>
    </row>
    <row r="10" spans="1:134">
      <c r="A10" s="63"/>
      <c r="B10" s="64">
        <v>314.3</v>
      </c>
      <c r="C10" s="65" t="s">
        <v>12</v>
      </c>
      <c r="D10" s="66">
        <v>37041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37041</v>
      </c>
      <c r="P10" s="67">
        <f>(O10/P$37)</f>
        <v>21.776014109347443</v>
      </c>
      <c r="Q10" s="68"/>
    </row>
    <row r="11" spans="1:134">
      <c r="A11" s="63"/>
      <c r="B11" s="64">
        <v>314.39999999999998</v>
      </c>
      <c r="C11" s="65" t="s">
        <v>13</v>
      </c>
      <c r="D11" s="66">
        <v>45594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45594</v>
      </c>
      <c r="P11" s="67">
        <f>(O11/P$37)</f>
        <v>26.804232804232804</v>
      </c>
      <c r="Q11" s="68"/>
    </row>
    <row r="12" spans="1:134">
      <c r="A12" s="63"/>
      <c r="B12" s="64">
        <v>315.2</v>
      </c>
      <c r="C12" s="65" t="s">
        <v>124</v>
      </c>
      <c r="D12" s="66">
        <v>22116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22116</v>
      </c>
      <c r="P12" s="67">
        <f>(O12/P$37)</f>
        <v>13.001763668430335</v>
      </c>
      <c r="Q12" s="68"/>
    </row>
    <row r="13" spans="1:134">
      <c r="A13" s="63"/>
      <c r="B13" s="64">
        <v>316</v>
      </c>
      <c r="C13" s="65" t="s">
        <v>73</v>
      </c>
      <c r="D13" s="66">
        <v>500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500</v>
      </c>
      <c r="P13" s="67">
        <f>(O13/P$37)</f>
        <v>0.29394473838918284</v>
      </c>
      <c r="Q13" s="68"/>
    </row>
    <row r="14" spans="1:134" ht="15.75">
      <c r="A14" s="69" t="s">
        <v>15</v>
      </c>
      <c r="B14" s="70"/>
      <c r="C14" s="71"/>
      <c r="D14" s="72">
        <f>SUM(D15:D15)</f>
        <v>149727</v>
      </c>
      <c r="E14" s="72">
        <f>SUM(E15:E15)</f>
        <v>0</v>
      </c>
      <c r="F14" s="72">
        <f>SUM(F15:F15)</f>
        <v>0</v>
      </c>
      <c r="G14" s="72">
        <f>SUM(G15:G15)</f>
        <v>0</v>
      </c>
      <c r="H14" s="72">
        <f>SUM(H15:H15)</f>
        <v>0</v>
      </c>
      <c r="I14" s="72">
        <f>SUM(I15:I15)</f>
        <v>0</v>
      </c>
      <c r="J14" s="72">
        <f>SUM(J15:J15)</f>
        <v>0</v>
      </c>
      <c r="K14" s="72">
        <f>SUM(K15:K15)</f>
        <v>0</v>
      </c>
      <c r="L14" s="72">
        <f>SUM(L15:L15)</f>
        <v>0</v>
      </c>
      <c r="M14" s="72">
        <f>SUM(M15:M15)</f>
        <v>0</v>
      </c>
      <c r="N14" s="72">
        <f>SUM(N15:N15)</f>
        <v>0</v>
      </c>
      <c r="O14" s="73">
        <f>SUM(D14:N14)</f>
        <v>149727</v>
      </c>
      <c r="P14" s="74">
        <f>(O14/P$37)</f>
        <v>88.022927689594354</v>
      </c>
      <c r="Q14" s="75"/>
    </row>
    <row r="15" spans="1:134">
      <c r="A15" s="63"/>
      <c r="B15" s="64">
        <v>323.10000000000002</v>
      </c>
      <c r="C15" s="65" t="s">
        <v>16</v>
      </c>
      <c r="D15" s="66">
        <v>149727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" si="1">SUM(D15:N15)</f>
        <v>149727</v>
      </c>
      <c r="P15" s="67">
        <f>(O15/P$37)</f>
        <v>88.022927689594354</v>
      </c>
      <c r="Q15" s="68"/>
    </row>
    <row r="16" spans="1:134" ht="15.75">
      <c r="A16" s="69" t="s">
        <v>117</v>
      </c>
      <c r="B16" s="70"/>
      <c r="C16" s="71"/>
      <c r="D16" s="72">
        <f>SUM(D17:D24)</f>
        <v>322783</v>
      </c>
      <c r="E16" s="72">
        <f>SUM(E17:E24)</f>
        <v>0</v>
      </c>
      <c r="F16" s="72">
        <f>SUM(F17:F24)</f>
        <v>0</v>
      </c>
      <c r="G16" s="72">
        <f>SUM(G17:G24)</f>
        <v>0</v>
      </c>
      <c r="H16" s="72">
        <f>SUM(H17:H24)</f>
        <v>0</v>
      </c>
      <c r="I16" s="72">
        <f>SUM(I17:I24)</f>
        <v>82146</v>
      </c>
      <c r="J16" s="72">
        <f>SUM(J17:J24)</f>
        <v>0</v>
      </c>
      <c r="K16" s="72">
        <f>SUM(K17:K24)</f>
        <v>0</v>
      </c>
      <c r="L16" s="72">
        <f>SUM(L17:L24)</f>
        <v>0</v>
      </c>
      <c r="M16" s="72">
        <f>SUM(M17:M24)</f>
        <v>0</v>
      </c>
      <c r="N16" s="72">
        <f>SUM(N17:N24)</f>
        <v>0</v>
      </c>
      <c r="O16" s="73">
        <f>SUM(D16:N16)</f>
        <v>404929</v>
      </c>
      <c r="P16" s="74">
        <f>(O16/P$37)</f>
        <v>238.05349794238683</v>
      </c>
      <c r="Q16" s="75"/>
    </row>
    <row r="17" spans="1:17">
      <c r="A17" s="63"/>
      <c r="B17" s="64">
        <v>331.1</v>
      </c>
      <c r="C17" s="65" t="s">
        <v>129</v>
      </c>
      <c r="D17" s="66">
        <v>78981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>SUM(D17:N17)</f>
        <v>78981</v>
      </c>
      <c r="P17" s="67">
        <f>(O17/P$37)</f>
        <v>46.432098765432102</v>
      </c>
      <c r="Q17" s="68"/>
    </row>
    <row r="18" spans="1:17">
      <c r="A18" s="63"/>
      <c r="B18" s="64">
        <v>331.31</v>
      </c>
      <c r="C18" s="65" t="s">
        <v>58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78981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2" si="2">SUM(D18:N18)</f>
        <v>78981</v>
      </c>
      <c r="P18" s="67">
        <f>(O18/P$37)</f>
        <v>46.432098765432102</v>
      </c>
      <c r="Q18" s="68"/>
    </row>
    <row r="19" spans="1:17">
      <c r="A19" s="63"/>
      <c r="B19" s="64">
        <v>334.49</v>
      </c>
      <c r="C19" s="65" t="s">
        <v>98</v>
      </c>
      <c r="D19" s="66">
        <v>17542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17542</v>
      </c>
      <c r="P19" s="67">
        <f>(O19/P$37)</f>
        <v>10.312757201646091</v>
      </c>
      <c r="Q19" s="68"/>
    </row>
    <row r="20" spans="1:17">
      <c r="A20" s="63"/>
      <c r="B20" s="64">
        <v>335.125</v>
      </c>
      <c r="C20" s="65" t="s">
        <v>119</v>
      </c>
      <c r="D20" s="66">
        <v>115800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115800</v>
      </c>
      <c r="P20" s="67">
        <f>(O20/P$37)</f>
        <v>68.077601410934747</v>
      </c>
      <c r="Q20" s="68"/>
    </row>
    <row r="21" spans="1:17">
      <c r="A21" s="63"/>
      <c r="B21" s="64">
        <v>335.14</v>
      </c>
      <c r="C21" s="65" t="s">
        <v>75</v>
      </c>
      <c r="D21" s="66">
        <v>191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191</v>
      </c>
      <c r="P21" s="67">
        <f>(O21/P$37)</f>
        <v>0.11228689006466784</v>
      </c>
      <c r="Q21" s="68"/>
    </row>
    <row r="22" spans="1:17">
      <c r="A22" s="63"/>
      <c r="B22" s="64">
        <v>335.18</v>
      </c>
      <c r="C22" s="65" t="s">
        <v>120</v>
      </c>
      <c r="D22" s="66">
        <v>63994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63994</v>
      </c>
      <c r="P22" s="67">
        <f>(O22/P$37)</f>
        <v>37.621399176954732</v>
      </c>
      <c r="Q22" s="68"/>
    </row>
    <row r="23" spans="1:17">
      <c r="A23" s="63"/>
      <c r="B23" s="64">
        <v>337.5</v>
      </c>
      <c r="C23" s="65" t="s">
        <v>130</v>
      </c>
      <c r="D23" s="66">
        <v>25000</v>
      </c>
      <c r="E23" s="66">
        <v>0</v>
      </c>
      <c r="F23" s="66">
        <v>0</v>
      </c>
      <c r="G23" s="66">
        <v>0</v>
      </c>
      <c r="H23" s="66">
        <v>0</v>
      </c>
      <c r="I23" s="66">
        <v>3165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24" si="3">SUM(D23:N23)</f>
        <v>28165</v>
      </c>
      <c r="P23" s="67">
        <f>(O23/P$37)</f>
        <v>16.557907113462669</v>
      </c>
      <c r="Q23" s="68"/>
    </row>
    <row r="24" spans="1:17">
      <c r="A24" s="63"/>
      <c r="B24" s="64">
        <v>337.6</v>
      </c>
      <c r="C24" s="65" t="s">
        <v>131</v>
      </c>
      <c r="D24" s="66">
        <v>21275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3"/>
        <v>21275</v>
      </c>
      <c r="P24" s="67">
        <f>(O24/P$37)</f>
        <v>12.50734861845973</v>
      </c>
      <c r="Q24" s="68"/>
    </row>
    <row r="25" spans="1:17" ht="15.75">
      <c r="A25" s="69" t="s">
        <v>34</v>
      </c>
      <c r="B25" s="70"/>
      <c r="C25" s="71"/>
      <c r="D25" s="72">
        <f>SUM(D26:D29)</f>
        <v>357152</v>
      </c>
      <c r="E25" s="72">
        <f>SUM(E26:E29)</f>
        <v>0</v>
      </c>
      <c r="F25" s="72">
        <f>SUM(F26:F29)</f>
        <v>0</v>
      </c>
      <c r="G25" s="72">
        <f>SUM(G26:G29)</f>
        <v>0</v>
      </c>
      <c r="H25" s="72">
        <f>SUM(H26:H29)</f>
        <v>0</v>
      </c>
      <c r="I25" s="72">
        <f>SUM(I26:I29)</f>
        <v>1293186</v>
      </c>
      <c r="J25" s="72">
        <f>SUM(J26:J29)</f>
        <v>0</v>
      </c>
      <c r="K25" s="72">
        <f>SUM(K26:K29)</f>
        <v>0</v>
      </c>
      <c r="L25" s="72">
        <f>SUM(L26:L29)</f>
        <v>0</v>
      </c>
      <c r="M25" s="72">
        <f>SUM(M26:M29)</f>
        <v>0</v>
      </c>
      <c r="N25" s="72">
        <f>SUM(N26:N29)</f>
        <v>0</v>
      </c>
      <c r="O25" s="72">
        <f>SUM(D25:N25)</f>
        <v>1650338</v>
      </c>
      <c r="P25" s="74">
        <f>(O25/P$37)</f>
        <v>970.21634332745441</v>
      </c>
      <c r="Q25" s="75"/>
    </row>
    <row r="26" spans="1:17">
      <c r="A26" s="63"/>
      <c r="B26" s="64">
        <v>342.2</v>
      </c>
      <c r="C26" s="65" t="s">
        <v>37</v>
      </c>
      <c r="D26" s="66">
        <v>45000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:O29" si="4">SUM(D26:N26)</f>
        <v>45000</v>
      </c>
      <c r="P26" s="67">
        <f>(O26/P$37)</f>
        <v>26.455026455026456</v>
      </c>
      <c r="Q26" s="68"/>
    </row>
    <row r="27" spans="1:17">
      <c r="A27" s="63"/>
      <c r="B27" s="64">
        <v>343.4</v>
      </c>
      <c r="C27" s="65" t="s">
        <v>39</v>
      </c>
      <c r="D27" s="66">
        <v>300152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4"/>
        <v>300152</v>
      </c>
      <c r="P27" s="67">
        <f>(O27/P$37)</f>
        <v>176.45620223398001</v>
      </c>
      <c r="Q27" s="68"/>
    </row>
    <row r="28" spans="1:17">
      <c r="A28" s="63"/>
      <c r="B28" s="64">
        <v>343.6</v>
      </c>
      <c r="C28" s="65" t="s">
        <v>40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1293186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4"/>
        <v>1293186</v>
      </c>
      <c r="P28" s="67">
        <f>(O28/P$37)</f>
        <v>760.25044091710754</v>
      </c>
      <c r="Q28" s="68"/>
    </row>
    <row r="29" spans="1:17">
      <c r="A29" s="63"/>
      <c r="B29" s="64">
        <v>343.8</v>
      </c>
      <c r="C29" s="65" t="s">
        <v>132</v>
      </c>
      <c r="D29" s="66">
        <v>12000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12000</v>
      </c>
      <c r="P29" s="67">
        <f>(O29/P$37)</f>
        <v>7.0546737213403876</v>
      </c>
      <c r="Q29" s="68"/>
    </row>
    <row r="30" spans="1:17" ht="15.75">
      <c r="A30" s="69" t="s">
        <v>2</v>
      </c>
      <c r="B30" s="70"/>
      <c r="C30" s="71"/>
      <c r="D30" s="72">
        <f>SUM(D31:D32)</f>
        <v>8351</v>
      </c>
      <c r="E30" s="72">
        <f>SUM(E31:E32)</f>
        <v>0</v>
      </c>
      <c r="F30" s="72">
        <f>SUM(F31:F32)</f>
        <v>0</v>
      </c>
      <c r="G30" s="72">
        <f>SUM(G31:G32)</f>
        <v>0</v>
      </c>
      <c r="H30" s="72">
        <f>SUM(H31:H32)</f>
        <v>0</v>
      </c>
      <c r="I30" s="72">
        <f>SUM(I31:I32)</f>
        <v>2240</v>
      </c>
      <c r="J30" s="72">
        <f>SUM(J31:J32)</f>
        <v>0</v>
      </c>
      <c r="K30" s="72">
        <f>SUM(K31:K32)</f>
        <v>0</v>
      </c>
      <c r="L30" s="72">
        <f>SUM(L31:L32)</f>
        <v>0</v>
      </c>
      <c r="M30" s="72">
        <f>SUM(M31:M32)</f>
        <v>0</v>
      </c>
      <c r="N30" s="72">
        <f>SUM(N31:N32)</f>
        <v>0</v>
      </c>
      <c r="O30" s="72">
        <f>SUM(D30:N30)</f>
        <v>10591</v>
      </c>
      <c r="P30" s="74">
        <f>(O30/P$37)</f>
        <v>6.2263374485596712</v>
      </c>
      <c r="Q30" s="75"/>
    </row>
    <row r="31" spans="1:17">
      <c r="A31" s="63"/>
      <c r="B31" s="64">
        <v>361.1</v>
      </c>
      <c r="C31" s="65" t="s">
        <v>44</v>
      </c>
      <c r="D31" s="66">
        <v>518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>SUM(D31:N31)</f>
        <v>518</v>
      </c>
      <c r="P31" s="67">
        <f>(O31/P$37)</f>
        <v>0.30452674897119342</v>
      </c>
      <c r="Q31" s="68"/>
    </row>
    <row r="32" spans="1:17">
      <c r="A32" s="63"/>
      <c r="B32" s="64">
        <v>369.9</v>
      </c>
      <c r="C32" s="65" t="s">
        <v>45</v>
      </c>
      <c r="D32" s="66">
        <v>7833</v>
      </c>
      <c r="E32" s="66">
        <v>0</v>
      </c>
      <c r="F32" s="66">
        <v>0</v>
      </c>
      <c r="G32" s="66">
        <v>0</v>
      </c>
      <c r="H32" s="66">
        <v>0</v>
      </c>
      <c r="I32" s="66">
        <v>2240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34" si="5">SUM(D32:N32)</f>
        <v>10073</v>
      </c>
      <c r="P32" s="67">
        <f>(O32/P$37)</f>
        <v>5.9218106995884776</v>
      </c>
      <c r="Q32" s="68"/>
    </row>
    <row r="33" spans="1:120" ht="15.75">
      <c r="A33" s="69" t="s">
        <v>36</v>
      </c>
      <c r="B33" s="70"/>
      <c r="C33" s="71"/>
      <c r="D33" s="72">
        <f>SUM(D34:D34)</f>
        <v>0</v>
      </c>
      <c r="E33" s="72">
        <f>SUM(E34:E34)</f>
        <v>0</v>
      </c>
      <c r="F33" s="72">
        <f>SUM(F34:F34)</f>
        <v>0</v>
      </c>
      <c r="G33" s="72">
        <f>SUM(G34:G34)</f>
        <v>0</v>
      </c>
      <c r="H33" s="72">
        <f>SUM(H34:H34)</f>
        <v>0</v>
      </c>
      <c r="I33" s="72">
        <f>SUM(I34:I34)</f>
        <v>1750</v>
      </c>
      <c r="J33" s="72">
        <f>SUM(J34:J34)</f>
        <v>0</v>
      </c>
      <c r="K33" s="72">
        <f>SUM(K34:K34)</f>
        <v>0</v>
      </c>
      <c r="L33" s="72">
        <f>SUM(L34:L34)</f>
        <v>0</v>
      </c>
      <c r="M33" s="72">
        <f>SUM(M34:M34)</f>
        <v>0</v>
      </c>
      <c r="N33" s="72">
        <f>SUM(N34:N34)</f>
        <v>0</v>
      </c>
      <c r="O33" s="72">
        <f t="shared" si="5"/>
        <v>1750</v>
      </c>
      <c r="P33" s="74">
        <f>(O33/P$37)</f>
        <v>1.0288065843621399</v>
      </c>
      <c r="Q33" s="68"/>
    </row>
    <row r="34" spans="1:120" ht="15.75" thickBot="1">
      <c r="A34" s="63"/>
      <c r="B34" s="64">
        <v>389.4</v>
      </c>
      <c r="C34" s="65" t="s">
        <v>133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1750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5"/>
        <v>1750</v>
      </c>
      <c r="P34" s="67">
        <f>(O34/P$37)</f>
        <v>1.0288065843621399</v>
      </c>
      <c r="Q34" s="68"/>
    </row>
    <row r="35" spans="1:120" ht="16.5" thickBot="1">
      <c r="A35" s="76" t="s">
        <v>41</v>
      </c>
      <c r="B35" s="77"/>
      <c r="C35" s="78"/>
      <c r="D35" s="79">
        <f>SUM(D5,D14,D16,D25,D30,D33)</f>
        <v>1571120</v>
      </c>
      <c r="E35" s="79">
        <f t="shared" ref="E35:N35" si="6">SUM(E5,E14,E16,E25,E30,E33)</f>
        <v>0</v>
      </c>
      <c r="F35" s="79">
        <f t="shared" si="6"/>
        <v>0</v>
      </c>
      <c r="G35" s="79">
        <f t="shared" si="6"/>
        <v>0</v>
      </c>
      <c r="H35" s="79">
        <f t="shared" si="6"/>
        <v>0</v>
      </c>
      <c r="I35" s="79">
        <f t="shared" si="6"/>
        <v>1379322</v>
      </c>
      <c r="J35" s="79">
        <f t="shared" si="6"/>
        <v>0</v>
      </c>
      <c r="K35" s="79">
        <f t="shared" si="6"/>
        <v>0</v>
      </c>
      <c r="L35" s="79">
        <f t="shared" si="6"/>
        <v>0</v>
      </c>
      <c r="M35" s="79">
        <f t="shared" si="6"/>
        <v>0</v>
      </c>
      <c r="N35" s="79">
        <f t="shared" si="6"/>
        <v>0</v>
      </c>
      <c r="O35" s="79">
        <f>SUM(D35:N35)</f>
        <v>2950442</v>
      </c>
      <c r="P35" s="80">
        <f>(O35/P$37)</f>
        <v>1734.5338036449148</v>
      </c>
      <c r="Q35" s="61"/>
      <c r="R35" s="8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</row>
    <row r="36" spans="1:120">
      <c r="A36" s="82"/>
      <c r="B36" s="83"/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5"/>
    </row>
    <row r="37" spans="1:120">
      <c r="A37" s="86"/>
      <c r="B37" s="87"/>
      <c r="C37" s="87"/>
      <c r="D37" s="88"/>
      <c r="E37" s="88"/>
      <c r="F37" s="88"/>
      <c r="G37" s="88"/>
      <c r="H37" s="88"/>
      <c r="I37" s="88"/>
      <c r="J37" s="88"/>
      <c r="K37" s="88"/>
      <c r="L37" s="88"/>
      <c r="M37" s="91" t="s">
        <v>134</v>
      </c>
      <c r="N37" s="91"/>
      <c r="O37" s="91"/>
      <c r="P37" s="89">
        <v>1701</v>
      </c>
    </row>
    <row r="38" spans="1:120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4"/>
    </row>
    <row r="39" spans="1:120" ht="15.75" customHeight="1" thickBot="1">
      <c r="A39" s="95" t="s">
        <v>66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7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47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52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526656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526656</v>
      </c>
      <c r="O5" s="33">
        <f t="shared" ref="O5:O38" si="1">(N5/O$40)</f>
        <v>305.66221706326178</v>
      </c>
      <c r="P5" s="6"/>
    </row>
    <row r="6" spans="1:133">
      <c r="A6" s="12"/>
      <c r="B6" s="25">
        <v>311</v>
      </c>
      <c r="C6" s="20" t="s">
        <v>1</v>
      </c>
      <c r="D6" s="46">
        <v>185765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185765</v>
      </c>
      <c r="O6" s="47">
        <f t="shared" si="1"/>
        <v>107.81485780615206</v>
      </c>
      <c r="P6" s="9"/>
    </row>
    <row r="7" spans="1:133">
      <c r="A7" s="12"/>
      <c r="B7" s="25">
        <v>312.10000000000002</v>
      </c>
      <c r="C7" s="20" t="s">
        <v>9</v>
      </c>
      <c r="D7" s="46">
        <v>57431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57431</v>
      </c>
      <c r="O7" s="47">
        <f t="shared" si="1"/>
        <v>33.331979106210099</v>
      </c>
      <c r="P7" s="9"/>
    </row>
    <row r="8" spans="1:133">
      <c r="A8" s="12"/>
      <c r="B8" s="25">
        <v>312.60000000000002</v>
      </c>
      <c r="C8" s="20" t="s">
        <v>10</v>
      </c>
      <c r="D8" s="46">
        <v>90773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90773</v>
      </c>
      <c r="O8" s="47">
        <f t="shared" si="1"/>
        <v>52.683110853163086</v>
      </c>
      <c r="P8" s="9"/>
    </row>
    <row r="9" spans="1:133">
      <c r="A9" s="12"/>
      <c r="B9" s="25">
        <v>314.10000000000002</v>
      </c>
      <c r="C9" s="20" t="s">
        <v>11</v>
      </c>
      <c r="D9" s="46">
        <v>126938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126938</v>
      </c>
      <c r="O9" s="47">
        <f t="shared" si="1"/>
        <v>73.672663958212425</v>
      </c>
      <c r="P9" s="9"/>
    </row>
    <row r="10" spans="1:133">
      <c r="A10" s="12"/>
      <c r="B10" s="25">
        <v>314.3</v>
      </c>
      <c r="C10" s="20" t="s">
        <v>12</v>
      </c>
      <c r="D10" s="46">
        <v>30825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30825</v>
      </c>
      <c r="O10" s="47">
        <f t="shared" si="1"/>
        <v>17.890307603017991</v>
      </c>
      <c r="P10" s="9"/>
    </row>
    <row r="11" spans="1:133">
      <c r="A11" s="12"/>
      <c r="B11" s="25">
        <v>314.39999999999998</v>
      </c>
      <c r="C11" s="20" t="s">
        <v>13</v>
      </c>
      <c r="D11" s="46">
        <v>9924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9924</v>
      </c>
      <c r="O11" s="47">
        <f t="shared" si="1"/>
        <v>5.7597214161346493</v>
      </c>
      <c r="P11" s="9"/>
    </row>
    <row r="12" spans="1:133">
      <c r="A12" s="12"/>
      <c r="B12" s="25">
        <v>315</v>
      </c>
      <c r="C12" s="20" t="s">
        <v>72</v>
      </c>
      <c r="D12" s="46">
        <v>23398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23398</v>
      </c>
      <c r="O12" s="47">
        <f t="shared" si="1"/>
        <v>13.579802669762042</v>
      </c>
      <c r="P12" s="9"/>
    </row>
    <row r="13" spans="1:133">
      <c r="A13" s="12"/>
      <c r="B13" s="25">
        <v>316</v>
      </c>
      <c r="C13" s="20" t="s">
        <v>73</v>
      </c>
      <c r="D13" s="46">
        <v>1602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1602</v>
      </c>
      <c r="O13" s="47">
        <f t="shared" si="1"/>
        <v>0.9297736506094022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SUM(D15:D16)</f>
        <v>116883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2850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8" si="4">SUM(D14:M14)</f>
        <v>119733</v>
      </c>
      <c r="O14" s="45">
        <f t="shared" si="1"/>
        <v>69.49100406268137</v>
      </c>
      <c r="P14" s="10"/>
    </row>
    <row r="15" spans="1:133">
      <c r="A15" s="12"/>
      <c r="B15" s="25">
        <v>323.10000000000002</v>
      </c>
      <c r="C15" s="20" t="s">
        <v>16</v>
      </c>
      <c r="D15" s="46">
        <v>116883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116883</v>
      </c>
      <c r="O15" s="47">
        <f t="shared" si="1"/>
        <v>67.836912362159026</v>
      </c>
      <c r="P15" s="9"/>
    </row>
    <row r="16" spans="1:133">
      <c r="A16" s="12"/>
      <c r="B16" s="25">
        <v>324.20999999999998</v>
      </c>
      <c r="C16" s="20" t="s">
        <v>57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2850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2850</v>
      </c>
      <c r="O16" s="47">
        <f t="shared" si="1"/>
        <v>1.6540917005223448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SUM(D18:D26)</f>
        <v>223566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999304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1222870</v>
      </c>
      <c r="O17" s="45">
        <f t="shared" si="1"/>
        <v>709.73302379570521</v>
      </c>
      <c r="P17" s="10"/>
    </row>
    <row r="18" spans="1:16">
      <c r="A18" s="12"/>
      <c r="B18" s="25">
        <v>331.2</v>
      </c>
      <c r="C18" s="20" t="s">
        <v>20</v>
      </c>
      <c r="D18" s="46">
        <v>53800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53800</v>
      </c>
      <c r="O18" s="47">
        <f t="shared" si="1"/>
        <v>31.224608241439348</v>
      </c>
      <c r="P18" s="9"/>
    </row>
    <row r="19" spans="1:16">
      <c r="A19" s="12"/>
      <c r="B19" s="25">
        <v>331.31</v>
      </c>
      <c r="C19" s="20" t="s">
        <v>58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673797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673797</v>
      </c>
      <c r="O19" s="47">
        <f t="shared" si="1"/>
        <v>391.06035983749274</v>
      </c>
      <c r="P19" s="9"/>
    </row>
    <row r="20" spans="1:16">
      <c r="A20" s="12"/>
      <c r="B20" s="25">
        <v>331.35</v>
      </c>
      <c r="C20" s="20" t="s">
        <v>87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325507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325507</v>
      </c>
      <c r="O20" s="47">
        <f t="shared" si="1"/>
        <v>188.91874637260591</v>
      </c>
      <c r="P20" s="9"/>
    </row>
    <row r="21" spans="1:16">
      <c r="A21" s="12"/>
      <c r="B21" s="25">
        <v>335.12</v>
      </c>
      <c r="C21" s="20" t="s">
        <v>74</v>
      </c>
      <c r="D21" s="46">
        <v>108424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108424</v>
      </c>
      <c r="O21" s="47">
        <f t="shared" si="1"/>
        <v>62.927452118398143</v>
      </c>
      <c r="P21" s="9"/>
    </row>
    <row r="22" spans="1:16">
      <c r="A22" s="12"/>
      <c r="B22" s="25">
        <v>335.14</v>
      </c>
      <c r="C22" s="20" t="s">
        <v>75</v>
      </c>
      <c r="D22" s="46">
        <v>184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184</v>
      </c>
      <c r="O22" s="47">
        <f t="shared" si="1"/>
        <v>0.10679048171793383</v>
      </c>
      <c r="P22" s="9"/>
    </row>
    <row r="23" spans="1:16">
      <c r="A23" s="12"/>
      <c r="B23" s="25">
        <v>335.15</v>
      </c>
      <c r="C23" s="20" t="s">
        <v>88</v>
      </c>
      <c r="D23" s="46">
        <v>1078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1078</v>
      </c>
      <c r="O23" s="47">
        <f t="shared" si="1"/>
        <v>0.62565293093441676</v>
      </c>
      <c r="P23" s="9"/>
    </row>
    <row r="24" spans="1:16">
      <c r="A24" s="12"/>
      <c r="B24" s="25">
        <v>335.18</v>
      </c>
      <c r="C24" s="20" t="s">
        <v>76</v>
      </c>
      <c r="D24" s="46">
        <v>41455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41455</v>
      </c>
      <c r="O24" s="47">
        <f t="shared" si="1"/>
        <v>24.05977945443993</v>
      </c>
      <c r="P24" s="9"/>
    </row>
    <row r="25" spans="1:16">
      <c r="A25" s="12"/>
      <c r="B25" s="25">
        <v>335.49</v>
      </c>
      <c r="C25" s="20" t="s">
        <v>28</v>
      </c>
      <c r="D25" s="46">
        <v>17034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17034</v>
      </c>
      <c r="O25" s="47">
        <f t="shared" si="1"/>
        <v>9.8862449216482879</v>
      </c>
      <c r="P25" s="9"/>
    </row>
    <row r="26" spans="1:16">
      <c r="A26" s="12"/>
      <c r="B26" s="25">
        <v>338</v>
      </c>
      <c r="C26" s="20" t="s">
        <v>29</v>
      </c>
      <c r="D26" s="46">
        <v>1591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1591</v>
      </c>
      <c r="O26" s="47">
        <f t="shared" si="1"/>
        <v>0.92338943702843879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SUM(D28:D31)</f>
        <v>277871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1055331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1333202</v>
      </c>
      <c r="O27" s="45">
        <f t="shared" si="1"/>
        <v>773.76784677887406</v>
      </c>
      <c r="P27" s="10"/>
    </row>
    <row r="28" spans="1:16">
      <c r="A28" s="12"/>
      <c r="B28" s="25">
        <v>342.2</v>
      </c>
      <c r="C28" s="20" t="s">
        <v>37</v>
      </c>
      <c r="D28" s="46">
        <v>30000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30000</v>
      </c>
      <c r="O28" s="47">
        <f t="shared" si="1"/>
        <v>17.411491584445734</v>
      </c>
      <c r="P28" s="9"/>
    </row>
    <row r="29" spans="1:16">
      <c r="A29" s="12"/>
      <c r="B29" s="25">
        <v>343.4</v>
      </c>
      <c r="C29" s="20" t="s">
        <v>39</v>
      </c>
      <c r="D29" s="46">
        <v>246735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246735</v>
      </c>
      <c r="O29" s="47">
        <f t="shared" si="1"/>
        <v>143.20081253627393</v>
      </c>
      <c r="P29" s="9"/>
    </row>
    <row r="30" spans="1:16">
      <c r="A30" s="12"/>
      <c r="B30" s="25">
        <v>343.6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1055331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1055331</v>
      </c>
      <c r="O30" s="47">
        <f t="shared" si="1"/>
        <v>612.4962275101567</v>
      </c>
      <c r="P30" s="9"/>
    </row>
    <row r="31" spans="1:16">
      <c r="A31" s="12"/>
      <c r="B31" s="25">
        <v>349</v>
      </c>
      <c r="C31" s="20" t="s">
        <v>68</v>
      </c>
      <c r="D31" s="46">
        <v>1136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1136</v>
      </c>
      <c r="O31" s="47">
        <f t="shared" si="1"/>
        <v>0.65931514799767843</v>
      </c>
      <c r="P31" s="9"/>
    </row>
    <row r="32" spans="1:16" ht="15.75">
      <c r="A32" s="29" t="s">
        <v>35</v>
      </c>
      <c r="B32" s="30"/>
      <c r="C32" s="31"/>
      <c r="D32" s="32">
        <f t="shared" ref="D32:M32" si="7">SUM(D33:D33)</f>
        <v>4124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4124</v>
      </c>
      <c r="O32" s="45">
        <f t="shared" si="1"/>
        <v>2.3934997098084736</v>
      </c>
      <c r="P32" s="10"/>
    </row>
    <row r="33" spans="1:119">
      <c r="A33" s="13"/>
      <c r="B33" s="39">
        <v>351.1</v>
      </c>
      <c r="C33" s="21" t="s">
        <v>43</v>
      </c>
      <c r="D33" s="46">
        <v>4124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4124</v>
      </c>
      <c r="O33" s="47">
        <f t="shared" si="1"/>
        <v>2.3934997098084736</v>
      </c>
      <c r="P33" s="9"/>
    </row>
    <row r="34" spans="1:119" ht="15.75">
      <c r="A34" s="29" t="s">
        <v>2</v>
      </c>
      <c r="B34" s="30"/>
      <c r="C34" s="31"/>
      <c r="D34" s="32">
        <f t="shared" ref="D34:M34" si="8">SUM(D35:D37)</f>
        <v>28773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4712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33485</v>
      </c>
      <c r="O34" s="45">
        <f t="shared" si="1"/>
        <v>19.434126523505515</v>
      </c>
      <c r="P34" s="10"/>
    </row>
    <row r="35" spans="1:119">
      <c r="A35" s="12"/>
      <c r="B35" s="25">
        <v>361.1</v>
      </c>
      <c r="C35" s="20" t="s">
        <v>44</v>
      </c>
      <c r="D35" s="46">
        <v>1169</v>
      </c>
      <c r="E35" s="46">
        <v>0</v>
      </c>
      <c r="F35" s="46">
        <v>0</v>
      </c>
      <c r="G35" s="46">
        <v>0</v>
      </c>
      <c r="H35" s="46">
        <v>0</v>
      </c>
      <c r="I35" s="46">
        <v>4712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5881</v>
      </c>
      <c r="O35" s="47">
        <f t="shared" si="1"/>
        <v>3.4132327336041786</v>
      </c>
      <c r="P35" s="9"/>
    </row>
    <row r="36" spans="1:119">
      <c r="A36" s="12"/>
      <c r="B36" s="25">
        <v>362</v>
      </c>
      <c r="C36" s="20" t="s">
        <v>77</v>
      </c>
      <c r="D36" s="46">
        <v>4500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4500</v>
      </c>
      <c r="O36" s="47">
        <f t="shared" si="1"/>
        <v>2.6117237376668601</v>
      </c>
      <c r="P36" s="9"/>
    </row>
    <row r="37" spans="1:119" ht="15.75" thickBot="1">
      <c r="A37" s="12"/>
      <c r="B37" s="25">
        <v>369.9</v>
      </c>
      <c r="C37" s="20" t="s">
        <v>45</v>
      </c>
      <c r="D37" s="46">
        <v>23104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23104</v>
      </c>
      <c r="O37" s="47">
        <f t="shared" si="1"/>
        <v>13.409170052234474</v>
      </c>
      <c r="P37" s="9"/>
    </row>
    <row r="38" spans="1:119" ht="16.5" thickBot="1">
      <c r="A38" s="14" t="s">
        <v>41</v>
      </c>
      <c r="B38" s="23"/>
      <c r="C38" s="22"/>
      <c r="D38" s="15">
        <f>SUM(D5,D14,D17,D27,D32,D34)</f>
        <v>1177873</v>
      </c>
      <c r="E38" s="15">
        <f t="shared" ref="E38:M38" si="9">SUM(E5,E14,E17,E27,E32,E34)</f>
        <v>0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2062197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4"/>
        <v>3240070</v>
      </c>
      <c r="O38" s="38">
        <f t="shared" si="1"/>
        <v>1880.4817179338363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5" t="s">
        <v>89</v>
      </c>
      <c r="M40" s="115"/>
      <c r="N40" s="115"/>
      <c r="O40" s="43">
        <v>1723</v>
      </c>
    </row>
    <row r="41" spans="1:119">
      <c r="A41" s="116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4"/>
    </row>
    <row r="42" spans="1:119" ht="15.75" customHeight="1" thickBot="1">
      <c r="A42" s="117" t="s">
        <v>66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47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52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521255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521255</v>
      </c>
      <c r="O5" s="33">
        <f t="shared" ref="O5:O38" si="1">(N5/O$40)</f>
        <v>304.2936368943374</v>
      </c>
      <c r="P5" s="6"/>
    </row>
    <row r="6" spans="1:133">
      <c r="A6" s="12"/>
      <c r="B6" s="25">
        <v>311</v>
      </c>
      <c r="C6" s="20" t="s">
        <v>1</v>
      </c>
      <c r="D6" s="46">
        <v>199664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199664</v>
      </c>
      <c r="O6" s="47">
        <f t="shared" si="1"/>
        <v>116.55808523058961</v>
      </c>
      <c r="P6" s="9"/>
    </row>
    <row r="7" spans="1:133">
      <c r="A7" s="12"/>
      <c r="B7" s="25">
        <v>312.10000000000002</v>
      </c>
      <c r="C7" s="20" t="s">
        <v>9</v>
      </c>
      <c r="D7" s="46">
        <v>54085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54085</v>
      </c>
      <c r="O7" s="47">
        <f t="shared" si="1"/>
        <v>31.573263280793928</v>
      </c>
      <c r="P7" s="9"/>
    </row>
    <row r="8" spans="1:133">
      <c r="A8" s="12"/>
      <c r="B8" s="25">
        <v>312.60000000000002</v>
      </c>
      <c r="C8" s="20" t="s">
        <v>10</v>
      </c>
      <c r="D8" s="46">
        <v>84471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84471</v>
      </c>
      <c r="O8" s="47">
        <f t="shared" si="1"/>
        <v>49.311733800350261</v>
      </c>
      <c r="P8" s="9"/>
    </row>
    <row r="9" spans="1:133">
      <c r="A9" s="12"/>
      <c r="B9" s="25">
        <v>314.10000000000002</v>
      </c>
      <c r="C9" s="20" t="s">
        <v>11</v>
      </c>
      <c r="D9" s="46">
        <v>112031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112031</v>
      </c>
      <c r="O9" s="47">
        <f t="shared" si="1"/>
        <v>65.400467016929369</v>
      </c>
      <c r="P9" s="9"/>
    </row>
    <row r="10" spans="1:133">
      <c r="A10" s="12"/>
      <c r="B10" s="25">
        <v>314.3</v>
      </c>
      <c r="C10" s="20" t="s">
        <v>12</v>
      </c>
      <c r="D10" s="46">
        <v>31466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31466</v>
      </c>
      <c r="O10" s="47">
        <f t="shared" si="1"/>
        <v>18.368943374197315</v>
      </c>
      <c r="P10" s="9"/>
    </row>
    <row r="11" spans="1:133">
      <c r="A11" s="12"/>
      <c r="B11" s="25">
        <v>314.8</v>
      </c>
      <c r="C11" s="20" t="s">
        <v>71</v>
      </c>
      <c r="D11" s="46">
        <v>7358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7358</v>
      </c>
      <c r="O11" s="47">
        <f t="shared" si="1"/>
        <v>4.2953882078225334</v>
      </c>
      <c r="P11" s="9"/>
    </row>
    <row r="12" spans="1:133">
      <c r="A12" s="12"/>
      <c r="B12" s="25">
        <v>315</v>
      </c>
      <c r="C12" s="20" t="s">
        <v>72</v>
      </c>
      <c r="D12" s="46">
        <v>30512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30512</v>
      </c>
      <c r="O12" s="47">
        <f t="shared" si="1"/>
        <v>17.812025685931115</v>
      </c>
      <c r="P12" s="9"/>
    </row>
    <row r="13" spans="1:133">
      <c r="A13" s="12"/>
      <c r="B13" s="25">
        <v>316</v>
      </c>
      <c r="C13" s="20" t="s">
        <v>73</v>
      </c>
      <c r="D13" s="46">
        <v>1668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1668</v>
      </c>
      <c r="O13" s="47">
        <f t="shared" si="1"/>
        <v>0.97373029772329245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SUM(D15:D16)</f>
        <v>108049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3850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8" si="4">SUM(D14:M14)</f>
        <v>111899</v>
      </c>
      <c r="O14" s="45">
        <f t="shared" si="1"/>
        <v>65.323409223584349</v>
      </c>
      <c r="P14" s="10"/>
    </row>
    <row r="15" spans="1:133">
      <c r="A15" s="12"/>
      <c r="B15" s="25">
        <v>323.10000000000002</v>
      </c>
      <c r="C15" s="20" t="s">
        <v>16</v>
      </c>
      <c r="D15" s="46">
        <v>108049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108049</v>
      </c>
      <c r="O15" s="47">
        <f t="shared" si="1"/>
        <v>63.075890251021598</v>
      </c>
      <c r="P15" s="9"/>
    </row>
    <row r="16" spans="1:133">
      <c r="A16" s="12"/>
      <c r="B16" s="25">
        <v>324.20999999999998</v>
      </c>
      <c r="C16" s="20" t="s">
        <v>57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3850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3850</v>
      </c>
      <c r="O16" s="47">
        <f t="shared" si="1"/>
        <v>2.2475189725627556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SUM(D18:D23)</f>
        <v>176958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229208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406166</v>
      </c>
      <c r="O17" s="45">
        <f t="shared" si="1"/>
        <v>237.10799766491536</v>
      </c>
      <c r="P17" s="10"/>
    </row>
    <row r="18" spans="1:16">
      <c r="A18" s="12"/>
      <c r="B18" s="25">
        <v>331.31</v>
      </c>
      <c r="C18" s="20" t="s">
        <v>58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229208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229208</v>
      </c>
      <c r="O18" s="47">
        <f t="shared" si="1"/>
        <v>133.80502043199067</v>
      </c>
      <c r="P18" s="9"/>
    </row>
    <row r="19" spans="1:16">
      <c r="A19" s="12"/>
      <c r="B19" s="25">
        <v>335.12</v>
      </c>
      <c r="C19" s="20" t="s">
        <v>74</v>
      </c>
      <c r="D19" s="46">
        <v>108232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108232</v>
      </c>
      <c r="O19" s="47">
        <f t="shared" si="1"/>
        <v>63.182720373613542</v>
      </c>
      <c r="P19" s="9"/>
    </row>
    <row r="20" spans="1:16">
      <c r="A20" s="12"/>
      <c r="B20" s="25">
        <v>335.14</v>
      </c>
      <c r="C20" s="20" t="s">
        <v>75</v>
      </c>
      <c r="D20" s="46">
        <v>328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328</v>
      </c>
      <c r="O20" s="47">
        <f t="shared" si="1"/>
        <v>0.19147694103911267</v>
      </c>
      <c r="P20" s="9"/>
    </row>
    <row r="21" spans="1:16">
      <c r="A21" s="12"/>
      <c r="B21" s="25">
        <v>335.18</v>
      </c>
      <c r="C21" s="20" t="s">
        <v>76</v>
      </c>
      <c r="D21" s="46">
        <v>39158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39158</v>
      </c>
      <c r="O21" s="47">
        <f t="shared" si="1"/>
        <v>22.859311150029189</v>
      </c>
      <c r="P21" s="9"/>
    </row>
    <row r="22" spans="1:16">
      <c r="A22" s="12"/>
      <c r="B22" s="25">
        <v>335.49</v>
      </c>
      <c r="C22" s="20" t="s">
        <v>28</v>
      </c>
      <c r="D22" s="46">
        <v>14696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14696</v>
      </c>
      <c r="O22" s="47">
        <f t="shared" si="1"/>
        <v>8.5791009924109751</v>
      </c>
      <c r="P22" s="9"/>
    </row>
    <row r="23" spans="1:16">
      <c r="A23" s="12"/>
      <c r="B23" s="25">
        <v>338</v>
      </c>
      <c r="C23" s="20" t="s">
        <v>29</v>
      </c>
      <c r="D23" s="46">
        <v>14544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14544</v>
      </c>
      <c r="O23" s="47">
        <f t="shared" si="1"/>
        <v>8.4903677758318743</v>
      </c>
      <c r="P23" s="9"/>
    </row>
    <row r="24" spans="1:16" ht="15.75">
      <c r="A24" s="29" t="s">
        <v>34</v>
      </c>
      <c r="B24" s="30"/>
      <c r="C24" s="31"/>
      <c r="D24" s="32">
        <f t="shared" ref="D24:M24" si="6">SUM(D25:D27)</f>
        <v>272807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964128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1236935</v>
      </c>
      <c r="O24" s="45">
        <f t="shared" si="1"/>
        <v>722.08698190309394</v>
      </c>
      <c r="P24" s="10"/>
    </row>
    <row r="25" spans="1:16">
      <c r="A25" s="12"/>
      <c r="B25" s="25">
        <v>342.2</v>
      </c>
      <c r="C25" s="20" t="s">
        <v>37</v>
      </c>
      <c r="D25" s="46">
        <v>30000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30000</v>
      </c>
      <c r="O25" s="47">
        <f t="shared" si="1"/>
        <v>17.513134851138354</v>
      </c>
      <c r="P25" s="9"/>
    </row>
    <row r="26" spans="1:16">
      <c r="A26" s="12"/>
      <c r="B26" s="25">
        <v>343.4</v>
      </c>
      <c r="C26" s="20" t="s">
        <v>39</v>
      </c>
      <c r="D26" s="46">
        <v>242807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242807</v>
      </c>
      <c r="O26" s="47">
        <f t="shared" si="1"/>
        <v>141.74372446001166</v>
      </c>
      <c r="P26" s="9"/>
    </row>
    <row r="27" spans="1:16">
      <c r="A27" s="12"/>
      <c r="B27" s="25">
        <v>343.6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964128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964128</v>
      </c>
      <c r="O27" s="47">
        <f t="shared" si="1"/>
        <v>562.8301225919439</v>
      </c>
      <c r="P27" s="9"/>
    </row>
    <row r="28" spans="1:16" ht="15.75">
      <c r="A28" s="29" t="s">
        <v>35</v>
      </c>
      <c r="B28" s="30"/>
      <c r="C28" s="31"/>
      <c r="D28" s="32">
        <f t="shared" ref="D28:M28" si="7">SUM(D29:D29)</f>
        <v>5893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5893</v>
      </c>
      <c r="O28" s="45">
        <f t="shared" si="1"/>
        <v>3.4401634559252772</v>
      </c>
      <c r="P28" s="10"/>
    </row>
    <row r="29" spans="1:16">
      <c r="A29" s="13"/>
      <c r="B29" s="39">
        <v>351.1</v>
      </c>
      <c r="C29" s="21" t="s">
        <v>43</v>
      </c>
      <c r="D29" s="46">
        <v>5893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5893</v>
      </c>
      <c r="O29" s="47">
        <f t="shared" si="1"/>
        <v>3.4401634559252772</v>
      </c>
      <c r="P29" s="9"/>
    </row>
    <row r="30" spans="1:16" ht="15.75">
      <c r="A30" s="29" t="s">
        <v>2</v>
      </c>
      <c r="B30" s="30"/>
      <c r="C30" s="31"/>
      <c r="D30" s="32">
        <f t="shared" ref="D30:M30" si="8">SUM(D31:D34)</f>
        <v>14039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38492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52531</v>
      </c>
      <c r="O30" s="45">
        <f t="shared" si="1"/>
        <v>30.666082895504964</v>
      </c>
      <c r="P30" s="10"/>
    </row>
    <row r="31" spans="1:16">
      <c r="A31" s="12"/>
      <c r="B31" s="25">
        <v>361.1</v>
      </c>
      <c r="C31" s="20" t="s">
        <v>44</v>
      </c>
      <c r="D31" s="46">
        <v>1417</v>
      </c>
      <c r="E31" s="46">
        <v>0</v>
      </c>
      <c r="F31" s="46">
        <v>0</v>
      </c>
      <c r="G31" s="46">
        <v>0</v>
      </c>
      <c r="H31" s="46">
        <v>0</v>
      </c>
      <c r="I31" s="46">
        <v>4458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5875</v>
      </c>
      <c r="O31" s="47">
        <f t="shared" si="1"/>
        <v>3.4296555750145941</v>
      </c>
      <c r="P31" s="9"/>
    </row>
    <row r="32" spans="1:16">
      <c r="A32" s="12"/>
      <c r="B32" s="25">
        <v>362</v>
      </c>
      <c r="C32" s="20" t="s">
        <v>77</v>
      </c>
      <c r="D32" s="46">
        <v>2400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2400</v>
      </c>
      <c r="O32" s="47">
        <f t="shared" si="1"/>
        <v>1.4010507880910683</v>
      </c>
      <c r="P32" s="9"/>
    </row>
    <row r="33" spans="1:119">
      <c r="A33" s="12"/>
      <c r="B33" s="25">
        <v>364</v>
      </c>
      <c r="C33" s="20" t="s">
        <v>78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300</v>
      </c>
      <c r="O33" s="47">
        <f t="shared" si="1"/>
        <v>0.17513134851138354</v>
      </c>
      <c r="P33" s="9"/>
    </row>
    <row r="34" spans="1:119">
      <c r="A34" s="12"/>
      <c r="B34" s="25">
        <v>369.9</v>
      </c>
      <c r="C34" s="20" t="s">
        <v>45</v>
      </c>
      <c r="D34" s="46">
        <v>10222</v>
      </c>
      <c r="E34" s="46">
        <v>0</v>
      </c>
      <c r="F34" s="46">
        <v>0</v>
      </c>
      <c r="G34" s="46">
        <v>0</v>
      </c>
      <c r="H34" s="46">
        <v>0</v>
      </c>
      <c r="I34" s="46">
        <v>33734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43956</v>
      </c>
      <c r="O34" s="47">
        <f t="shared" si="1"/>
        <v>25.660245183887916</v>
      </c>
      <c r="P34" s="9"/>
    </row>
    <row r="35" spans="1:119" ht="15.75">
      <c r="A35" s="29" t="s">
        <v>36</v>
      </c>
      <c r="B35" s="30"/>
      <c r="C35" s="31"/>
      <c r="D35" s="32">
        <f t="shared" ref="D35:M35" si="9">SUM(D36:D37)</f>
        <v>69695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69695</v>
      </c>
      <c r="O35" s="45">
        <f t="shared" si="1"/>
        <v>40.685931115002916</v>
      </c>
      <c r="P35" s="9"/>
    </row>
    <row r="36" spans="1:119">
      <c r="A36" s="12"/>
      <c r="B36" s="25">
        <v>384</v>
      </c>
      <c r="C36" s="20" t="s">
        <v>46</v>
      </c>
      <c r="D36" s="46">
        <v>58219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58219</v>
      </c>
      <c r="O36" s="47">
        <f t="shared" si="1"/>
        <v>33.986573263280796</v>
      </c>
      <c r="P36" s="9"/>
    </row>
    <row r="37" spans="1:119" ht="15.75" thickBot="1">
      <c r="A37" s="12"/>
      <c r="B37" s="25">
        <v>388.1</v>
      </c>
      <c r="C37" s="20" t="s">
        <v>79</v>
      </c>
      <c r="D37" s="46">
        <v>11476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11476</v>
      </c>
      <c r="O37" s="47">
        <f t="shared" si="1"/>
        <v>6.6993578517221248</v>
      </c>
      <c r="P37" s="9"/>
    </row>
    <row r="38" spans="1:119" ht="16.5" thickBot="1">
      <c r="A38" s="14" t="s">
        <v>41</v>
      </c>
      <c r="B38" s="23"/>
      <c r="C38" s="22"/>
      <c r="D38" s="15">
        <f t="shared" ref="D38:M38" si="10">SUM(D5,D14,D17,D24,D28,D30,D35)</f>
        <v>1168696</v>
      </c>
      <c r="E38" s="15">
        <f t="shared" si="10"/>
        <v>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1235678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2404374</v>
      </c>
      <c r="O38" s="38">
        <f t="shared" si="1"/>
        <v>1403.6042031523643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5" t="s">
        <v>80</v>
      </c>
      <c r="M40" s="115"/>
      <c r="N40" s="115"/>
      <c r="O40" s="43">
        <v>1713</v>
      </c>
    </row>
    <row r="41" spans="1:119">
      <c r="A41" s="116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4"/>
    </row>
    <row r="42" spans="1:119" ht="15.75" customHeight="1" thickBot="1">
      <c r="A42" s="117" t="s">
        <v>66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47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52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533032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533032</v>
      </c>
      <c r="O5" s="33">
        <f t="shared" ref="O5:O39" si="1">(N5/O$41)</f>
        <v>311.71461988304094</v>
      </c>
      <c r="P5" s="6"/>
    </row>
    <row r="6" spans="1:133">
      <c r="A6" s="12"/>
      <c r="B6" s="25">
        <v>311</v>
      </c>
      <c r="C6" s="20" t="s">
        <v>1</v>
      </c>
      <c r="D6" s="46">
        <v>203496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203496</v>
      </c>
      <c r="O6" s="47">
        <f t="shared" si="1"/>
        <v>119.00350877192983</v>
      </c>
      <c r="P6" s="9"/>
    </row>
    <row r="7" spans="1:133">
      <c r="A7" s="12"/>
      <c r="B7" s="25">
        <v>312.10000000000002</v>
      </c>
      <c r="C7" s="20" t="s">
        <v>9</v>
      </c>
      <c r="D7" s="46">
        <v>60743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60743</v>
      </c>
      <c r="O7" s="47">
        <f t="shared" si="1"/>
        <v>35.522222222222226</v>
      </c>
      <c r="P7" s="9"/>
    </row>
    <row r="8" spans="1:133">
      <c r="A8" s="12"/>
      <c r="B8" s="25">
        <v>312.60000000000002</v>
      </c>
      <c r="C8" s="20" t="s">
        <v>10</v>
      </c>
      <c r="D8" s="46">
        <v>81981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81981</v>
      </c>
      <c r="O8" s="47">
        <f t="shared" si="1"/>
        <v>47.942105263157892</v>
      </c>
      <c r="P8" s="9"/>
    </row>
    <row r="9" spans="1:133">
      <c r="A9" s="12"/>
      <c r="B9" s="25">
        <v>314.10000000000002</v>
      </c>
      <c r="C9" s="20" t="s">
        <v>11</v>
      </c>
      <c r="D9" s="46">
        <v>106806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106806</v>
      </c>
      <c r="O9" s="47">
        <f t="shared" si="1"/>
        <v>62.459649122807015</v>
      </c>
      <c r="P9" s="9"/>
    </row>
    <row r="10" spans="1:133">
      <c r="A10" s="12"/>
      <c r="B10" s="25">
        <v>314.3</v>
      </c>
      <c r="C10" s="20" t="s">
        <v>12</v>
      </c>
      <c r="D10" s="46">
        <v>28759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28759</v>
      </c>
      <c r="O10" s="47">
        <f t="shared" si="1"/>
        <v>16.81812865497076</v>
      </c>
      <c r="P10" s="9"/>
    </row>
    <row r="11" spans="1:133">
      <c r="A11" s="12"/>
      <c r="B11" s="25">
        <v>314.39999999999998</v>
      </c>
      <c r="C11" s="20" t="s">
        <v>13</v>
      </c>
      <c r="D11" s="46">
        <v>9426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9426</v>
      </c>
      <c r="O11" s="47">
        <f t="shared" si="1"/>
        <v>5.5122807017543858</v>
      </c>
      <c r="P11" s="9"/>
    </row>
    <row r="12" spans="1:133">
      <c r="A12" s="12"/>
      <c r="B12" s="25">
        <v>315</v>
      </c>
      <c r="C12" s="20" t="s">
        <v>14</v>
      </c>
      <c r="D12" s="46">
        <v>40205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40205</v>
      </c>
      <c r="O12" s="47">
        <f t="shared" si="1"/>
        <v>23.511695906432749</v>
      </c>
      <c r="P12" s="9"/>
    </row>
    <row r="13" spans="1:133">
      <c r="A13" s="12"/>
      <c r="B13" s="25">
        <v>316</v>
      </c>
      <c r="C13" s="20" t="s">
        <v>56</v>
      </c>
      <c r="D13" s="46">
        <v>1616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1616</v>
      </c>
      <c r="O13" s="47">
        <f t="shared" si="1"/>
        <v>0.94502923976608189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SUM(D15:D17)</f>
        <v>113496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4900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9" si="4">SUM(D14:M14)</f>
        <v>118396</v>
      </c>
      <c r="O14" s="45">
        <f t="shared" si="1"/>
        <v>69.237426900584794</v>
      </c>
      <c r="P14" s="10"/>
    </row>
    <row r="15" spans="1:133">
      <c r="A15" s="12"/>
      <c r="B15" s="25">
        <v>323.10000000000002</v>
      </c>
      <c r="C15" s="20" t="s">
        <v>16</v>
      </c>
      <c r="D15" s="46">
        <v>113188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113188</v>
      </c>
      <c r="O15" s="47">
        <f t="shared" si="1"/>
        <v>66.19181286549707</v>
      </c>
      <c r="P15" s="9"/>
    </row>
    <row r="16" spans="1:133">
      <c r="A16" s="12"/>
      <c r="B16" s="25">
        <v>323.5</v>
      </c>
      <c r="C16" s="20" t="s">
        <v>17</v>
      </c>
      <c r="D16" s="46">
        <v>308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308</v>
      </c>
      <c r="O16" s="47">
        <f t="shared" si="1"/>
        <v>0.18011695906432748</v>
      </c>
      <c r="P16" s="9"/>
    </row>
    <row r="17" spans="1:16">
      <c r="A17" s="12"/>
      <c r="B17" s="25">
        <v>324.20999999999998</v>
      </c>
      <c r="C17" s="20" t="s">
        <v>57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4900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4900</v>
      </c>
      <c r="O17" s="47">
        <f t="shared" si="1"/>
        <v>2.865497076023392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161022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277852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438874</v>
      </c>
      <c r="O18" s="45">
        <f t="shared" si="1"/>
        <v>256.65146198830411</v>
      </c>
      <c r="P18" s="10"/>
    </row>
    <row r="19" spans="1:16">
      <c r="A19" s="12"/>
      <c r="B19" s="25">
        <v>331.31</v>
      </c>
      <c r="C19" s="20" t="s">
        <v>58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277852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277852</v>
      </c>
      <c r="O19" s="47">
        <f t="shared" si="1"/>
        <v>162.48654970760234</v>
      </c>
      <c r="P19" s="9"/>
    </row>
    <row r="20" spans="1:16">
      <c r="A20" s="12"/>
      <c r="B20" s="25">
        <v>335.12</v>
      </c>
      <c r="C20" s="20" t="s">
        <v>24</v>
      </c>
      <c r="D20" s="46">
        <v>108094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108094</v>
      </c>
      <c r="O20" s="47">
        <f t="shared" si="1"/>
        <v>63.212865497076024</v>
      </c>
      <c r="P20" s="9"/>
    </row>
    <row r="21" spans="1:16">
      <c r="A21" s="12"/>
      <c r="B21" s="25">
        <v>335.14</v>
      </c>
      <c r="C21" s="20" t="s">
        <v>25</v>
      </c>
      <c r="D21" s="46">
        <v>374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374</v>
      </c>
      <c r="O21" s="47">
        <f t="shared" si="1"/>
        <v>0.21871345029239767</v>
      </c>
      <c r="P21" s="9"/>
    </row>
    <row r="22" spans="1:16">
      <c r="A22" s="12"/>
      <c r="B22" s="25">
        <v>335.15</v>
      </c>
      <c r="C22" s="20" t="s">
        <v>26</v>
      </c>
      <c r="D22" s="46">
        <v>487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487</v>
      </c>
      <c r="O22" s="47">
        <f t="shared" si="1"/>
        <v>0.28479532163742688</v>
      </c>
      <c r="P22" s="9"/>
    </row>
    <row r="23" spans="1:16">
      <c r="A23" s="12"/>
      <c r="B23" s="25">
        <v>335.18</v>
      </c>
      <c r="C23" s="20" t="s">
        <v>27</v>
      </c>
      <c r="D23" s="46">
        <v>36714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36714</v>
      </c>
      <c r="O23" s="47">
        <f t="shared" si="1"/>
        <v>21.470175438596492</v>
      </c>
      <c r="P23" s="9"/>
    </row>
    <row r="24" spans="1:16">
      <c r="A24" s="12"/>
      <c r="B24" s="25">
        <v>335.49</v>
      </c>
      <c r="C24" s="20" t="s">
        <v>28</v>
      </c>
      <c r="D24" s="46">
        <v>13563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13563</v>
      </c>
      <c r="O24" s="47">
        <f t="shared" si="1"/>
        <v>7.9315789473684211</v>
      </c>
      <c r="P24" s="9"/>
    </row>
    <row r="25" spans="1:16">
      <c r="A25" s="12"/>
      <c r="B25" s="25">
        <v>338</v>
      </c>
      <c r="C25" s="20" t="s">
        <v>29</v>
      </c>
      <c r="D25" s="46">
        <v>1790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1790</v>
      </c>
      <c r="O25" s="47">
        <f t="shared" si="1"/>
        <v>1.0467836257309941</v>
      </c>
      <c r="P25" s="9"/>
    </row>
    <row r="26" spans="1:16" ht="15.75">
      <c r="A26" s="29" t="s">
        <v>34</v>
      </c>
      <c r="B26" s="30"/>
      <c r="C26" s="31"/>
      <c r="D26" s="32">
        <f t="shared" ref="D26:M26" si="6">SUM(D27:D30)</f>
        <v>278150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866555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1144705</v>
      </c>
      <c r="O26" s="45">
        <f t="shared" si="1"/>
        <v>669.41812865497081</v>
      </c>
      <c r="P26" s="10"/>
    </row>
    <row r="27" spans="1:16">
      <c r="A27" s="12"/>
      <c r="B27" s="25">
        <v>342.2</v>
      </c>
      <c r="C27" s="20" t="s">
        <v>37</v>
      </c>
      <c r="D27" s="46">
        <v>30000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30000</v>
      </c>
      <c r="O27" s="47">
        <f t="shared" si="1"/>
        <v>17.543859649122808</v>
      </c>
      <c r="P27" s="9"/>
    </row>
    <row r="28" spans="1:16">
      <c r="A28" s="12"/>
      <c r="B28" s="25">
        <v>343.4</v>
      </c>
      <c r="C28" s="20" t="s">
        <v>39</v>
      </c>
      <c r="D28" s="46">
        <v>246550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246550</v>
      </c>
      <c r="O28" s="47">
        <f t="shared" si="1"/>
        <v>144.18128654970761</v>
      </c>
      <c r="P28" s="9"/>
    </row>
    <row r="29" spans="1:16">
      <c r="A29" s="12"/>
      <c r="B29" s="25">
        <v>343.6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866555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866555</v>
      </c>
      <c r="O29" s="47">
        <f t="shared" si="1"/>
        <v>506.75730994152048</v>
      </c>
      <c r="P29" s="9"/>
    </row>
    <row r="30" spans="1:16">
      <c r="A30" s="12"/>
      <c r="B30" s="25">
        <v>349</v>
      </c>
      <c r="C30" s="20" t="s">
        <v>68</v>
      </c>
      <c r="D30" s="46">
        <v>1600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1600</v>
      </c>
      <c r="O30" s="47">
        <f t="shared" si="1"/>
        <v>0.93567251461988299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SUM(D32:D32)</f>
        <v>11889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11889</v>
      </c>
      <c r="O31" s="45">
        <f t="shared" si="1"/>
        <v>6.9526315789473685</v>
      </c>
      <c r="P31" s="10"/>
    </row>
    <row r="32" spans="1:16">
      <c r="A32" s="13"/>
      <c r="B32" s="39">
        <v>351.1</v>
      </c>
      <c r="C32" s="21" t="s">
        <v>43</v>
      </c>
      <c r="D32" s="46">
        <v>11889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11889</v>
      </c>
      <c r="O32" s="47">
        <f t="shared" si="1"/>
        <v>6.9526315789473685</v>
      </c>
      <c r="P32" s="9"/>
    </row>
    <row r="33" spans="1:119" ht="15.75">
      <c r="A33" s="29" t="s">
        <v>2</v>
      </c>
      <c r="B33" s="30"/>
      <c r="C33" s="31"/>
      <c r="D33" s="32">
        <f t="shared" ref="D33:M33" si="8">SUM(D34:D35)</f>
        <v>19032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42539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61571</v>
      </c>
      <c r="O33" s="45">
        <f t="shared" si="1"/>
        <v>36.00643274853801</v>
      </c>
      <c r="P33" s="10"/>
    </row>
    <row r="34" spans="1:119">
      <c r="A34" s="12"/>
      <c r="B34" s="25">
        <v>361.1</v>
      </c>
      <c r="C34" s="20" t="s">
        <v>44</v>
      </c>
      <c r="D34" s="46">
        <v>1823</v>
      </c>
      <c r="E34" s="46">
        <v>0</v>
      </c>
      <c r="F34" s="46">
        <v>0</v>
      </c>
      <c r="G34" s="46">
        <v>0</v>
      </c>
      <c r="H34" s="46">
        <v>0</v>
      </c>
      <c r="I34" s="46">
        <v>7709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9532</v>
      </c>
      <c r="O34" s="47">
        <f t="shared" si="1"/>
        <v>5.5742690058479534</v>
      </c>
      <c r="P34" s="9"/>
    </row>
    <row r="35" spans="1:119">
      <c r="A35" s="12"/>
      <c r="B35" s="25">
        <v>369.9</v>
      </c>
      <c r="C35" s="20" t="s">
        <v>45</v>
      </c>
      <c r="D35" s="46">
        <v>17209</v>
      </c>
      <c r="E35" s="46">
        <v>0</v>
      </c>
      <c r="F35" s="46">
        <v>0</v>
      </c>
      <c r="G35" s="46">
        <v>0</v>
      </c>
      <c r="H35" s="46">
        <v>0</v>
      </c>
      <c r="I35" s="46">
        <v>34830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52039</v>
      </c>
      <c r="O35" s="47">
        <f t="shared" si="1"/>
        <v>30.432163742690058</v>
      </c>
      <c r="P35" s="9"/>
    </row>
    <row r="36" spans="1:119" ht="15.75">
      <c r="A36" s="29" t="s">
        <v>36</v>
      </c>
      <c r="B36" s="30"/>
      <c r="C36" s="31"/>
      <c r="D36" s="32">
        <f t="shared" ref="D36:M36" si="9">SUM(D37:D38)</f>
        <v>32951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225800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258751</v>
      </c>
      <c r="O36" s="45">
        <f t="shared" si="1"/>
        <v>151.31637426900585</v>
      </c>
      <c r="P36" s="9"/>
    </row>
    <row r="37" spans="1:119">
      <c r="A37" s="12"/>
      <c r="B37" s="25">
        <v>384</v>
      </c>
      <c r="C37" s="20" t="s">
        <v>46</v>
      </c>
      <c r="D37" s="46">
        <v>32951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32951</v>
      </c>
      <c r="O37" s="47">
        <f t="shared" si="1"/>
        <v>19.269590643274853</v>
      </c>
      <c r="P37" s="9"/>
    </row>
    <row r="38" spans="1:119" ht="15.75" thickBot="1">
      <c r="A38" s="12"/>
      <c r="B38" s="25">
        <v>389.6</v>
      </c>
      <c r="C38" s="20" t="s">
        <v>64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225800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225800</v>
      </c>
      <c r="O38" s="47">
        <f t="shared" si="1"/>
        <v>132.046783625731</v>
      </c>
      <c r="P38" s="9"/>
    </row>
    <row r="39" spans="1:119" ht="16.5" thickBot="1">
      <c r="A39" s="14" t="s">
        <v>41</v>
      </c>
      <c r="B39" s="23"/>
      <c r="C39" s="22"/>
      <c r="D39" s="15">
        <f t="shared" ref="D39:M39" si="10">SUM(D5,D14,D18,D26,D31,D33,D36)</f>
        <v>1149572</v>
      </c>
      <c r="E39" s="15">
        <f t="shared" si="10"/>
        <v>0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1417646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2567218</v>
      </c>
      <c r="O39" s="38">
        <f t="shared" si="1"/>
        <v>1501.2970760233918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5" t="s">
        <v>69</v>
      </c>
      <c r="M41" s="115"/>
      <c r="N41" s="115"/>
      <c r="O41" s="43">
        <v>1710</v>
      </c>
    </row>
    <row r="42" spans="1:119">
      <c r="A42" s="116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4"/>
    </row>
    <row r="43" spans="1:119" ht="15.75" customHeight="1" thickBot="1">
      <c r="A43" s="117" t="s">
        <v>66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47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52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559371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559371</v>
      </c>
      <c r="O5" s="33">
        <f t="shared" ref="O5:O40" si="1">(N5/O$42)</f>
        <v>323.71006944444446</v>
      </c>
      <c r="P5" s="6"/>
    </row>
    <row r="6" spans="1:133">
      <c r="A6" s="12"/>
      <c r="B6" s="25">
        <v>311</v>
      </c>
      <c r="C6" s="20" t="s">
        <v>1</v>
      </c>
      <c r="D6" s="46">
        <v>205929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205929</v>
      </c>
      <c r="O6" s="47">
        <f t="shared" si="1"/>
        <v>119.171875</v>
      </c>
      <c r="P6" s="9"/>
    </row>
    <row r="7" spans="1:133">
      <c r="A7" s="12"/>
      <c r="B7" s="25">
        <v>312.10000000000002</v>
      </c>
      <c r="C7" s="20" t="s">
        <v>9</v>
      </c>
      <c r="D7" s="46">
        <v>66166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66166</v>
      </c>
      <c r="O7" s="47">
        <f t="shared" si="1"/>
        <v>38.29050925925926</v>
      </c>
      <c r="P7" s="9"/>
    </row>
    <row r="8" spans="1:133">
      <c r="A8" s="12"/>
      <c r="B8" s="25">
        <v>312.60000000000002</v>
      </c>
      <c r="C8" s="20" t="s">
        <v>10</v>
      </c>
      <c r="D8" s="46">
        <v>80006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80006</v>
      </c>
      <c r="O8" s="47">
        <f t="shared" si="1"/>
        <v>46.299768518518519</v>
      </c>
      <c r="P8" s="9"/>
    </row>
    <row r="9" spans="1:133">
      <c r="A9" s="12"/>
      <c r="B9" s="25">
        <v>314.10000000000002</v>
      </c>
      <c r="C9" s="20" t="s">
        <v>11</v>
      </c>
      <c r="D9" s="46">
        <v>121214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121214</v>
      </c>
      <c r="O9" s="47">
        <f t="shared" si="1"/>
        <v>70.146990740740748</v>
      </c>
      <c r="P9" s="9"/>
    </row>
    <row r="10" spans="1:133">
      <c r="A10" s="12"/>
      <c r="B10" s="25">
        <v>314.3</v>
      </c>
      <c r="C10" s="20" t="s">
        <v>12</v>
      </c>
      <c r="D10" s="46">
        <v>30927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30927</v>
      </c>
      <c r="O10" s="47">
        <f t="shared" si="1"/>
        <v>17.897569444444443</v>
      </c>
      <c r="P10" s="9"/>
    </row>
    <row r="11" spans="1:133">
      <c r="A11" s="12"/>
      <c r="B11" s="25">
        <v>314.39999999999998</v>
      </c>
      <c r="C11" s="20" t="s">
        <v>13</v>
      </c>
      <c r="D11" s="46">
        <v>7717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7717</v>
      </c>
      <c r="O11" s="47">
        <f t="shared" si="1"/>
        <v>4.4658564814814818</v>
      </c>
      <c r="P11" s="9"/>
    </row>
    <row r="12" spans="1:133">
      <c r="A12" s="12"/>
      <c r="B12" s="25">
        <v>315</v>
      </c>
      <c r="C12" s="20" t="s">
        <v>14</v>
      </c>
      <c r="D12" s="46">
        <v>45551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45551</v>
      </c>
      <c r="O12" s="47">
        <f t="shared" si="1"/>
        <v>26.360532407407408</v>
      </c>
      <c r="P12" s="9"/>
    </row>
    <row r="13" spans="1:133">
      <c r="A13" s="12"/>
      <c r="B13" s="25">
        <v>316</v>
      </c>
      <c r="C13" s="20" t="s">
        <v>56</v>
      </c>
      <c r="D13" s="46">
        <v>1861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1861</v>
      </c>
      <c r="O13" s="47">
        <f t="shared" si="1"/>
        <v>1.0769675925925926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SUM(D15:D18)</f>
        <v>124917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282615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0" si="4">SUM(D14:M14)</f>
        <v>407532</v>
      </c>
      <c r="O14" s="45">
        <f t="shared" si="1"/>
        <v>235.84027777777777</v>
      </c>
      <c r="P14" s="10"/>
    </row>
    <row r="15" spans="1:133">
      <c r="A15" s="12"/>
      <c r="B15" s="25">
        <v>323.10000000000002</v>
      </c>
      <c r="C15" s="20" t="s">
        <v>16</v>
      </c>
      <c r="D15" s="46">
        <v>124547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124547</v>
      </c>
      <c r="O15" s="47">
        <f t="shared" si="1"/>
        <v>72.07581018518519</v>
      </c>
      <c r="P15" s="9"/>
    </row>
    <row r="16" spans="1:133">
      <c r="A16" s="12"/>
      <c r="B16" s="25">
        <v>323.5</v>
      </c>
      <c r="C16" s="20" t="s">
        <v>17</v>
      </c>
      <c r="D16" s="46">
        <v>370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370</v>
      </c>
      <c r="O16" s="47">
        <f t="shared" si="1"/>
        <v>0.21412037037037038</v>
      </c>
      <c r="P16" s="9"/>
    </row>
    <row r="17" spans="1:16">
      <c r="A17" s="12"/>
      <c r="B17" s="25">
        <v>324.20999999999998</v>
      </c>
      <c r="C17" s="20" t="s">
        <v>57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1750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1750</v>
      </c>
      <c r="O17" s="47">
        <f t="shared" si="1"/>
        <v>1.0127314814814814</v>
      </c>
      <c r="P17" s="9"/>
    </row>
    <row r="18" spans="1:16">
      <c r="A18" s="12"/>
      <c r="B18" s="25">
        <v>324.22000000000003</v>
      </c>
      <c r="C18" s="20" t="s">
        <v>18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280865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280865</v>
      </c>
      <c r="O18" s="47">
        <f t="shared" si="1"/>
        <v>162.53761574074073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SUM(D20:D27)</f>
        <v>170105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403686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573791</v>
      </c>
      <c r="O19" s="45">
        <f t="shared" si="1"/>
        <v>332.05497685185185</v>
      </c>
      <c r="P19" s="10"/>
    </row>
    <row r="20" spans="1:16">
      <c r="A20" s="12"/>
      <c r="B20" s="25">
        <v>331.31</v>
      </c>
      <c r="C20" s="20" t="s">
        <v>58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403686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403686</v>
      </c>
      <c r="O20" s="47">
        <f t="shared" si="1"/>
        <v>233.61458333333334</v>
      </c>
      <c r="P20" s="9"/>
    </row>
    <row r="21" spans="1:16">
      <c r="A21" s="12"/>
      <c r="B21" s="25">
        <v>335.12</v>
      </c>
      <c r="C21" s="20" t="s">
        <v>24</v>
      </c>
      <c r="D21" s="46">
        <v>108261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108261</v>
      </c>
      <c r="O21" s="47">
        <f t="shared" si="1"/>
        <v>62.651041666666664</v>
      </c>
      <c r="P21" s="9"/>
    </row>
    <row r="22" spans="1:16">
      <c r="A22" s="12"/>
      <c r="B22" s="25">
        <v>335.14</v>
      </c>
      <c r="C22" s="20" t="s">
        <v>25</v>
      </c>
      <c r="D22" s="46">
        <v>129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129</v>
      </c>
      <c r="O22" s="47">
        <f t="shared" si="1"/>
        <v>7.4652777777777776E-2</v>
      </c>
      <c r="P22" s="9"/>
    </row>
    <row r="23" spans="1:16">
      <c r="A23" s="12"/>
      <c r="B23" s="25">
        <v>335.15</v>
      </c>
      <c r="C23" s="20" t="s">
        <v>26</v>
      </c>
      <c r="D23" s="46">
        <v>1645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1645</v>
      </c>
      <c r="O23" s="47">
        <f t="shared" si="1"/>
        <v>0.95196759259259256</v>
      </c>
      <c r="P23" s="9"/>
    </row>
    <row r="24" spans="1:16">
      <c r="A24" s="12"/>
      <c r="B24" s="25">
        <v>335.18</v>
      </c>
      <c r="C24" s="20" t="s">
        <v>27</v>
      </c>
      <c r="D24" s="46">
        <v>35486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35486</v>
      </c>
      <c r="O24" s="47">
        <f t="shared" si="1"/>
        <v>20.53587962962963</v>
      </c>
      <c r="P24" s="9"/>
    </row>
    <row r="25" spans="1:16">
      <c r="A25" s="12"/>
      <c r="B25" s="25">
        <v>335.49</v>
      </c>
      <c r="C25" s="20" t="s">
        <v>28</v>
      </c>
      <c r="D25" s="46">
        <v>9146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9146</v>
      </c>
      <c r="O25" s="47">
        <f t="shared" si="1"/>
        <v>5.2928240740740744</v>
      </c>
      <c r="P25" s="9"/>
    </row>
    <row r="26" spans="1:16">
      <c r="A26" s="12"/>
      <c r="B26" s="25">
        <v>337.2</v>
      </c>
      <c r="C26" s="20" t="s">
        <v>59</v>
      </c>
      <c r="D26" s="46">
        <v>13252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13252</v>
      </c>
      <c r="O26" s="47">
        <f t="shared" si="1"/>
        <v>7.6689814814814818</v>
      </c>
      <c r="P26" s="9"/>
    </row>
    <row r="27" spans="1:16">
      <c r="A27" s="12"/>
      <c r="B27" s="25">
        <v>338</v>
      </c>
      <c r="C27" s="20" t="s">
        <v>29</v>
      </c>
      <c r="D27" s="46">
        <v>2186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2186</v>
      </c>
      <c r="O27" s="47">
        <f t="shared" si="1"/>
        <v>1.2650462962962963</v>
      </c>
      <c r="P27" s="9"/>
    </row>
    <row r="28" spans="1:16" ht="15.75">
      <c r="A28" s="29" t="s">
        <v>34</v>
      </c>
      <c r="B28" s="30"/>
      <c r="C28" s="31"/>
      <c r="D28" s="32">
        <f t="shared" ref="D28:M28" si="6">SUM(D29:D32)</f>
        <v>267443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906285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1173728</v>
      </c>
      <c r="O28" s="45">
        <f t="shared" si="1"/>
        <v>679.24074074074076</v>
      </c>
      <c r="P28" s="10"/>
    </row>
    <row r="29" spans="1:16">
      <c r="A29" s="12"/>
      <c r="B29" s="25">
        <v>341.9</v>
      </c>
      <c r="C29" s="20" t="s">
        <v>63</v>
      </c>
      <c r="D29" s="46">
        <v>463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463</v>
      </c>
      <c r="O29" s="47">
        <f t="shared" si="1"/>
        <v>0.26793981481481483</v>
      </c>
      <c r="P29" s="9"/>
    </row>
    <row r="30" spans="1:16">
      <c r="A30" s="12"/>
      <c r="B30" s="25">
        <v>342.2</v>
      </c>
      <c r="C30" s="20" t="s">
        <v>37</v>
      </c>
      <c r="D30" s="46">
        <v>30000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30000</v>
      </c>
      <c r="O30" s="47">
        <f t="shared" si="1"/>
        <v>17.361111111111111</v>
      </c>
      <c r="P30" s="9"/>
    </row>
    <row r="31" spans="1:16">
      <c r="A31" s="12"/>
      <c r="B31" s="25">
        <v>343.4</v>
      </c>
      <c r="C31" s="20" t="s">
        <v>39</v>
      </c>
      <c r="D31" s="46">
        <v>236980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236980</v>
      </c>
      <c r="O31" s="47">
        <f t="shared" si="1"/>
        <v>137.1412037037037</v>
      </c>
      <c r="P31" s="9"/>
    </row>
    <row r="32" spans="1:16">
      <c r="A32" s="12"/>
      <c r="B32" s="25">
        <v>343.6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906285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906285</v>
      </c>
      <c r="O32" s="47">
        <f t="shared" si="1"/>
        <v>524.47048611111109</v>
      </c>
      <c r="P32" s="9"/>
    </row>
    <row r="33" spans="1:119" ht="15.75">
      <c r="A33" s="29" t="s">
        <v>35</v>
      </c>
      <c r="B33" s="30"/>
      <c r="C33" s="31"/>
      <c r="D33" s="32">
        <f t="shared" ref="D33:M33" si="7">SUM(D34:D34)</f>
        <v>5800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5800</v>
      </c>
      <c r="O33" s="45">
        <f t="shared" si="1"/>
        <v>3.3564814814814814</v>
      </c>
      <c r="P33" s="10"/>
    </row>
    <row r="34" spans="1:119">
      <c r="A34" s="13"/>
      <c r="B34" s="39">
        <v>351.1</v>
      </c>
      <c r="C34" s="21" t="s">
        <v>43</v>
      </c>
      <c r="D34" s="46">
        <v>5800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5800</v>
      </c>
      <c r="O34" s="47">
        <f t="shared" si="1"/>
        <v>3.3564814814814814</v>
      </c>
      <c r="P34" s="9"/>
    </row>
    <row r="35" spans="1:119" ht="15.75">
      <c r="A35" s="29" t="s">
        <v>2</v>
      </c>
      <c r="B35" s="30"/>
      <c r="C35" s="31"/>
      <c r="D35" s="32">
        <f t="shared" ref="D35:M35" si="8">SUM(D36:D37)</f>
        <v>6973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15928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22901</v>
      </c>
      <c r="O35" s="45">
        <f t="shared" si="1"/>
        <v>13.252893518518519</v>
      </c>
      <c r="P35" s="10"/>
    </row>
    <row r="36" spans="1:119">
      <c r="A36" s="12"/>
      <c r="B36" s="25">
        <v>361.1</v>
      </c>
      <c r="C36" s="20" t="s">
        <v>44</v>
      </c>
      <c r="D36" s="46">
        <v>3071</v>
      </c>
      <c r="E36" s="46">
        <v>0</v>
      </c>
      <c r="F36" s="46">
        <v>0</v>
      </c>
      <c r="G36" s="46">
        <v>0</v>
      </c>
      <c r="H36" s="46">
        <v>0</v>
      </c>
      <c r="I36" s="46">
        <v>13472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16543</v>
      </c>
      <c r="O36" s="47">
        <f t="shared" si="1"/>
        <v>9.5734953703703702</v>
      </c>
      <c r="P36" s="9"/>
    </row>
    <row r="37" spans="1:119">
      <c r="A37" s="12"/>
      <c r="B37" s="25">
        <v>369.9</v>
      </c>
      <c r="C37" s="20" t="s">
        <v>45</v>
      </c>
      <c r="D37" s="46">
        <v>3902</v>
      </c>
      <c r="E37" s="46">
        <v>0</v>
      </c>
      <c r="F37" s="46">
        <v>0</v>
      </c>
      <c r="G37" s="46">
        <v>0</v>
      </c>
      <c r="H37" s="46">
        <v>0</v>
      </c>
      <c r="I37" s="46">
        <v>2456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6358</v>
      </c>
      <c r="O37" s="47">
        <f t="shared" si="1"/>
        <v>3.6793981481481484</v>
      </c>
      <c r="P37" s="9"/>
    </row>
    <row r="38" spans="1:119" ht="15.75">
      <c r="A38" s="29" t="s">
        <v>36</v>
      </c>
      <c r="B38" s="30"/>
      <c r="C38" s="31"/>
      <c r="D38" s="32">
        <f t="shared" ref="D38:M38" si="9">SUM(D39:D39)</f>
        <v>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1052800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1052800</v>
      </c>
      <c r="O38" s="45">
        <f t="shared" si="1"/>
        <v>609.25925925925924</v>
      </c>
      <c r="P38" s="9"/>
    </row>
    <row r="39" spans="1:119" ht="15.75" thickBot="1">
      <c r="A39" s="12"/>
      <c r="B39" s="25">
        <v>389.6</v>
      </c>
      <c r="C39" s="20" t="s">
        <v>64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1052800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1052800</v>
      </c>
      <c r="O39" s="47">
        <f t="shared" si="1"/>
        <v>609.25925925925924</v>
      </c>
      <c r="P39" s="9"/>
    </row>
    <row r="40" spans="1:119" ht="16.5" thickBot="1">
      <c r="A40" s="14" t="s">
        <v>41</v>
      </c>
      <c r="B40" s="23"/>
      <c r="C40" s="22"/>
      <c r="D40" s="15">
        <f t="shared" ref="D40:M40" si="10">SUM(D5,D14,D19,D28,D33,D35,D38)</f>
        <v>1134609</v>
      </c>
      <c r="E40" s="15">
        <f t="shared" si="10"/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2661314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3795923</v>
      </c>
      <c r="O40" s="38">
        <f t="shared" si="1"/>
        <v>2196.7146990740739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5" t="s">
        <v>65</v>
      </c>
      <c r="M42" s="115"/>
      <c r="N42" s="115"/>
      <c r="O42" s="43">
        <v>1728</v>
      </c>
    </row>
    <row r="43" spans="1:119">
      <c r="A43" s="116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4"/>
    </row>
    <row r="44" spans="1:119" ht="15.75" customHeight="1" thickBot="1">
      <c r="A44" s="117" t="s">
        <v>66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47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52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578007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578007</v>
      </c>
      <c r="O5" s="33">
        <f t="shared" ref="O5:O40" si="1">(N5/O$42)</f>
        <v>334.49479166666669</v>
      </c>
      <c r="P5" s="6"/>
    </row>
    <row r="6" spans="1:133">
      <c r="A6" s="12"/>
      <c r="B6" s="25">
        <v>311</v>
      </c>
      <c r="C6" s="20" t="s">
        <v>1</v>
      </c>
      <c r="D6" s="46">
        <v>209642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209642</v>
      </c>
      <c r="O6" s="47">
        <f t="shared" si="1"/>
        <v>121.32060185185185</v>
      </c>
      <c r="P6" s="9"/>
    </row>
    <row r="7" spans="1:133">
      <c r="A7" s="12"/>
      <c r="B7" s="25">
        <v>312.10000000000002</v>
      </c>
      <c r="C7" s="20" t="s">
        <v>9</v>
      </c>
      <c r="D7" s="46">
        <v>70525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70525</v>
      </c>
      <c r="O7" s="47">
        <f t="shared" si="1"/>
        <v>40.813078703703702</v>
      </c>
      <c r="P7" s="9"/>
    </row>
    <row r="8" spans="1:133">
      <c r="A8" s="12"/>
      <c r="B8" s="25">
        <v>312.60000000000002</v>
      </c>
      <c r="C8" s="20" t="s">
        <v>10</v>
      </c>
      <c r="D8" s="46">
        <v>81707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81707</v>
      </c>
      <c r="O8" s="47">
        <f t="shared" si="1"/>
        <v>47.284143518518519</v>
      </c>
      <c r="P8" s="9"/>
    </row>
    <row r="9" spans="1:133">
      <c r="A9" s="12"/>
      <c r="B9" s="25">
        <v>314.10000000000002</v>
      </c>
      <c r="C9" s="20" t="s">
        <v>11</v>
      </c>
      <c r="D9" s="46">
        <v>128020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128020</v>
      </c>
      <c r="O9" s="47">
        <f t="shared" si="1"/>
        <v>74.085648148148152</v>
      </c>
      <c r="P9" s="9"/>
    </row>
    <row r="10" spans="1:133">
      <c r="A10" s="12"/>
      <c r="B10" s="25">
        <v>314.3</v>
      </c>
      <c r="C10" s="20" t="s">
        <v>12</v>
      </c>
      <c r="D10" s="46">
        <v>24224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24224</v>
      </c>
      <c r="O10" s="47">
        <f t="shared" si="1"/>
        <v>14.018518518518519</v>
      </c>
      <c r="P10" s="9"/>
    </row>
    <row r="11" spans="1:133">
      <c r="A11" s="12"/>
      <c r="B11" s="25">
        <v>314.39999999999998</v>
      </c>
      <c r="C11" s="20" t="s">
        <v>13</v>
      </c>
      <c r="D11" s="46">
        <v>12028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12028</v>
      </c>
      <c r="O11" s="47">
        <f t="shared" si="1"/>
        <v>6.9606481481481479</v>
      </c>
      <c r="P11" s="9"/>
    </row>
    <row r="12" spans="1:133">
      <c r="A12" s="12"/>
      <c r="B12" s="25">
        <v>315</v>
      </c>
      <c r="C12" s="20" t="s">
        <v>14</v>
      </c>
      <c r="D12" s="46">
        <v>49754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49754</v>
      </c>
      <c r="O12" s="47">
        <f t="shared" si="1"/>
        <v>28.792824074074073</v>
      </c>
      <c r="P12" s="9"/>
    </row>
    <row r="13" spans="1:133">
      <c r="A13" s="12"/>
      <c r="B13" s="25">
        <v>316</v>
      </c>
      <c r="C13" s="20" t="s">
        <v>56</v>
      </c>
      <c r="D13" s="46">
        <v>2107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2107</v>
      </c>
      <c r="O13" s="47">
        <f t="shared" si="1"/>
        <v>1.2193287037037037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SUM(D15:D18)</f>
        <v>131950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3800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0" si="4">SUM(D14:M14)</f>
        <v>135750</v>
      </c>
      <c r="O14" s="45">
        <f t="shared" si="1"/>
        <v>78.559027777777771</v>
      </c>
      <c r="P14" s="10"/>
    </row>
    <row r="15" spans="1:133">
      <c r="A15" s="12"/>
      <c r="B15" s="25">
        <v>323.10000000000002</v>
      </c>
      <c r="C15" s="20" t="s">
        <v>16</v>
      </c>
      <c r="D15" s="46">
        <v>131586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131586</v>
      </c>
      <c r="O15" s="47">
        <f t="shared" si="1"/>
        <v>76.149305555555557</v>
      </c>
      <c r="P15" s="9"/>
    </row>
    <row r="16" spans="1:133">
      <c r="A16" s="12"/>
      <c r="B16" s="25">
        <v>323.5</v>
      </c>
      <c r="C16" s="20" t="s">
        <v>17</v>
      </c>
      <c r="D16" s="46">
        <v>364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364</v>
      </c>
      <c r="O16" s="47">
        <f t="shared" si="1"/>
        <v>0.21064814814814814</v>
      </c>
      <c r="P16" s="9"/>
    </row>
    <row r="17" spans="1:16">
      <c r="A17" s="12"/>
      <c r="B17" s="25">
        <v>324.20999999999998</v>
      </c>
      <c r="C17" s="20" t="s">
        <v>57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3250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3250</v>
      </c>
      <c r="O17" s="47">
        <f t="shared" si="1"/>
        <v>1.880787037037037</v>
      </c>
      <c r="P17" s="9"/>
    </row>
    <row r="18" spans="1:16">
      <c r="A18" s="12"/>
      <c r="B18" s="25">
        <v>324.22000000000003</v>
      </c>
      <c r="C18" s="20" t="s">
        <v>18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550</v>
      </c>
      <c r="O18" s="47">
        <f t="shared" si="1"/>
        <v>0.31828703703703703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SUM(D20:D28)</f>
        <v>229083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41733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270816</v>
      </c>
      <c r="O19" s="45">
        <f t="shared" si="1"/>
        <v>156.72222222222223</v>
      </c>
      <c r="P19" s="10"/>
    </row>
    <row r="20" spans="1:16">
      <c r="A20" s="12"/>
      <c r="B20" s="25">
        <v>331.2</v>
      </c>
      <c r="C20" s="20" t="s">
        <v>20</v>
      </c>
      <c r="D20" s="46">
        <v>3747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3747</v>
      </c>
      <c r="O20" s="47">
        <f t="shared" si="1"/>
        <v>2.1684027777777777</v>
      </c>
      <c r="P20" s="9"/>
    </row>
    <row r="21" spans="1:16">
      <c r="A21" s="12"/>
      <c r="B21" s="25">
        <v>331.31</v>
      </c>
      <c r="C21" s="20" t="s">
        <v>58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41733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41733</v>
      </c>
      <c r="O21" s="47">
        <f t="shared" si="1"/>
        <v>24.151041666666668</v>
      </c>
      <c r="P21" s="9"/>
    </row>
    <row r="22" spans="1:16">
      <c r="A22" s="12"/>
      <c r="B22" s="25">
        <v>334.7</v>
      </c>
      <c r="C22" s="20" t="s">
        <v>23</v>
      </c>
      <c r="D22" s="46">
        <v>3280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3280</v>
      </c>
      <c r="O22" s="47">
        <f t="shared" si="1"/>
        <v>1.8981481481481481</v>
      </c>
      <c r="P22" s="9"/>
    </row>
    <row r="23" spans="1:16">
      <c r="A23" s="12"/>
      <c r="B23" s="25">
        <v>335.12</v>
      </c>
      <c r="C23" s="20" t="s">
        <v>24</v>
      </c>
      <c r="D23" s="46">
        <v>108260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108260</v>
      </c>
      <c r="O23" s="47">
        <f t="shared" si="1"/>
        <v>62.650462962962962</v>
      </c>
      <c r="P23" s="9"/>
    </row>
    <row r="24" spans="1:16">
      <c r="A24" s="12"/>
      <c r="B24" s="25">
        <v>335.14</v>
      </c>
      <c r="C24" s="20" t="s">
        <v>25</v>
      </c>
      <c r="D24" s="46">
        <v>363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363</v>
      </c>
      <c r="O24" s="47">
        <f t="shared" si="1"/>
        <v>0.21006944444444445</v>
      </c>
      <c r="P24" s="9"/>
    </row>
    <row r="25" spans="1:16">
      <c r="A25" s="12"/>
      <c r="B25" s="25">
        <v>335.15</v>
      </c>
      <c r="C25" s="20" t="s">
        <v>26</v>
      </c>
      <c r="D25" s="46">
        <v>281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281</v>
      </c>
      <c r="O25" s="47">
        <f t="shared" si="1"/>
        <v>0.16261574074074073</v>
      </c>
      <c r="P25" s="9"/>
    </row>
    <row r="26" spans="1:16">
      <c r="A26" s="12"/>
      <c r="B26" s="25">
        <v>335.18</v>
      </c>
      <c r="C26" s="20" t="s">
        <v>27</v>
      </c>
      <c r="D26" s="46">
        <v>37743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37743</v>
      </c>
      <c r="O26" s="47">
        <f t="shared" si="1"/>
        <v>21.842013888888889</v>
      </c>
      <c r="P26" s="9"/>
    </row>
    <row r="27" spans="1:16">
      <c r="A27" s="12"/>
      <c r="B27" s="25">
        <v>337.2</v>
      </c>
      <c r="C27" s="20" t="s">
        <v>59</v>
      </c>
      <c r="D27" s="46">
        <v>73856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73856</v>
      </c>
      <c r="O27" s="47">
        <f t="shared" si="1"/>
        <v>42.74074074074074</v>
      </c>
      <c r="P27" s="9"/>
    </row>
    <row r="28" spans="1:16">
      <c r="A28" s="12"/>
      <c r="B28" s="25">
        <v>338</v>
      </c>
      <c r="C28" s="20" t="s">
        <v>29</v>
      </c>
      <c r="D28" s="46">
        <v>1553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1553</v>
      </c>
      <c r="O28" s="47">
        <f t="shared" si="1"/>
        <v>0.89872685185185186</v>
      </c>
      <c r="P28" s="9"/>
    </row>
    <row r="29" spans="1:16" ht="15.75">
      <c r="A29" s="29" t="s">
        <v>34</v>
      </c>
      <c r="B29" s="30"/>
      <c r="C29" s="31"/>
      <c r="D29" s="32">
        <f t="shared" ref="D29:M29" si="6">SUM(D30:D32)</f>
        <v>254273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818153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1072426</v>
      </c>
      <c r="O29" s="45">
        <f t="shared" si="1"/>
        <v>620.61689814814815</v>
      </c>
      <c r="P29" s="10"/>
    </row>
    <row r="30" spans="1:16">
      <c r="A30" s="12"/>
      <c r="B30" s="25">
        <v>342.2</v>
      </c>
      <c r="C30" s="20" t="s">
        <v>37</v>
      </c>
      <c r="D30" s="46">
        <v>30000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30000</v>
      </c>
      <c r="O30" s="47">
        <f t="shared" si="1"/>
        <v>17.361111111111111</v>
      </c>
      <c r="P30" s="9"/>
    </row>
    <row r="31" spans="1:16">
      <c r="A31" s="12"/>
      <c r="B31" s="25">
        <v>343.4</v>
      </c>
      <c r="C31" s="20" t="s">
        <v>39</v>
      </c>
      <c r="D31" s="46">
        <v>224273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224273</v>
      </c>
      <c r="O31" s="47">
        <f t="shared" si="1"/>
        <v>129.78761574074073</v>
      </c>
      <c r="P31" s="9"/>
    </row>
    <row r="32" spans="1:16">
      <c r="A32" s="12"/>
      <c r="B32" s="25">
        <v>343.6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818153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818153</v>
      </c>
      <c r="O32" s="47">
        <f t="shared" si="1"/>
        <v>473.4681712962963</v>
      </c>
      <c r="P32" s="9"/>
    </row>
    <row r="33" spans="1:119" ht="15.75">
      <c r="A33" s="29" t="s">
        <v>35</v>
      </c>
      <c r="B33" s="30"/>
      <c r="C33" s="31"/>
      <c r="D33" s="32">
        <f t="shared" ref="D33:M33" si="7">SUM(D34:D34)</f>
        <v>5952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5952</v>
      </c>
      <c r="O33" s="45">
        <f t="shared" si="1"/>
        <v>3.4444444444444446</v>
      </c>
      <c r="P33" s="10"/>
    </row>
    <row r="34" spans="1:119">
      <c r="A34" s="13"/>
      <c r="B34" s="39">
        <v>351.1</v>
      </c>
      <c r="C34" s="21" t="s">
        <v>43</v>
      </c>
      <c r="D34" s="46">
        <v>5952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5952</v>
      </c>
      <c r="O34" s="47">
        <f t="shared" si="1"/>
        <v>3.4444444444444446</v>
      </c>
      <c r="P34" s="9"/>
    </row>
    <row r="35" spans="1:119" ht="15.75">
      <c r="A35" s="29" t="s">
        <v>2</v>
      </c>
      <c r="B35" s="30"/>
      <c r="C35" s="31"/>
      <c r="D35" s="32">
        <f t="shared" ref="D35:M35" si="8">SUM(D36:D37)</f>
        <v>22307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26084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48391</v>
      </c>
      <c r="O35" s="45">
        <f t="shared" si="1"/>
        <v>28.004050925925927</v>
      </c>
      <c r="P35" s="10"/>
    </row>
    <row r="36" spans="1:119">
      <c r="A36" s="12"/>
      <c r="B36" s="25">
        <v>361.1</v>
      </c>
      <c r="C36" s="20" t="s">
        <v>44</v>
      </c>
      <c r="D36" s="46">
        <v>2221</v>
      </c>
      <c r="E36" s="46">
        <v>0</v>
      </c>
      <c r="F36" s="46">
        <v>0</v>
      </c>
      <c r="G36" s="46">
        <v>0</v>
      </c>
      <c r="H36" s="46">
        <v>0</v>
      </c>
      <c r="I36" s="46">
        <v>23099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25320</v>
      </c>
      <c r="O36" s="47">
        <f t="shared" si="1"/>
        <v>14.652777777777779</v>
      </c>
      <c r="P36" s="9"/>
    </row>
    <row r="37" spans="1:119">
      <c r="A37" s="12"/>
      <c r="B37" s="25">
        <v>369.9</v>
      </c>
      <c r="C37" s="20" t="s">
        <v>45</v>
      </c>
      <c r="D37" s="46">
        <v>20086</v>
      </c>
      <c r="E37" s="46">
        <v>0</v>
      </c>
      <c r="F37" s="46">
        <v>0</v>
      </c>
      <c r="G37" s="46">
        <v>0</v>
      </c>
      <c r="H37" s="46">
        <v>0</v>
      </c>
      <c r="I37" s="46">
        <v>2985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23071</v>
      </c>
      <c r="O37" s="47">
        <f t="shared" si="1"/>
        <v>13.351273148148149</v>
      </c>
      <c r="P37" s="9"/>
    </row>
    <row r="38" spans="1:119" ht="15.75">
      <c r="A38" s="29" t="s">
        <v>36</v>
      </c>
      <c r="B38" s="30"/>
      <c r="C38" s="31"/>
      <c r="D38" s="32">
        <f t="shared" ref="D38:M38" si="9">SUM(D39:D39)</f>
        <v>15000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15000</v>
      </c>
      <c r="O38" s="45">
        <f t="shared" si="1"/>
        <v>8.6805555555555554</v>
      </c>
      <c r="P38" s="9"/>
    </row>
    <row r="39" spans="1:119" ht="15.75" thickBot="1">
      <c r="A39" s="12"/>
      <c r="B39" s="25">
        <v>381</v>
      </c>
      <c r="C39" s="20" t="s">
        <v>60</v>
      </c>
      <c r="D39" s="46">
        <v>15000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15000</v>
      </c>
      <c r="O39" s="47">
        <f t="shared" si="1"/>
        <v>8.6805555555555554</v>
      </c>
      <c r="P39" s="9"/>
    </row>
    <row r="40" spans="1:119" ht="16.5" thickBot="1">
      <c r="A40" s="14" t="s">
        <v>41</v>
      </c>
      <c r="B40" s="23"/>
      <c r="C40" s="22"/>
      <c r="D40" s="15">
        <f t="shared" ref="D40:M40" si="10">SUM(D5,D14,D19,D29,D33,D35,D38)</f>
        <v>1236572</v>
      </c>
      <c r="E40" s="15">
        <f t="shared" si="10"/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889770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2126342</v>
      </c>
      <c r="O40" s="38">
        <f t="shared" si="1"/>
        <v>1230.5219907407406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5" t="s">
        <v>61</v>
      </c>
      <c r="M42" s="115"/>
      <c r="N42" s="115"/>
      <c r="O42" s="43">
        <v>1728</v>
      </c>
    </row>
    <row r="43" spans="1:119">
      <c r="A43" s="116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4"/>
    </row>
    <row r="44" spans="1:119" ht="15.75" thickBot="1">
      <c r="A44" s="117" t="s">
        <v>66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47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52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556170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556170</v>
      </c>
      <c r="O5" s="33">
        <f t="shared" ref="O5:O40" si="1">(N5/O$42)</f>
        <v>330.85663295657349</v>
      </c>
      <c r="P5" s="6"/>
    </row>
    <row r="6" spans="1:133">
      <c r="A6" s="12"/>
      <c r="B6" s="25">
        <v>311</v>
      </c>
      <c r="C6" s="20" t="s">
        <v>1</v>
      </c>
      <c r="D6" s="46">
        <v>177770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177770</v>
      </c>
      <c r="O6" s="47">
        <f t="shared" si="1"/>
        <v>105.75252825698989</v>
      </c>
      <c r="P6" s="9"/>
    </row>
    <row r="7" spans="1:133">
      <c r="A7" s="12"/>
      <c r="B7" s="25">
        <v>312.10000000000002</v>
      </c>
      <c r="C7" s="20" t="s">
        <v>9</v>
      </c>
      <c r="D7" s="46">
        <v>60217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60217</v>
      </c>
      <c r="O7" s="47">
        <f t="shared" si="1"/>
        <v>35.822129684711484</v>
      </c>
      <c r="P7" s="9"/>
    </row>
    <row r="8" spans="1:133">
      <c r="A8" s="12"/>
      <c r="B8" s="25">
        <v>312.60000000000002</v>
      </c>
      <c r="C8" s="20" t="s">
        <v>10</v>
      </c>
      <c r="D8" s="46">
        <v>85891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85891</v>
      </c>
      <c r="O8" s="47">
        <f t="shared" si="1"/>
        <v>51.095181439619274</v>
      </c>
      <c r="P8" s="9"/>
    </row>
    <row r="9" spans="1:133">
      <c r="A9" s="12"/>
      <c r="B9" s="25">
        <v>314.10000000000002</v>
      </c>
      <c r="C9" s="20" t="s">
        <v>11</v>
      </c>
      <c r="D9" s="46">
        <v>118167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118167</v>
      </c>
      <c r="O9" s="47">
        <f t="shared" si="1"/>
        <v>70.295657346817364</v>
      </c>
      <c r="P9" s="9"/>
    </row>
    <row r="10" spans="1:133">
      <c r="A10" s="12"/>
      <c r="B10" s="25">
        <v>314.3</v>
      </c>
      <c r="C10" s="20" t="s">
        <v>12</v>
      </c>
      <c r="D10" s="46">
        <v>25129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25129</v>
      </c>
      <c r="O10" s="47">
        <f t="shared" si="1"/>
        <v>14.94883997620464</v>
      </c>
      <c r="P10" s="9"/>
    </row>
    <row r="11" spans="1:133">
      <c r="A11" s="12"/>
      <c r="B11" s="25">
        <v>314.39999999999998</v>
      </c>
      <c r="C11" s="20" t="s">
        <v>13</v>
      </c>
      <c r="D11" s="46">
        <v>20496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20496</v>
      </c>
      <c r="O11" s="47">
        <f t="shared" si="1"/>
        <v>12.192742415229031</v>
      </c>
      <c r="P11" s="9"/>
    </row>
    <row r="12" spans="1:133">
      <c r="A12" s="12"/>
      <c r="B12" s="25">
        <v>315</v>
      </c>
      <c r="C12" s="20" t="s">
        <v>14</v>
      </c>
      <c r="D12" s="46">
        <v>68500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68500</v>
      </c>
      <c r="O12" s="47">
        <f t="shared" si="1"/>
        <v>40.749553837001784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111274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6260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117534</v>
      </c>
      <c r="O13" s="45">
        <f t="shared" si="1"/>
        <v>69.919095776323616</v>
      </c>
      <c r="P13" s="10"/>
    </row>
    <row r="14" spans="1:133">
      <c r="A14" s="12"/>
      <c r="B14" s="25">
        <v>323.10000000000002</v>
      </c>
      <c r="C14" s="20" t="s">
        <v>16</v>
      </c>
      <c r="D14" s="46">
        <v>109016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109016</v>
      </c>
      <c r="O14" s="47">
        <f t="shared" si="1"/>
        <v>64.851873884592507</v>
      </c>
      <c r="P14" s="9"/>
    </row>
    <row r="15" spans="1:133">
      <c r="A15" s="12"/>
      <c r="B15" s="25">
        <v>323.5</v>
      </c>
      <c r="C15" s="20" t="s">
        <v>17</v>
      </c>
      <c r="D15" s="46">
        <v>331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331</v>
      </c>
      <c r="O15" s="47">
        <f t="shared" si="1"/>
        <v>0.19690660321237358</v>
      </c>
      <c r="P15" s="9"/>
    </row>
    <row r="16" spans="1:133">
      <c r="A16" s="12"/>
      <c r="B16" s="25">
        <v>324.22000000000003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6260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6260</v>
      </c>
      <c r="O16" s="47">
        <f t="shared" si="1"/>
        <v>3.7239738251041046</v>
      </c>
      <c r="P16" s="9"/>
    </row>
    <row r="17" spans="1:16">
      <c r="A17" s="12"/>
      <c r="B17" s="25">
        <v>329</v>
      </c>
      <c r="C17" s="20" t="s">
        <v>19</v>
      </c>
      <c r="D17" s="46">
        <v>1927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1927</v>
      </c>
      <c r="O17" s="47">
        <f t="shared" si="1"/>
        <v>1.1463414634146341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SUM(D19:D27)</f>
        <v>267135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267135</v>
      </c>
      <c r="O18" s="45">
        <f t="shared" si="1"/>
        <v>158.91433670434265</v>
      </c>
      <c r="P18" s="10"/>
    </row>
    <row r="19" spans="1:16">
      <c r="A19" s="12"/>
      <c r="B19" s="25">
        <v>331.2</v>
      </c>
      <c r="C19" s="20" t="s">
        <v>20</v>
      </c>
      <c r="D19" s="46">
        <v>900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6">SUM(D19:M19)</f>
        <v>900</v>
      </c>
      <c r="O19" s="47">
        <f t="shared" si="1"/>
        <v>0.53539559785841762</v>
      </c>
      <c r="P19" s="9"/>
    </row>
    <row r="20" spans="1:16">
      <c r="A20" s="12"/>
      <c r="B20" s="25">
        <v>334.2</v>
      </c>
      <c r="C20" s="20" t="s">
        <v>22</v>
      </c>
      <c r="D20" s="46">
        <v>10390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10390</v>
      </c>
      <c r="O20" s="47">
        <f t="shared" si="1"/>
        <v>6.1808447352766214</v>
      </c>
      <c r="P20" s="9"/>
    </row>
    <row r="21" spans="1:16">
      <c r="A21" s="12"/>
      <c r="B21" s="25">
        <v>334.7</v>
      </c>
      <c r="C21" s="20" t="s">
        <v>23</v>
      </c>
      <c r="D21" s="46">
        <v>96148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96148</v>
      </c>
      <c r="O21" s="47">
        <f t="shared" si="1"/>
        <v>57.196906603212376</v>
      </c>
      <c r="P21" s="9"/>
    </row>
    <row r="22" spans="1:16">
      <c r="A22" s="12"/>
      <c r="B22" s="25">
        <v>335.12</v>
      </c>
      <c r="C22" s="20" t="s">
        <v>24</v>
      </c>
      <c r="D22" s="46">
        <v>108304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108304</v>
      </c>
      <c r="O22" s="47">
        <f t="shared" si="1"/>
        <v>64.428316478286732</v>
      </c>
      <c r="P22" s="9"/>
    </row>
    <row r="23" spans="1:16">
      <c r="A23" s="12"/>
      <c r="B23" s="25">
        <v>335.14</v>
      </c>
      <c r="C23" s="20" t="s">
        <v>25</v>
      </c>
      <c r="D23" s="46">
        <v>221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221</v>
      </c>
      <c r="O23" s="47">
        <f t="shared" si="1"/>
        <v>0.13146936347412255</v>
      </c>
      <c r="P23" s="9"/>
    </row>
    <row r="24" spans="1:16">
      <c r="A24" s="12"/>
      <c r="B24" s="25">
        <v>335.15</v>
      </c>
      <c r="C24" s="20" t="s">
        <v>26</v>
      </c>
      <c r="D24" s="46">
        <v>685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685</v>
      </c>
      <c r="O24" s="47">
        <f t="shared" si="1"/>
        <v>0.40749553837001784</v>
      </c>
      <c r="P24" s="9"/>
    </row>
    <row r="25" spans="1:16">
      <c r="A25" s="12"/>
      <c r="B25" s="25">
        <v>335.18</v>
      </c>
      <c r="C25" s="20" t="s">
        <v>27</v>
      </c>
      <c r="D25" s="46">
        <v>40195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40195</v>
      </c>
      <c r="O25" s="47">
        <f t="shared" si="1"/>
        <v>23.911362284354549</v>
      </c>
      <c r="P25" s="9"/>
    </row>
    <row r="26" spans="1:16">
      <c r="A26" s="12"/>
      <c r="B26" s="25">
        <v>335.49</v>
      </c>
      <c r="C26" s="20" t="s">
        <v>28</v>
      </c>
      <c r="D26" s="46">
        <v>8621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8621</v>
      </c>
      <c r="O26" s="47">
        <f t="shared" si="1"/>
        <v>5.1284949434860199</v>
      </c>
      <c r="P26" s="9"/>
    </row>
    <row r="27" spans="1:16">
      <c r="A27" s="12"/>
      <c r="B27" s="25">
        <v>338</v>
      </c>
      <c r="C27" s="20" t="s">
        <v>29</v>
      </c>
      <c r="D27" s="46">
        <v>1671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0" si="7">SUM(D27:M27)</f>
        <v>1671</v>
      </c>
      <c r="O27" s="47">
        <f t="shared" si="1"/>
        <v>0.99405116002379534</v>
      </c>
      <c r="P27" s="9"/>
    </row>
    <row r="28" spans="1:16" ht="15.75">
      <c r="A28" s="29" t="s">
        <v>34</v>
      </c>
      <c r="B28" s="30"/>
      <c r="C28" s="31"/>
      <c r="D28" s="32">
        <f t="shared" ref="D28:M28" si="8">SUM(D29:D32)</f>
        <v>242712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793902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7"/>
        <v>1036614</v>
      </c>
      <c r="O28" s="45">
        <f t="shared" si="1"/>
        <v>616.66508030933971</v>
      </c>
      <c r="P28" s="10"/>
    </row>
    <row r="29" spans="1:16">
      <c r="A29" s="12"/>
      <c r="B29" s="25">
        <v>342.2</v>
      </c>
      <c r="C29" s="20" t="s">
        <v>37</v>
      </c>
      <c r="D29" s="46">
        <v>30000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30000</v>
      </c>
      <c r="O29" s="47">
        <f t="shared" si="1"/>
        <v>17.846519928613919</v>
      </c>
      <c r="P29" s="9"/>
    </row>
    <row r="30" spans="1:16">
      <c r="A30" s="12"/>
      <c r="B30" s="25">
        <v>342.9</v>
      </c>
      <c r="C30" s="20" t="s">
        <v>38</v>
      </c>
      <c r="D30" s="46">
        <v>187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187</v>
      </c>
      <c r="O30" s="47">
        <f t="shared" si="1"/>
        <v>0.11124330755502677</v>
      </c>
      <c r="P30" s="9"/>
    </row>
    <row r="31" spans="1:16">
      <c r="A31" s="12"/>
      <c r="B31" s="25">
        <v>343.4</v>
      </c>
      <c r="C31" s="20" t="s">
        <v>39</v>
      </c>
      <c r="D31" s="46">
        <v>212525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212525</v>
      </c>
      <c r="O31" s="47">
        <f t="shared" si="1"/>
        <v>126.42772159428911</v>
      </c>
      <c r="P31" s="9"/>
    </row>
    <row r="32" spans="1:16">
      <c r="A32" s="12"/>
      <c r="B32" s="25">
        <v>343.6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793902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793902</v>
      </c>
      <c r="O32" s="47">
        <f t="shared" si="1"/>
        <v>472.27959547888162</v>
      </c>
      <c r="P32" s="9"/>
    </row>
    <row r="33" spans="1:119" ht="15.75">
      <c r="A33" s="29" t="s">
        <v>35</v>
      </c>
      <c r="B33" s="30"/>
      <c r="C33" s="31"/>
      <c r="D33" s="32">
        <f t="shared" ref="D33:M33" si="9">SUM(D34:D34)</f>
        <v>8667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7"/>
        <v>8667</v>
      </c>
      <c r="O33" s="45">
        <f t="shared" si="1"/>
        <v>5.1558596073765619</v>
      </c>
      <c r="P33" s="10"/>
    </row>
    <row r="34" spans="1:119">
      <c r="A34" s="13"/>
      <c r="B34" s="39">
        <v>351.1</v>
      </c>
      <c r="C34" s="21" t="s">
        <v>43</v>
      </c>
      <c r="D34" s="46">
        <v>8667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8667</v>
      </c>
      <c r="O34" s="47">
        <f t="shared" si="1"/>
        <v>5.1558596073765619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SUM(D36:D37)</f>
        <v>10096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47489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7"/>
        <v>57585</v>
      </c>
      <c r="O35" s="45">
        <f t="shared" si="1"/>
        <v>34.256395002974422</v>
      </c>
      <c r="P35" s="10"/>
    </row>
    <row r="36" spans="1:119">
      <c r="A36" s="12"/>
      <c r="B36" s="25">
        <v>361.1</v>
      </c>
      <c r="C36" s="20" t="s">
        <v>44</v>
      </c>
      <c r="D36" s="46">
        <v>1644</v>
      </c>
      <c r="E36" s="46">
        <v>0</v>
      </c>
      <c r="F36" s="46">
        <v>0</v>
      </c>
      <c r="G36" s="46">
        <v>0</v>
      </c>
      <c r="H36" s="46">
        <v>0</v>
      </c>
      <c r="I36" s="46">
        <v>44065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45709</v>
      </c>
      <c r="O36" s="47">
        <f t="shared" si="1"/>
        <v>27.191552647233788</v>
      </c>
      <c r="P36" s="9"/>
    </row>
    <row r="37" spans="1:119">
      <c r="A37" s="12"/>
      <c r="B37" s="25">
        <v>369.9</v>
      </c>
      <c r="C37" s="20" t="s">
        <v>45</v>
      </c>
      <c r="D37" s="46">
        <v>8452</v>
      </c>
      <c r="E37" s="46">
        <v>0</v>
      </c>
      <c r="F37" s="46">
        <v>0</v>
      </c>
      <c r="G37" s="46">
        <v>0</v>
      </c>
      <c r="H37" s="46">
        <v>0</v>
      </c>
      <c r="I37" s="46">
        <v>3424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11876</v>
      </c>
      <c r="O37" s="47">
        <f t="shared" si="1"/>
        <v>7.0648423557406304</v>
      </c>
      <c r="P37" s="9"/>
    </row>
    <row r="38" spans="1:119" ht="15.75">
      <c r="A38" s="29" t="s">
        <v>36</v>
      </c>
      <c r="B38" s="30"/>
      <c r="C38" s="31"/>
      <c r="D38" s="32">
        <f t="shared" ref="D38:M38" si="11">SUM(D39:D39)</f>
        <v>37270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0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7"/>
        <v>37270</v>
      </c>
      <c r="O38" s="45">
        <f t="shared" si="1"/>
        <v>22.171326591314692</v>
      </c>
      <c r="P38" s="9"/>
    </row>
    <row r="39" spans="1:119" ht="15.75" thickBot="1">
      <c r="A39" s="12"/>
      <c r="B39" s="25">
        <v>384</v>
      </c>
      <c r="C39" s="20" t="s">
        <v>46</v>
      </c>
      <c r="D39" s="46">
        <v>37270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37270</v>
      </c>
      <c r="O39" s="47">
        <f t="shared" si="1"/>
        <v>22.171326591314692</v>
      </c>
      <c r="P39" s="9"/>
    </row>
    <row r="40" spans="1:119" ht="16.5" thickBot="1">
      <c r="A40" s="14" t="s">
        <v>41</v>
      </c>
      <c r="B40" s="23"/>
      <c r="C40" s="22"/>
      <c r="D40" s="15">
        <f t="shared" ref="D40:M40" si="12">SUM(D5,D13,D18,D28,D33,D35,D38)</f>
        <v>1233324</v>
      </c>
      <c r="E40" s="15">
        <f t="shared" si="12"/>
        <v>0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847651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7"/>
        <v>2080975</v>
      </c>
      <c r="O40" s="38">
        <f t="shared" si="1"/>
        <v>1237.9387269482452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5" t="s">
        <v>53</v>
      </c>
      <c r="M42" s="115"/>
      <c r="N42" s="115"/>
      <c r="O42" s="43">
        <v>1681</v>
      </c>
    </row>
    <row r="43" spans="1:119">
      <c r="A43" s="116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4"/>
    </row>
    <row r="44" spans="1:119" ht="15.75" thickBot="1">
      <c r="A44" s="117" t="s">
        <v>66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</sheetData>
  <mergeCells count="10">
    <mergeCell ref="A44:O44"/>
    <mergeCell ref="A1:O1"/>
    <mergeCell ref="D3:H3"/>
    <mergeCell ref="I3:J3"/>
    <mergeCell ref="K3:L3"/>
    <mergeCell ref="O3:O4"/>
    <mergeCell ref="A2:O2"/>
    <mergeCell ref="A3:C4"/>
    <mergeCell ref="A43:O43"/>
    <mergeCell ref="L42:N42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47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52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554715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554715</v>
      </c>
      <c r="O5" s="33">
        <f t="shared" ref="O5:O41" si="1">(N5/O$43)</f>
        <v>317.88825214899714</v>
      </c>
      <c r="P5" s="6"/>
    </row>
    <row r="6" spans="1:133">
      <c r="A6" s="12"/>
      <c r="B6" s="25">
        <v>311</v>
      </c>
      <c r="C6" s="20" t="s">
        <v>1</v>
      </c>
      <c r="D6" s="46">
        <v>180132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180132</v>
      </c>
      <c r="O6" s="47">
        <f t="shared" si="1"/>
        <v>103.22750716332378</v>
      </c>
      <c r="P6" s="9"/>
    </row>
    <row r="7" spans="1:133">
      <c r="A7" s="12"/>
      <c r="B7" s="25">
        <v>312.10000000000002</v>
      </c>
      <c r="C7" s="20" t="s">
        <v>9</v>
      </c>
      <c r="D7" s="46">
        <v>65460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65460</v>
      </c>
      <c r="O7" s="47">
        <f t="shared" si="1"/>
        <v>37.512893982808023</v>
      </c>
      <c r="P7" s="9"/>
    </row>
    <row r="8" spans="1:133">
      <c r="A8" s="12"/>
      <c r="B8" s="25">
        <v>312.60000000000002</v>
      </c>
      <c r="C8" s="20" t="s">
        <v>10</v>
      </c>
      <c r="D8" s="46">
        <v>90003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90003</v>
      </c>
      <c r="O8" s="47">
        <f t="shared" si="1"/>
        <v>51.577650429799426</v>
      </c>
      <c r="P8" s="9"/>
    </row>
    <row r="9" spans="1:133">
      <c r="A9" s="12"/>
      <c r="B9" s="25">
        <v>314.10000000000002</v>
      </c>
      <c r="C9" s="20" t="s">
        <v>11</v>
      </c>
      <c r="D9" s="46">
        <v>114851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114851</v>
      </c>
      <c r="O9" s="47">
        <f t="shared" si="1"/>
        <v>65.817191977077357</v>
      </c>
      <c r="P9" s="9"/>
    </row>
    <row r="10" spans="1:133">
      <c r="A10" s="12"/>
      <c r="B10" s="25">
        <v>314.3</v>
      </c>
      <c r="C10" s="20" t="s">
        <v>12</v>
      </c>
      <c r="D10" s="46">
        <v>25394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25394</v>
      </c>
      <c r="O10" s="47">
        <f t="shared" si="1"/>
        <v>14.55243553008596</v>
      </c>
      <c r="P10" s="9"/>
    </row>
    <row r="11" spans="1:133">
      <c r="A11" s="12"/>
      <c r="B11" s="25">
        <v>314.39999999999998</v>
      </c>
      <c r="C11" s="20" t="s">
        <v>13</v>
      </c>
      <c r="D11" s="46">
        <v>25304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25304</v>
      </c>
      <c r="O11" s="47">
        <f t="shared" si="1"/>
        <v>14.500859598853868</v>
      </c>
      <c r="P11" s="9"/>
    </row>
    <row r="12" spans="1:133">
      <c r="A12" s="12"/>
      <c r="B12" s="25">
        <v>315</v>
      </c>
      <c r="C12" s="20" t="s">
        <v>14</v>
      </c>
      <c r="D12" s="46">
        <v>53571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53571</v>
      </c>
      <c r="O12" s="47">
        <f t="shared" si="1"/>
        <v>30.69971346704871</v>
      </c>
      <c r="P12" s="9"/>
    </row>
    <row r="13" spans="1:133" ht="15.75">
      <c r="A13" s="29" t="s">
        <v>82</v>
      </c>
      <c r="B13" s="30"/>
      <c r="C13" s="31"/>
      <c r="D13" s="32">
        <f t="shared" ref="D13:M13" si="3">SUM(D14:D16)</f>
        <v>108676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108676</v>
      </c>
      <c r="O13" s="45">
        <f t="shared" si="1"/>
        <v>62.278510028653294</v>
      </c>
      <c r="P13" s="10"/>
    </row>
    <row r="14" spans="1:133">
      <c r="A14" s="12"/>
      <c r="B14" s="25">
        <v>323.10000000000002</v>
      </c>
      <c r="C14" s="20" t="s">
        <v>16</v>
      </c>
      <c r="D14" s="46">
        <v>106056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106056</v>
      </c>
      <c r="O14" s="47">
        <f t="shared" si="1"/>
        <v>60.777077363896851</v>
      </c>
      <c r="P14" s="9"/>
    </row>
    <row r="15" spans="1:133">
      <c r="A15" s="12"/>
      <c r="B15" s="25">
        <v>323.5</v>
      </c>
      <c r="C15" s="20" t="s">
        <v>17</v>
      </c>
      <c r="D15" s="46">
        <v>372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372</v>
      </c>
      <c r="O15" s="47">
        <f t="shared" si="1"/>
        <v>0.21318051575931232</v>
      </c>
      <c r="P15" s="9"/>
    </row>
    <row r="16" spans="1:133">
      <c r="A16" s="12"/>
      <c r="B16" s="25">
        <v>329</v>
      </c>
      <c r="C16" s="20" t="s">
        <v>83</v>
      </c>
      <c r="D16" s="46">
        <v>2248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2248</v>
      </c>
      <c r="O16" s="47">
        <f t="shared" si="1"/>
        <v>1.2882521489971346</v>
      </c>
      <c r="P16" s="9"/>
    </row>
    <row r="17" spans="1:16" ht="15.75">
      <c r="A17" s="29" t="s">
        <v>21</v>
      </c>
      <c r="B17" s="30"/>
      <c r="C17" s="31"/>
      <c r="D17" s="32">
        <f t="shared" ref="D17:M17" si="4">SUM(D18:D27)</f>
        <v>466462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553894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1020356</v>
      </c>
      <c r="O17" s="45">
        <f t="shared" si="1"/>
        <v>584.73123209169057</v>
      </c>
      <c r="P17" s="10"/>
    </row>
    <row r="18" spans="1:16">
      <c r="A18" s="12"/>
      <c r="B18" s="25">
        <v>331.2</v>
      </c>
      <c r="C18" s="20" t="s">
        <v>20</v>
      </c>
      <c r="D18" s="46">
        <v>2728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5">SUM(D18:M18)</f>
        <v>2728</v>
      </c>
      <c r="O18" s="47">
        <f t="shared" si="1"/>
        <v>1.563323782234957</v>
      </c>
      <c r="P18" s="9"/>
    </row>
    <row r="19" spans="1:16">
      <c r="A19" s="12"/>
      <c r="B19" s="25">
        <v>331.31</v>
      </c>
      <c r="C19" s="20" t="s">
        <v>58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553894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553894</v>
      </c>
      <c r="O19" s="47">
        <f t="shared" si="1"/>
        <v>317.41776504297997</v>
      </c>
      <c r="P19" s="9"/>
    </row>
    <row r="20" spans="1:16">
      <c r="A20" s="12"/>
      <c r="B20" s="25">
        <v>334.2</v>
      </c>
      <c r="C20" s="20" t="s">
        <v>22</v>
      </c>
      <c r="D20" s="46">
        <v>23368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23368</v>
      </c>
      <c r="O20" s="47">
        <f t="shared" si="1"/>
        <v>13.391404011461319</v>
      </c>
      <c r="P20" s="9"/>
    </row>
    <row r="21" spans="1:16">
      <c r="A21" s="12"/>
      <c r="B21" s="25">
        <v>334.7</v>
      </c>
      <c r="C21" s="20" t="s">
        <v>23</v>
      </c>
      <c r="D21" s="46">
        <v>276253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276253</v>
      </c>
      <c r="O21" s="47">
        <f t="shared" si="1"/>
        <v>158.31117478510029</v>
      </c>
      <c r="P21" s="9"/>
    </row>
    <row r="22" spans="1:16">
      <c r="A22" s="12"/>
      <c r="B22" s="25">
        <v>335.12</v>
      </c>
      <c r="C22" s="20" t="s">
        <v>24</v>
      </c>
      <c r="D22" s="46">
        <v>108898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108898</v>
      </c>
      <c r="O22" s="47">
        <f t="shared" si="1"/>
        <v>62.405730659025785</v>
      </c>
      <c r="P22" s="9"/>
    </row>
    <row r="23" spans="1:16">
      <c r="A23" s="12"/>
      <c r="B23" s="25">
        <v>335.14</v>
      </c>
      <c r="C23" s="20" t="s">
        <v>25</v>
      </c>
      <c r="D23" s="46">
        <v>289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289</v>
      </c>
      <c r="O23" s="47">
        <f t="shared" si="1"/>
        <v>0.1656160458452722</v>
      </c>
      <c r="P23" s="9"/>
    </row>
    <row r="24" spans="1:16">
      <c r="A24" s="12"/>
      <c r="B24" s="25">
        <v>335.15</v>
      </c>
      <c r="C24" s="20" t="s">
        <v>26</v>
      </c>
      <c r="D24" s="46">
        <v>816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816</v>
      </c>
      <c r="O24" s="47">
        <f t="shared" si="1"/>
        <v>0.46762177650429798</v>
      </c>
      <c r="P24" s="9"/>
    </row>
    <row r="25" spans="1:16">
      <c r="A25" s="12"/>
      <c r="B25" s="25">
        <v>335.18</v>
      </c>
      <c r="C25" s="20" t="s">
        <v>27</v>
      </c>
      <c r="D25" s="46">
        <v>44117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44117</v>
      </c>
      <c r="O25" s="47">
        <f t="shared" si="1"/>
        <v>25.281948424068769</v>
      </c>
      <c r="P25" s="9"/>
    </row>
    <row r="26" spans="1:16">
      <c r="A26" s="12"/>
      <c r="B26" s="25">
        <v>335.49</v>
      </c>
      <c r="C26" s="20" t="s">
        <v>28</v>
      </c>
      <c r="D26" s="46">
        <v>8370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8370</v>
      </c>
      <c r="O26" s="47">
        <f t="shared" si="1"/>
        <v>4.796561604584527</v>
      </c>
      <c r="P26" s="9"/>
    </row>
    <row r="27" spans="1:16">
      <c r="A27" s="12"/>
      <c r="B27" s="25">
        <v>338</v>
      </c>
      <c r="C27" s="20" t="s">
        <v>29</v>
      </c>
      <c r="D27" s="46">
        <v>1623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1623</v>
      </c>
      <c r="O27" s="47">
        <f t="shared" si="1"/>
        <v>0.93008595988538678</v>
      </c>
      <c r="P27" s="9"/>
    </row>
    <row r="28" spans="1:16" ht="15.75">
      <c r="A28" s="29" t="s">
        <v>34</v>
      </c>
      <c r="B28" s="30"/>
      <c r="C28" s="31"/>
      <c r="D28" s="32">
        <f t="shared" ref="D28:M28" si="6">SUM(D29:D32)</f>
        <v>235411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794933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1030344</v>
      </c>
      <c r="O28" s="45">
        <f t="shared" si="1"/>
        <v>590.45501432664753</v>
      </c>
      <c r="P28" s="10"/>
    </row>
    <row r="29" spans="1:16">
      <c r="A29" s="12"/>
      <c r="B29" s="25">
        <v>342.2</v>
      </c>
      <c r="C29" s="20" t="s">
        <v>37</v>
      </c>
      <c r="D29" s="46">
        <v>30000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7">SUM(D29:M29)</f>
        <v>30000</v>
      </c>
      <c r="O29" s="47">
        <f t="shared" si="1"/>
        <v>17.191977077363898</v>
      </c>
      <c r="P29" s="9"/>
    </row>
    <row r="30" spans="1:16">
      <c r="A30" s="12"/>
      <c r="B30" s="25">
        <v>342.9</v>
      </c>
      <c r="C30" s="20" t="s">
        <v>38</v>
      </c>
      <c r="D30" s="46">
        <v>613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613</v>
      </c>
      <c r="O30" s="47">
        <f t="shared" si="1"/>
        <v>0.3512893982808023</v>
      </c>
      <c r="P30" s="9"/>
    </row>
    <row r="31" spans="1:16">
      <c r="A31" s="12"/>
      <c r="B31" s="25">
        <v>343.4</v>
      </c>
      <c r="C31" s="20" t="s">
        <v>39</v>
      </c>
      <c r="D31" s="46">
        <v>204798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204798</v>
      </c>
      <c r="O31" s="47">
        <f t="shared" si="1"/>
        <v>117.36275071633237</v>
      </c>
      <c r="P31" s="9"/>
    </row>
    <row r="32" spans="1:16">
      <c r="A32" s="12"/>
      <c r="B32" s="25">
        <v>343.6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794933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794933</v>
      </c>
      <c r="O32" s="47">
        <f t="shared" si="1"/>
        <v>455.54899713467051</v>
      </c>
      <c r="P32" s="9"/>
    </row>
    <row r="33" spans="1:119" ht="15.75">
      <c r="A33" s="29" t="s">
        <v>35</v>
      </c>
      <c r="B33" s="30"/>
      <c r="C33" s="31"/>
      <c r="D33" s="32">
        <f t="shared" ref="D33:M33" si="8">SUM(D34:D34)</f>
        <v>6858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6858</v>
      </c>
      <c r="O33" s="45">
        <f t="shared" si="1"/>
        <v>3.9300859598853868</v>
      </c>
      <c r="P33" s="10"/>
    </row>
    <row r="34" spans="1:119">
      <c r="A34" s="13"/>
      <c r="B34" s="39">
        <v>351.1</v>
      </c>
      <c r="C34" s="21" t="s">
        <v>43</v>
      </c>
      <c r="D34" s="46">
        <v>6858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6858</v>
      </c>
      <c r="O34" s="47">
        <f t="shared" si="1"/>
        <v>3.9300859598853868</v>
      </c>
      <c r="P34" s="9"/>
    </row>
    <row r="35" spans="1:119" ht="15.75">
      <c r="A35" s="29" t="s">
        <v>2</v>
      </c>
      <c r="B35" s="30"/>
      <c r="C35" s="31"/>
      <c r="D35" s="32">
        <f t="shared" ref="D35:M35" si="9">SUM(D36:D38)</f>
        <v>17917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90926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ref="N35:N41" si="10">SUM(D35:M35)</f>
        <v>108843</v>
      </c>
      <c r="O35" s="45">
        <f t="shared" si="1"/>
        <v>62.374212034383952</v>
      </c>
      <c r="P35" s="10"/>
    </row>
    <row r="36" spans="1:119">
      <c r="A36" s="12"/>
      <c r="B36" s="25">
        <v>361.1</v>
      </c>
      <c r="C36" s="20" t="s">
        <v>44</v>
      </c>
      <c r="D36" s="46">
        <v>11625</v>
      </c>
      <c r="E36" s="46">
        <v>0</v>
      </c>
      <c r="F36" s="46">
        <v>0</v>
      </c>
      <c r="G36" s="46">
        <v>0</v>
      </c>
      <c r="H36" s="46">
        <v>0</v>
      </c>
      <c r="I36" s="46">
        <v>74381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86006</v>
      </c>
      <c r="O36" s="47">
        <f t="shared" si="1"/>
        <v>49.287106017191974</v>
      </c>
      <c r="P36" s="9"/>
    </row>
    <row r="37" spans="1:119">
      <c r="A37" s="12"/>
      <c r="B37" s="25">
        <v>363.23</v>
      </c>
      <c r="C37" s="20" t="s">
        <v>84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3850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3850</v>
      </c>
      <c r="O37" s="47">
        <f t="shared" si="1"/>
        <v>2.2063037249283668</v>
      </c>
      <c r="P37" s="9"/>
    </row>
    <row r="38" spans="1:119">
      <c r="A38" s="12"/>
      <c r="B38" s="25">
        <v>369.9</v>
      </c>
      <c r="C38" s="20" t="s">
        <v>45</v>
      </c>
      <c r="D38" s="46">
        <v>6292</v>
      </c>
      <c r="E38" s="46">
        <v>0</v>
      </c>
      <c r="F38" s="46">
        <v>0</v>
      </c>
      <c r="G38" s="46">
        <v>0</v>
      </c>
      <c r="H38" s="46">
        <v>0</v>
      </c>
      <c r="I38" s="46">
        <v>12695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18987</v>
      </c>
      <c r="O38" s="47">
        <f t="shared" si="1"/>
        <v>10.88080229226361</v>
      </c>
      <c r="P38" s="9"/>
    </row>
    <row r="39" spans="1:119" ht="15.75">
      <c r="A39" s="29" t="s">
        <v>36</v>
      </c>
      <c r="B39" s="30"/>
      <c r="C39" s="31"/>
      <c r="D39" s="32">
        <f t="shared" ref="D39:M39" si="11">SUM(D40:D40)</f>
        <v>26958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0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0"/>
        <v>26958</v>
      </c>
      <c r="O39" s="45">
        <f t="shared" si="1"/>
        <v>15.448710601719197</v>
      </c>
      <c r="P39" s="9"/>
    </row>
    <row r="40" spans="1:119" ht="15.75" thickBot="1">
      <c r="A40" s="12"/>
      <c r="B40" s="25">
        <v>384</v>
      </c>
      <c r="C40" s="20" t="s">
        <v>46</v>
      </c>
      <c r="D40" s="46">
        <v>26958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26958</v>
      </c>
      <c r="O40" s="47">
        <f t="shared" si="1"/>
        <v>15.448710601719197</v>
      </c>
      <c r="P40" s="9"/>
    </row>
    <row r="41" spans="1:119" ht="16.5" thickBot="1">
      <c r="A41" s="14" t="s">
        <v>41</v>
      </c>
      <c r="B41" s="23"/>
      <c r="C41" s="22"/>
      <c r="D41" s="15">
        <f t="shared" ref="D41:M41" si="12">SUM(D5,D13,D17,D28,D33,D35,D39)</f>
        <v>1416997</v>
      </c>
      <c r="E41" s="15">
        <f t="shared" si="12"/>
        <v>0</v>
      </c>
      <c r="F41" s="15">
        <f t="shared" si="12"/>
        <v>0</v>
      </c>
      <c r="G41" s="15">
        <f t="shared" si="12"/>
        <v>0</v>
      </c>
      <c r="H41" s="15">
        <f t="shared" si="12"/>
        <v>0</v>
      </c>
      <c r="I41" s="15">
        <f t="shared" si="12"/>
        <v>1439753</v>
      </c>
      <c r="J41" s="15">
        <f t="shared" si="12"/>
        <v>0</v>
      </c>
      <c r="K41" s="15">
        <f t="shared" si="12"/>
        <v>0</v>
      </c>
      <c r="L41" s="15">
        <f t="shared" si="12"/>
        <v>0</v>
      </c>
      <c r="M41" s="15">
        <f t="shared" si="12"/>
        <v>0</v>
      </c>
      <c r="N41" s="15">
        <f t="shared" si="10"/>
        <v>2856750</v>
      </c>
      <c r="O41" s="38">
        <f t="shared" si="1"/>
        <v>1637.1060171919771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5" t="s">
        <v>85</v>
      </c>
      <c r="M43" s="115"/>
      <c r="N43" s="115"/>
      <c r="O43" s="43">
        <v>1745</v>
      </c>
    </row>
    <row r="44" spans="1:119">
      <c r="A44" s="116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4"/>
    </row>
    <row r="45" spans="1:119" ht="15.75" customHeight="1" thickBot="1">
      <c r="A45" s="117" t="s">
        <v>66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122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47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6"/>
      <c r="M3" s="127"/>
      <c r="N3" s="36"/>
      <c r="O3" s="37"/>
      <c r="P3" s="128" t="s">
        <v>110</v>
      </c>
      <c r="Q3" s="11"/>
      <c r="R3"/>
    </row>
    <row r="4" spans="1:134" ht="32.25" customHeight="1" thickBot="1">
      <c r="A4" s="107"/>
      <c r="B4" s="108"/>
      <c r="C4" s="109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111</v>
      </c>
      <c r="N4" s="35" t="s">
        <v>8</v>
      </c>
      <c r="O4" s="35" t="s">
        <v>112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113</v>
      </c>
      <c r="B5" s="26"/>
      <c r="C5" s="26"/>
      <c r="D5" s="27">
        <f t="shared" ref="D5:N5" si="0">SUM(D6:D13)</f>
        <v>663416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663416</v>
      </c>
      <c r="P5" s="33">
        <f t="shared" ref="P5:P37" si="1">(O5/P$39)</f>
        <v>386.38089691322074</v>
      </c>
      <c r="Q5" s="6"/>
    </row>
    <row r="6" spans="1:134">
      <c r="A6" s="12"/>
      <c r="B6" s="25">
        <v>311</v>
      </c>
      <c r="C6" s="20" t="s">
        <v>1</v>
      </c>
      <c r="D6" s="46">
        <v>193714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193714</v>
      </c>
      <c r="P6" s="47">
        <f t="shared" si="1"/>
        <v>112.82119976703552</v>
      </c>
      <c r="Q6" s="9"/>
    </row>
    <row r="7" spans="1:134">
      <c r="A7" s="12"/>
      <c r="B7" s="25">
        <v>312.41000000000003</v>
      </c>
      <c r="C7" s="20" t="s">
        <v>114</v>
      </c>
      <c r="D7" s="46">
        <v>71141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71141</v>
      </c>
      <c r="P7" s="47">
        <f t="shared" si="1"/>
        <v>41.43331391962726</v>
      </c>
      <c r="Q7" s="9"/>
    </row>
    <row r="8" spans="1:134">
      <c r="A8" s="12"/>
      <c r="B8" s="25">
        <v>312.63</v>
      </c>
      <c r="C8" s="20" t="s">
        <v>123</v>
      </c>
      <c r="D8" s="46">
        <v>174258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174258</v>
      </c>
      <c r="P8" s="47">
        <f t="shared" si="1"/>
        <v>101.48980780430985</v>
      </c>
      <c r="Q8" s="9"/>
    </row>
    <row r="9" spans="1:134">
      <c r="A9" s="12"/>
      <c r="B9" s="25">
        <v>314.10000000000002</v>
      </c>
      <c r="C9" s="20" t="s">
        <v>11</v>
      </c>
      <c r="D9" s="46">
        <v>157326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157326</v>
      </c>
      <c r="P9" s="47">
        <f t="shared" si="1"/>
        <v>91.628421665695981</v>
      </c>
      <c r="Q9" s="9"/>
    </row>
    <row r="10" spans="1:134">
      <c r="A10" s="12"/>
      <c r="B10" s="25">
        <v>314.3</v>
      </c>
      <c r="C10" s="20" t="s">
        <v>12</v>
      </c>
      <c r="D10" s="46">
        <v>34869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34869</v>
      </c>
      <c r="P10" s="47">
        <f t="shared" si="1"/>
        <v>20.308095515433898</v>
      </c>
      <c r="Q10" s="9"/>
    </row>
    <row r="11" spans="1:134">
      <c r="A11" s="12"/>
      <c r="B11" s="25">
        <v>314.8</v>
      </c>
      <c r="C11" s="20" t="s">
        <v>71</v>
      </c>
      <c r="D11" s="46">
        <v>10027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10027</v>
      </c>
      <c r="P11" s="47">
        <f t="shared" si="1"/>
        <v>5.8398369248689574</v>
      </c>
      <c r="Q11" s="9"/>
    </row>
    <row r="12" spans="1:134">
      <c r="A12" s="12"/>
      <c r="B12" s="25">
        <v>315.2</v>
      </c>
      <c r="C12" s="20" t="s">
        <v>124</v>
      </c>
      <c r="D12" s="46">
        <v>20685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20685</v>
      </c>
      <c r="P12" s="47">
        <f t="shared" si="1"/>
        <v>12.047175305765871</v>
      </c>
      <c r="Q12" s="9"/>
    </row>
    <row r="13" spans="1:134">
      <c r="A13" s="12"/>
      <c r="B13" s="25">
        <v>316</v>
      </c>
      <c r="C13" s="20" t="s">
        <v>73</v>
      </c>
      <c r="D13" s="46">
        <v>1396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1396</v>
      </c>
      <c r="P13" s="47">
        <f t="shared" si="1"/>
        <v>0.8130460104834013</v>
      </c>
      <c r="Q13" s="9"/>
    </row>
    <row r="14" spans="1:134" ht="15.75">
      <c r="A14" s="29" t="s">
        <v>15</v>
      </c>
      <c r="B14" s="30"/>
      <c r="C14" s="31"/>
      <c r="D14" s="32">
        <f t="shared" ref="D14:N14" si="3">SUM(D15:D17)</f>
        <v>133844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6435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140279</v>
      </c>
      <c r="P14" s="45">
        <f t="shared" si="1"/>
        <v>81.700058241118228</v>
      </c>
      <c r="Q14" s="10"/>
    </row>
    <row r="15" spans="1:134">
      <c r="A15" s="12"/>
      <c r="B15" s="25">
        <v>323.10000000000002</v>
      </c>
      <c r="C15" s="20" t="s">
        <v>16</v>
      </c>
      <c r="D15" s="46">
        <v>133844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4">SUM(D15:N15)</f>
        <v>133844</v>
      </c>
      <c r="P15" s="47">
        <f t="shared" si="1"/>
        <v>77.952242283051831</v>
      </c>
      <c r="Q15" s="9"/>
    </row>
    <row r="16" spans="1:134">
      <c r="A16" s="12"/>
      <c r="B16" s="25">
        <v>324.20999999999998</v>
      </c>
      <c r="C16" s="20" t="s">
        <v>57</v>
      </c>
      <c r="D16" s="46">
        <v>0</v>
      </c>
      <c r="E16" s="46">
        <v>0</v>
      </c>
      <c r="F16" s="46">
        <v>0</v>
      </c>
      <c r="G16" s="46">
        <v>0</v>
      </c>
      <c r="H16" s="46">
        <v>1950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1950</v>
      </c>
      <c r="P16" s="47">
        <f t="shared" si="1"/>
        <v>1.135701805474665</v>
      </c>
      <c r="Q16" s="9"/>
    </row>
    <row r="17" spans="1:17">
      <c r="A17" s="12"/>
      <c r="B17" s="25">
        <v>324.92</v>
      </c>
      <c r="C17" s="20" t="s">
        <v>125</v>
      </c>
      <c r="D17" s="46">
        <v>0</v>
      </c>
      <c r="E17" s="46">
        <v>0</v>
      </c>
      <c r="F17" s="46">
        <v>0</v>
      </c>
      <c r="G17" s="46">
        <v>0</v>
      </c>
      <c r="H17" s="46">
        <v>4485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4485</v>
      </c>
      <c r="P17" s="47">
        <f t="shared" si="1"/>
        <v>2.61211415259173</v>
      </c>
      <c r="Q17" s="9"/>
    </row>
    <row r="18" spans="1:17" ht="15.75">
      <c r="A18" s="29" t="s">
        <v>117</v>
      </c>
      <c r="B18" s="30"/>
      <c r="C18" s="31"/>
      <c r="D18" s="32">
        <f t="shared" ref="D18:N18" si="5">SUM(D19:D27)</f>
        <v>1372201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350000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1722201</v>
      </c>
      <c r="P18" s="45">
        <f t="shared" si="1"/>
        <v>1003.0291205591147</v>
      </c>
      <c r="Q18" s="10"/>
    </row>
    <row r="19" spans="1:17">
      <c r="A19" s="12"/>
      <c r="B19" s="25">
        <v>331.51</v>
      </c>
      <c r="C19" s="20" t="s">
        <v>126</v>
      </c>
      <c r="D19" s="46">
        <v>350000</v>
      </c>
      <c r="E19" s="46">
        <v>0</v>
      </c>
      <c r="F19" s="46">
        <v>0</v>
      </c>
      <c r="G19" s="46">
        <v>0</v>
      </c>
      <c r="H19" s="46">
        <v>0</v>
      </c>
      <c r="I19" s="46">
        <v>350000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6">SUM(D19:N19)</f>
        <v>700000</v>
      </c>
      <c r="P19" s="47">
        <f t="shared" si="1"/>
        <v>407.68782760629006</v>
      </c>
      <c r="Q19" s="9"/>
    </row>
    <row r="20" spans="1:17">
      <c r="A20" s="12"/>
      <c r="B20" s="25">
        <v>334.49</v>
      </c>
      <c r="C20" s="20" t="s">
        <v>98</v>
      </c>
      <c r="D20" s="46">
        <v>812374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812374</v>
      </c>
      <c r="P20" s="47">
        <f t="shared" si="1"/>
        <v>473.13570180547464</v>
      </c>
      <c r="Q20" s="9"/>
    </row>
    <row r="21" spans="1:17">
      <c r="A21" s="12"/>
      <c r="B21" s="25">
        <v>335.125</v>
      </c>
      <c r="C21" s="20" t="s">
        <v>119</v>
      </c>
      <c r="D21" s="46">
        <v>110949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110949</v>
      </c>
      <c r="P21" s="47">
        <f t="shared" si="1"/>
        <v>64.617938264414676</v>
      </c>
      <c r="Q21" s="9"/>
    </row>
    <row r="22" spans="1:17">
      <c r="A22" s="12"/>
      <c r="B22" s="25">
        <v>335.14</v>
      </c>
      <c r="C22" s="20" t="s">
        <v>75</v>
      </c>
      <c r="D22" s="46">
        <v>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85</v>
      </c>
      <c r="P22" s="47">
        <f t="shared" si="1"/>
        <v>4.9504950495049507E-2</v>
      </c>
      <c r="Q22" s="9"/>
    </row>
    <row r="23" spans="1:17">
      <c r="A23" s="12"/>
      <c r="B23" s="25">
        <v>335.15</v>
      </c>
      <c r="C23" s="20" t="s">
        <v>88</v>
      </c>
      <c r="D23" s="46">
        <v>529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529</v>
      </c>
      <c r="P23" s="47">
        <f t="shared" si="1"/>
        <v>0.30809551543389635</v>
      </c>
      <c r="Q23" s="9"/>
    </row>
    <row r="24" spans="1:17">
      <c r="A24" s="12"/>
      <c r="B24" s="25">
        <v>335.18</v>
      </c>
      <c r="C24" s="20" t="s">
        <v>120</v>
      </c>
      <c r="D24" s="46">
        <v>59542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59542</v>
      </c>
      <c r="P24" s="47">
        <f t="shared" si="1"/>
        <v>34.67792661619103</v>
      </c>
      <c r="Q24" s="9"/>
    </row>
    <row r="25" spans="1:17">
      <c r="A25" s="12"/>
      <c r="B25" s="25">
        <v>335.48</v>
      </c>
      <c r="C25" s="20" t="s">
        <v>28</v>
      </c>
      <c r="D25" s="46">
        <v>26866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26" si="7">SUM(D25:N25)</f>
        <v>26866</v>
      </c>
      <c r="P25" s="47">
        <f t="shared" si="1"/>
        <v>15.647058823529411</v>
      </c>
      <c r="Q25" s="9"/>
    </row>
    <row r="26" spans="1:17">
      <c r="A26" s="12"/>
      <c r="B26" s="25">
        <v>337.2</v>
      </c>
      <c r="C26" s="20" t="s">
        <v>59</v>
      </c>
      <c r="D26" s="46">
        <v>10768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10768</v>
      </c>
      <c r="P26" s="47">
        <f t="shared" si="1"/>
        <v>6.2714036109493305</v>
      </c>
      <c r="Q26" s="9"/>
    </row>
    <row r="27" spans="1:17">
      <c r="A27" s="12"/>
      <c r="B27" s="25">
        <v>338</v>
      </c>
      <c r="C27" s="20" t="s">
        <v>29</v>
      </c>
      <c r="D27" s="46">
        <v>1088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1088</v>
      </c>
      <c r="P27" s="47">
        <f t="shared" si="1"/>
        <v>0.63366336633663367</v>
      </c>
      <c r="Q27" s="9"/>
    </row>
    <row r="28" spans="1:17" ht="15.75">
      <c r="A28" s="29" t="s">
        <v>34</v>
      </c>
      <c r="B28" s="30"/>
      <c r="C28" s="31"/>
      <c r="D28" s="32">
        <f t="shared" ref="D28:N28" si="8">SUM(D29:D31)</f>
        <v>332748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1317454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8"/>
        <v>0</v>
      </c>
      <c r="O28" s="32">
        <f>SUM(D28:N28)</f>
        <v>1650202</v>
      </c>
      <c r="P28" s="45">
        <f t="shared" si="1"/>
        <v>961.09609784507859</v>
      </c>
      <c r="Q28" s="10"/>
    </row>
    <row r="29" spans="1:17">
      <c r="A29" s="12"/>
      <c r="B29" s="25">
        <v>342.2</v>
      </c>
      <c r="C29" s="20" t="s">
        <v>37</v>
      </c>
      <c r="D29" s="46">
        <v>30000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1" si="9">SUM(D29:N29)</f>
        <v>30000</v>
      </c>
      <c r="P29" s="47">
        <f t="shared" si="1"/>
        <v>17.472335468841003</v>
      </c>
      <c r="Q29" s="9"/>
    </row>
    <row r="30" spans="1:17">
      <c r="A30" s="12"/>
      <c r="B30" s="25">
        <v>343.4</v>
      </c>
      <c r="C30" s="20" t="s">
        <v>39</v>
      </c>
      <c r="D30" s="46">
        <v>302748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302748</v>
      </c>
      <c r="P30" s="47">
        <f t="shared" si="1"/>
        <v>176.32382061735586</v>
      </c>
      <c r="Q30" s="9"/>
    </row>
    <row r="31" spans="1:17">
      <c r="A31" s="12"/>
      <c r="B31" s="25">
        <v>343.6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1317454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1317454</v>
      </c>
      <c r="P31" s="47">
        <f t="shared" si="1"/>
        <v>767.2999417588818</v>
      </c>
      <c r="Q31" s="9"/>
    </row>
    <row r="32" spans="1:17" ht="15.75">
      <c r="A32" s="29" t="s">
        <v>35</v>
      </c>
      <c r="B32" s="30"/>
      <c r="C32" s="31"/>
      <c r="D32" s="32">
        <f t="shared" ref="D32:N32" si="10">SUM(D33:D33)</f>
        <v>131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0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10"/>
        <v>0</v>
      </c>
      <c r="O32" s="32">
        <f>SUM(D32:N32)</f>
        <v>131</v>
      </c>
      <c r="P32" s="45">
        <f t="shared" si="1"/>
        <v>7.6295864880605704E-2</v>
      </c>
      <c r="Q32" s="10"/>
    </row>
    <row r="33" spans="1:120">
      <c r="A33" s="13"/>
      <c r="B33" s="39">
        <v>351.1</v>
      </c>
      <c r="C33" s="21" t="s">
        <v>43</v>
      </c>
      <c r="D33" s="46">
        <v>131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131</v>
      </c>
      <c r="P33" s="47">
        <f t="shared" si="1"/>
        <v>7.6295864880605704E-2</v>
      </c>
      <c r="Q33" s="9"/>
    </row>
    <row r="34" spans="1:120" ht="15.75">
      <c r="A34" s="29" t="s">
        <v>2</v>
      </c>
      <c r="B34" s="30"/>
      <c r="C34" s="31"/>
      <c r="D34" s="32">
        <f t="shared" ref="D34:N34" si="11">SUM(D35:D36)</f>
        <v>15241</v>
      </c>
      <c r="E34" s="32">
        <f t="shared" si="11"/>
        <v>0</v>
      </c>
      <c r="F34" s="32">
        <f t="shared" si="11"/>
        <v>0</v>
      </c>
      <c r="G34" s="32">
        <f t="shared" si="11"/>
        <v>0</v>
      </c>
      <c r="H34" s="32">
        <f t="shared" si="11"/>
        <v>0</v>
      </c>
      <c r="I34" s="32">
        <f t="shared" si="11"/>
        <v>1716</v>
      </c>
      <c r="J34" s="32">
        <f t="shared" si="11"/>
        <v>0</v>
      </c>
      <c r="K34" s="32">
        <f t="shared" si="11"/>
        <v>0</v>
      </c>
      <c r="L34" s="32">
        <f t="shared" si="11"/>
        <v>0</v>
      </c>
      <c r="M34" s="32">
        <f t="shared" si="11"/>
        <v>0</v>
      </c>
      <c r="N34" s="32">
        <f t="shared" si="11"/>
        <v>0</v>
      </c>
      <c r="O34" s="32">
        <f>SUM(D34:N34)</f>
        <v>16957</v>
      </c>
      <c r="P34" s="45">
        <f t="shared" si="1"/>
        <v>9.8759464181712282</v>
      </c>
      <c r="Q34" s="10"/>
    </row>
    <row r="35" spans="1:120">
      <c r="A35" s="12"/>
      <c r="B35" s="25">
        <v>361.1</v>
      </c>
      <c r="C35" s="20" t="s">
        <v>44</v>
      </c>
      <c r="D35" s="46">
        <v>270</v>
      </c>
      <c r="E35" s="46">
        <v>0</v>
      </c>
      <c r="F35" s="46">
        <v>0</v>
      </c>
      <c r="G35" s="46">
        <v>0</v>
      </c>
      <c r="H35" s="46">
        <v>0</v>
      </c>
      <c r="I35" s="46">
        <v>1466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1736</v>
      </c>
      <c r="P35" s="47">
        <f t="shared" si="1"/>
        <v>1.0110658124635994</v>
      </c>
      <c r="Q35" s="9"/>
    </row>
    <row r="36" spans="1:120" ht="15.75" thickBot="1">
      <c r="A36" s="12"/>
      <c r="B36" s="25">
        <v>369.9</v>
      </c>
      <c r="C36" s="20" t="s">
        <v>45</v>
      </c>
      <c r="D36" s="46">
        <v>14971</v>
      </c>
      <c r="E36" s="46">
        <v>0</v>
      </c>
      <c r="F36" s="46">
        <v>0</v>
      </c>
      <c r="G36" s="46">
        <v>0</v>
      </c>
      <c r="H36" s="46">
        <v>0</v>
      </c>
      <c r="I36" s="46">
        <v>250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" si="12">SUM(D36:N36)</f>
        <v>15221</v>
      </c>
      <c r="P36" s="47">
        <f t="shared" si="1"/>
        <v>8.8648806057076293</v>
      </c>
      <c r="Q36" s="9"/>
    </row>
    <row r="37" spans="1:120" ht="16.5" thickBot="1">
      <c r="A37" s="14" t="s">
        <v>41</v>
      </c>
      <c r="B37" s="23"/>
      <c r="C37" s="22"/>
      <c r="D37" s="15">
        <f>SUM(D5,D14,D18,D28,D32,D34)</f>
        <v>2517581</v>
      </c>
      <c r="E37" s="15">
        <f t="shared" ref="E37:N37" si="13">SUM(E5,E14,E18,E28,E32,E34)</f>
        <v>0</v>
      </c>
      <c r="F37" s="15">
        <f t="shared" si="13"/>
        <v>0</v>
      </c>
      <c r="G37" s="15">
        <f t="shared" si="13"/>
        <v>0</v>
      </c>
      <c r="H37" s="15">
        <f t="shared" si="13"/>
        <v>6435</v>
      </c>
      <c r="I37" s="15">
        <f t="shared" si="13"/>
        <v>1669170</v>
      </c>
      <c r="J37" s="15">
        <f t="shared" si="13"/>
        <v>0</v>
      </c>
      <c r="K37" s="15">
        <f t="shared" si="13"/>
        <v>0</v>
      </c>
      <c r="L37" s="15">
        <f t="shared" si="13"/>
        <v>0</v>
      </c>
      <c r="M37" s="15">
        <f t="shared" si="13"/>
        <v>0</v>
      </c>
      <c r="N37" s="15">
        <f t="shared" si="13"/>
        <v>0</v>
      </c>
      <c r="O37" s="15">
        <f>SUM(D37:N37)</f>
        <v>4193186</v>
      </c>
      <c r="P37" s="38">
        <f t="shared" si="1"/>
        <v>2442.158415841584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115" t="s">
        <v>127</v>
      </c>
      <c r="N39" s="115"/>
      <c r="O39" s="115"/>
      <c r="P39" s="43">
        <v>1717</v>
      </c>
    </row>
    <row r="40" spans="1:120">
      <c r="A40" s="116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4"/>
    </row>
    <row r="41" spans="1:120" ht="15.75" customHeight="1" thickBot="1">
      <c r="A41" s="117" t="s">
        <v>66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7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109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47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6"/>
      <c r="M3" s="127"/>
      <c r="N3" s="36"/>
      <c r="O3" s="37"/>
      <c r="P3" s="128" t="s">
        <v>110</v>
      </c>
      <c r="Q3" s="11"/>
      <c r="R3"/>
    </row>
    <row r="4" spans="1:134" ht="32.25" customHeight="1" thickBot="1">
      <c r="A4" s="107"/>
      <c r="B4" s="108"/>
      <c r="C4" s="109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111</v>
      </c>
      <c r="N4" s="35" t="s">
        <v>8</v>
      </c>
      <c r="O4" s="35" t="s">
        <v>112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113</v>
      </c>
      <c r="B5" s="26"/>
      <c r="C5" s="26"/>
      <c r="D5" s="27">
        <f t="shared" ref="D5:N5" si="0">SUM(D6:D13)</f>
        <v>622644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622644</v>
      </c>
      <c r="P5" s="33">
        <f t="shared" ref="P5:P39" si="1">(O5/P$41)</f>
        <v>364.11929824561406</v>
      </c>
      <c r="Q5" s="6"/>
    </row>
    <row r="6" spans="1:134">
      <c r="A6" s="12"/>
      <c r="B6" s="25">
        <v>311</v>
      </c>
      <c r="C6" s="20" t="s">
        <v>1</v>
      </c>
      <c r="D6" s="46">
        <v>197718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197718</v>
      </c>
      <c r="P6" s="47">
        <f t="shared" si="1"/>
        <v>115.62456140350878</v>
      </c>
      <c r="Q6" s="9"/>
    </row>
    <row r="7" spans="1:134">
      <c r="A7" s="12"/>
      <c r="B7" s="25">
        <v>312.41000000000003</v>
      </c>
      <c r="C7" s="20" t="s">
        <v>114</v>
      </c>
      <c r="D7" s="46">
        <v>74279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74279</v>
      </c>
      <c r="P7" s="47">
        <f t="shared" si="1"/>
        <v>43.438011695906432</v>
      </c>
      <c r="Q7" s="9"/>
    </row>
    <row r="8" spans="1:134">
      <c r="A8" s="12"/>
      <c r="B8" s="25">
        <v>312.64</v>
      </c>
      <c r="C8" s="20" t="s">
        <v>115</v>
      </c>
      <c r="D8" s="46">
        <v>135419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135419</v>
      </c>
      <c r="P8" s="47">
        <f t="shared" si="1"/>
        <v>79.192397660818713</v>
      </c>
      <c r="Q8" s="9"/>
    </row>
    <row r="9" spans="1:134">
      <c r="A9" s="12"/>
      <c r="B9" s="25">
        <v>314.10000000000002</v>
      </c>
      <c r="C9" s="20" t="s">
        <v>11</v>
      </c>
      <c r="D9" s="46">
        <v>153078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153078</v>
      </c>
      <c r="P9" s="47">
        <f t="shared" si="1"/>
        <v>89.519298245614038</v>
      </c>
      <c r="Q9" s="9"/>
    </row>
    <row r="10" spans="1:134">
      <c r="A10" s="12"/>
      <c r="B10" s="25">
        <v>314.3</v>
      </c>
      <c r="C10" s="20" t="s">
        <v>12</v>
      </c>
      <c r="D10" s="46">
        <v>33348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33348</v>
      </c>
      <c r="P10" s="47">
        <f t="shared" si="1"/>
        <v>19.501754385964912</v>
      </c>
      <c r="Q10" s="9"/>
    </row>
    <row r="11" spans="1:134">
      <c r="A11" s="12"/>
      <c r="B11" s="25">
        <v>314.8</v>
      </c>
      <c r="C11" s="20" t="s">
        <v>71</v>
      </c>
      <c r="D11" s="46">
        <v>7614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7614</v>
      </c>
      <c r="P11" s="47">
        <f t="shared" si="1"/>
        <v>4.4526315789473685</v>
      </c>
      <c r="Q11" s="9"/>
    </row>
    <row r="12" spans="1:134">
      <c r="A12" s="12"/>
      <c r="B12" s="25">
        <v>315.10000000000002</v>
      </c>
      <c r="C12" s="20" t="s">
        <v>116</v>
      </c>
      <c r="D12" s="46">
        <v>19592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19592</v>
      </c>
      <c r="P12" s="47">
        <f t="shared" si="1"/>
        <v>11.457309941520467</v>
      </c>
      <c r="Q12" s="9"/>
    </row>
    <row r="13" spans="1:134">
      <c r="A13" s="12"/>
      <c r="B13" s="25">
        <v>316</v>
      </c>
      <c r="C13" s="20" t="s">
        <v>73</v>
      </c>
      <c r="D13" s="46">
        <v>1596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1596</v>
      </c>
      <c r="P13" s="47">
        <f t="shared" si="1"/>
        <v>0.93333333333333335</v>
      </c>
      <c r="Q13" s="9"/>
    </row>
    <row r="14" spans="1:134" ht="15.75">
      <c r="A14" s="29" t="s">
        <v>15</v>
      </c>
      <c r="B14" s="30"/>
      <c r="C14" s="31"/>
      <c r="D14" s="32">
        <f t="shared" ref="D14:N14" si="3">SUM(D15:D16)</f>
        <v>120092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1400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121492</v>
      </c>
      <c r="P14" s="45">
        <f t="shared" si="1"/>
        <v>71.047953216374268</v>
      </c>
      <c r="Q14" s="10"/>
    </row>
    <row r="15" spans="1:134">
      <c r="A15" s="12"/>
      <c r="B15" s="25">
        <v>323.10000000000002</v>
      </c>
      <c r="C15" s="20" t="s">
        <v>16</v>
      </c>
      <c r="D15" s="46">
        <v>120092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120092</v>
      </c>
      <c r="P15" s="47">
        <f t="shared" si="1"/>
        <v>70.229239766081875</v>
      </c>
      <c r="Q15" s="9"/>
    </row>
    <row r="16" spans="1:134">
      <c r="A16" s="12"/>
      <c r="B16" s="25">
        <v>324.20999999999998</v>
      </c>
      <c r="C16" s="20" t="s">
        <v>57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1400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1400</v>
      </c>
      <c r="P16" s="47">
        <f t="shared" si="1"/>
        <v>0.81871345029239762</v>
      </c>
      <c r="Q16" s="9"/>
    </row>
    <row r="17" spans="1:17" ht="15.75">
      <c r="A17" s="29" t="s">
        <v>117</v>
      </c>
      <c r="B17" s="30"/>
      <c r="C17" s="31"/>
      <c r="D17" s="32">
        <f t="shared" ref="D17:N17" si="4">SUM(D18:D27)</f>
        <v>191952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167183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4">
        <f>SUM(D17:N17)</f>
        <v>359135</v>
      </c>
      <c r="P17" s="45">
        <f t="shared" si="1"/>
        <v>210.0204678362573</v>
      </c>
      <c r="Q17" s="10"/>
    </row>
    <row r="18" spans="1:17">
      <c r="A18" s="12"/>
      <c r="B18" s="25">
        <v>331.31</v>
      </c>
      <c r="C18" s="20" t="s">
        <v>58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35200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6" si="5">SUM(D18:N18)</f>
        <v>35200</v>
      </c>
      <c r="P18" s="47">
        <f t="shared" si="1"/>
        <v>20.584795321637426</v>
      </c>
      <c r="Q18" s="9"/>
    </row>
    <row r="19" spans="1:17">
      <c r="A19" s="12"/>
      <c r="B19" s="25">
        <v>331.35</v>
      </c>
      <c r="C19" s="20" t="s">
        <v>87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87592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87592</v>
      </c>
      <c r="P19" s="47">
        <f t="shared" si="1"/>
        <v>51.223391812865501</v>
      </c>
      <c r="Q19" s="9"/>
    </row>
    <row r="20" spans="1:17">
      <c r="A20" s="12"/>
      <c r="B20" s="25">
        <v>334.31</v>
      </c>
      <c r="C20" s="20" t="s">
        <v>102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14515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14515</v>
      </c>
      <c r="P20" s="47">
        <f t="shared" si="1"/>
        <v>8.4883040935672511</v>
      </c>
      <c r="Q20" s="9"/>
    </row>
    <row r="21" spans="1:17">
      <c r="A21" s="12"/>
      <c r="B21" s="25">
        <v>334.35</v>
      </c>
      <c r="C21" s="20" t="s">
        <v>118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29876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29876</v>
      </c>
      <c r="P21" s="47">
        <f t="shared" si="1"/>
        <v>17.471345029239767</v>
      </c>
      <c r="Q21" s="9"/>
    </row>
    <row r="22" spans="1:17">
      <c r="A22" s="12"/>
      <c r="B22" s="25">
        <v>334.49</v>
      </c>
      <c r="C22" s="20" t="s">
        <v>98</v>
      </c>
      <c r="D22" s="46">
        <v>26111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26111</v>
      </c>
      <c r="P22" s="47">
        <f t="shared" si="1"/>
        <v>15.269590643274853</v>
      </c>
      <c r="Q22" s="9"/>
    </row>
    <row r="23" spans="1:17">
      <c r="A23" s="12"/>
      <c r="B23" s="25">
        <v>335.125</v>
      </c>
      <c r="C23" s="20" t="s">
        <v>119</v>
      </c>
      <c r="D23" s="46">
        <v>109371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109371</v>
      </c>
      <c r="P23" s="47">
        <f t="shared" si="1"/>
        <v>63.959649122807015</v>
      </c>
      <c r="Q23" s="9"/>
    </row>
    <row r="24" spans="1:17">
      <c r="A24" s="12"/>
      <c r="B24" s="25">
        <v>335.14</v>
      </c>
      <c r="C24" s="20" t="s">
        <v>75</v>
      </c>
      <c r="D24" s="46">
        <v>118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118</v>
      </c>
      <c r="P24" s="47">
        <f t="shared" si="1"/>
        <v>6.9005847953216376E-2</v>
      </c>
      <c r="Q24" s="9"/>
    </row>
    <row r="25" spans="1:17">
      <c r="A25" s="12"/>
      <c r="B25" s="25">
        <v>335.15</v>
      </c>
      <c r="C25" s="20" t="s">
        <v>88</v>
      </c>
      <c r="D25" s="46">
        <v>5150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5150</v>
      </c>
      <c r="P25" s="47">
        <f t="shared" si="1"/>
        <v>3.0116959064327484</v>
      </c>
      <c r="Q25" s="9"/>
    </row>
    <row r="26" spans="1:17">
      <c r="A26" s="12"/>
      <c r="B26" s="25">
        <v>335.18</v>
      </c>
      <c r="C26" s="20" t="s">
        <v>120</v>
      </c>
      <c r="D26" s="46">
        <v>49921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5"/>
        <v>49921</v>
      </c>
      <c r="P26" s="47">
        <f t="shared" si="1"/>
        <v>29.193567251461989</v>
      </c>
      <c r="Q26" s="9"/>
    </row>
    <row r="27" spans="1:17">
      <c r="A27" s="12"/>
      <c r="B27" s="25">
        <v>338</v>
      </c>
      <c r="C27" s="20" t="s">
        <v>29</v>
      </c>
      <c r="D27" s="46">
        <v>1281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9" si="6">SUM(D27:N27)</f>
        <v>1281</v>
      </c>
      <c r="P27" s="47">
        <f t="shared" si="1"/>
        <v>0.74912280701754386</v>
      </c>
      <c r="Q27" s="9"/>
    </row>
    <row r="28" spans="1:17" ht="15.75">
      <c r="A28" s="29" t="s">
        <v>34</v>
      </c>
      <c r="B28" s="30"/>
      <c r="C28" s="31"/>
      <c r="D28" s="32">
        <f t="shared" ref="D28:N28" si="7">SUM(D29:D31)</f>
        <v>320449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1212874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7"/>
        <v>0</v>
      </c>
      <c r="O28" s="32">
        <f t="shared" si="6"/>
        <v>1533323</v>
      </c>
      <c r="P28" s="45">
        <f t="shared" si="1"/>
        <v>896.68011695906432</v>
      </c>
      <c r="Q28" s="10"/>
    </row>
    <row r="29" spans="1:17">
      <c r="A29" s="12"/>
      <c r="B29" s="25">
        <v>342.2</v>
      </c>
      <c r="C29" s="20" t="s">
        <v>37</v>
      </c>
      <c r="D29" s="46">
        <v>30000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30000</v>
      </c>
      <c r="P29" s="47">
        <f t="shared" si="1"/>
        <v>17.543859649122808</v>
      </c>
      <c r="Q29" s="9"/>
    </row>
    <row r="30" spans="1:17">
      <c r="A30" s="12"/>
      <c r="B30" s="25">
        <v>343.4</v>
      </c>
      <c r="C30" s="20" t="s">
        <v>39</v>
      </c>
      <c r="D30" s="46">
        <v>290449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290449</v>
      </c>
      <c r="P30" s="47">
        <f t="shared" si="1"/>
        <v>169.85321637426901</v>
      </c>
      <c r="Q30" s="9"/>
    </row>
    <row r="31" spans="1:17">
      <c r="A31" s="12"/>
      <c r="B31" s="25">
        <v>343.6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1212874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1212874</v>
      </c>
      <c r="P31" s="47">
        <f t="shared" si="1"/>
        <v>709.28304093567249</v>
      </c>
      <c r="Q31" s="9"/>
    </row>
    <row r="32" spans="1:17" ht="15.75">
      <c r="A32" s="29" t="s">
        <v>2</v>
      </c>
      <c r="B32" s="30"/>
      <c r="C32" s="31"/>
      <c r="D32" s="32">
        <f t="shared" ref="D32:N32" si="8">SUM(D33:D35)</f>
        <v>14791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12868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 t="shared" si="6"/>
        <v>27659</v>
      </c>
      <c r="P32" s="45">
        <f t="shared" si="1"/>
        <v>16.17485380116959</v>
      </c>
      <c r="Q32" s="10"/>
    </row>
    <row r="33" spans="1:120">
      <c r="A33" s="12"/>
      <c r="B33" s="25">
        <v>361.1</v>
      </c>
      <c r="C33" s="20" t="s">
        <v>44</v>
      </c>
      <c r="D33" s="46">
        <v>454</v>
      </c>
      <c r="E33" s="46">
        <v>0</v>
      </c>
      <c r="F33" s="46">
        <v>0</v>
      </c>
      <c r="G33" s="46">
        <v>0</v>
      </c>
      <c r="H33" s="46">
        <v>0</v>
      </c>
      <c r="I33" s="46">
        <v>2093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2547</v>
      </c>
      <c r="P33" s="47">
        <f t="shared" si="1"/>
        <v>1.4894736842105263</v>
      </c>
      <c r="Q33" s="9"/>
    </row>
    <row r="34" spans="1:120">
      <c r="A34" s="12"/>
      <c r="B34" s="25">
        <v>366</v>
      </c>
      <c r="C34" s="20" t="s">
        <v>107</v>
      </c>
      <c r="D34" s="46">
        <v>5100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5100</v>
      </c>
      <c r="P34" s="47">
        <f t="shared" si="1"/>
        <v>2.9824561403508771</v>
      </c>
      <c r="Q34" s="9"/>
    </row>
    <row r="35" spans="1:120">
      <c r="A35" s="12"/>
      <c r="B35" s="25">
        <v>369.9</v>
      </c>
      <c r="C35" s="20" t="s">
        <v>45</v>
      </c>
      <c r="D35" s="46">
        <v>9237</v>
      </c>
      <c r="E35" s="46">
        <v>0</v>
      </c>
      <c r="F35" s="46">
        <v>0</v>
      </c>
      <c r="G35" s="46">
        <v>0</v>
      </c>
      <c r="H35" s="46">
        <v>0</v>
      </c>
      <c r="I35" s="46">
        <v>10775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20012</v>
      </c>
      <c r="P35" s="47">
        <f t="shared" si="1"/>
        <v>11.702923976608187</v>
      </c>
      <c r="Q35" s="9"/>
    </row>
    <row r="36" spans="1:120" ht="15.75">
      <c r="A36" s="29" t="s">
        <v>36</v>
      </c>
      <c r="B36" s="30"/>
      <c r="C36" s="31"/>
      <c r="D36" s="32">
        <f t="shared" ref="D36:N36" si="9">SUM(D37:D38)</f>
        <v>87640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9"/>
        <v>0</v>
      </c>
      <c r="O36" s="32">
        <f t="shared" si="6"/>
        <v>87640</v>
      </c>
      <c r="P36" s="45">
        <f t="shared" si="1"/>
        <v>51.251461988304094</v>
      </c>
      <c r="Q36" s="9"/>
    </row>
    <row r="37" spans="1:120">
      <c r="A37" s="12"/>
      <c r="B37" s="25">
        <v>381</v>
      </c>
      <c r="C37" s="20" t="s">
        <v>60</v>
      </c>
      <c r="D37" s="46">
        <v>45000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45000</v>
      </c>
      <c r="P37" s="47">
        <f t="shared" si="1"/>
        <v>26.315789473684209</v>
      </c>
      <c r="Q37" s="9"/>
    </row>
    <row r="38" spans="1:120" ht="15.75" thickBot="1">
      <c r="A38" s="12"/>
      <c r="B38" s="25">
        <v>384</v>
      </c>
      <c r="C38" s="20" t="s">
        <v>46</v>
      </c>
      <c r="D38" s="46">
        <v>42640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42640</v>
      </c>
      <c r="P38" s="47">
        <f t="shared" si="1"/>
        <v>24.935672514619885</v>
      </c>
      <c r="Q38" s="9"/>
    </row>
    <row r="39" spans="1:120" ht="16.5" thickBot="1">
      <c r="A39" s="14" t="s">
        <v>41</v>
      </c>
      <c r="B39" s="23"/>
      <c r="C39" s="22"/>
      <c r="D39" s="15">
        <f>SUM(D5,D14,D17,D28,D32,D36)</f>
        <v>1357568</v>
      </c>
      <c r="E39" s="15">
        <f t="shared" ref="E39:N39" si="10">SUM(E5,E14,E17,E28,E32,E36)</f>
        <v>0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1394325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10"/>
        <v>0</v>
      </c>
      <c r="O39" s="15">
        <f t="shared" si="6"/>
        <v>2751893</v>
      </c>
      <c r="P39" s="38">
        <f t="shared" si="1"/>
        <v>1609.2941520467837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115" t="s">
        <v>121</v>
      </c>
      <c r="N41" s="115"/>
      <c r="O41" s="115"/>
      <c r="P41" s="43">
        <v>1710</v>
      </c>
    </row>
    <row r="42" spans="1:120">
      <c r="A42" s="116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4"/>
    </row>
    <row r="43" spans="1:120" ht="15.75" customHeight="1" thickBot="1">
      <c r="A43" s="117" t="s">
        <v>66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7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47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52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588914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588914</v>
      </c>
      <c r="O5" s="33">
        <f t="shared" ref="O5:O41" si="1">(N5/O$43)</f>
        <v>341.20162224797218</v>
      </c>
      <c r="P5" s="6"/>
    </row>
    <row r="6" spans="1:133">
      <c r="A6" s="12"/>
      <c r="B6" s="25">
        <v>311</v>
      </c>
      <c r="C6" s="20" t="s">
        <v>1</v>
      </c>
      <c r="D6" s="46">
        <v>197586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197586</v>
      </c>
      <c r="O6" s="47">
        <f t="shared" si="1"/>
        <v>114.47624565469293</v>
      </c>
      <c r="P6" s="9"/>
    </row>
    <row r="7" spans="1:133">
      <c r="A7" s="12"/>
      <c r="B7" s="25">
        <v>312.41000000000003</v>
      </c>
      <c r="C7" s="20" t="s">
        <v>106</v>
      </c>
      <c r="D7" s="46">
        <v>70151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70151</v>
      </c>
      <c r="O7" s="47">
        <f t="shared" si="1"/>
        <v>40.643684820393972</v>
      </c>
      <c r="P7" s="9"/>
    </row>
    <row r="8" spans="1:133">
      <c r="A8" s="12"/>
      <c r="B8" s="25">
        <v>312.60000000000002</v>
      </c>
      <c r="C8" s="20" t="s">
        <v>10</v>
      </c>
      <c r="D8" s="46">
        <v>118308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118308</v>
      </c>
      <c r="O8" s="47">
        <f t="shared" si="1"/>
        <v>68.544611819235229</v>
      </c>
      <c r="P8" s="9"/>
    </row>
    <row r="9" spans="1:133">
      <c r="A9" s="12"/>
      <c r="B9" s="25">
        <v>314.10000000000002</v>
      </c>
      <c r="C9" s="20" t="s">
        <v>11</v>
      </c>
      <c r="D9" s="46">
        <v>146187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146187</v>
      </c>
      <c r="O9" s="47">
        <f t="shared" si="1"/>
        <v>84.69698725376594</v>
      </c>
      <c r="P9" s="9"/>
    </row>
    <row r="10" spans="1:133">
      <c r="A10" s="12"/>
      <c r="B10" s="25">
        <v>314.3</v>
      </c>
      <c r="C10" s="20" t="s">
        <v>12</v>
      </c>
      <c r="D10" s="46">
        <v>31919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31919</v>
      </c>
      <c r="O10" s="47">
        <f t="shared" si="1"/>
        <v>18.493047508690616</v>
      </c>
      <c r="P10" s="9"/>
    </row>
    <row r="11" spans="1:133">
      <c r="A11" s="12"/>
      <c r="B11" s="25">
        <v>314.8</v>
      </c>
      <c r="C11" s="20" t="s">
        <v>71</v>
      </c>
      <c r="D11" s="46">
        <v>6744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6744</v>
      </c>
      <c r="O11" s="47">
        <f t="shared" si="1"/>
        <v>3.9073001158748553</v>
      </c>
      <c r="P11" s="9"/>
    </row>
    <row r="12" spans="1:133">
      <c r="A12" s="12"/>
      <c r="B12" s="25">
        <v>315</v>
      </c>
      <c r="C12" s="20" t="s">
        <v>72</v>
      </c>
      <c r="D12" s="46">
        <v>16839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16839</v>
      </c>
      <c r="O12" s="47">
        <f t="shared" si="1"/>
        <v>9.7560834298957122</v>
      </c>
      <c r="P12" s="9"/>
    </row>
    <row r="13" spans="1:133">
      <c r="A13" s="12"/>
      <c r="B13" s="25">
        <v>316</v>
      </c>
      <c r="C13" s="20" t="s">
        <v>73</v>
      </c>
      <c r="D13" s="46">
        <v>1180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1180</v>
      </c>
      <c r="O13" s="47">
        <f t="shared" si="1"/>
        <v>0.68366164542294328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SUM(D15:D16)</f>
        <v>120574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1950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122524</v>
      </c>
      <c r="O14" s="45">
        <f t="shared" si="1"/>
        <v>70.987253765932792</v>
      </c>
      <c r="P14" s="10"/>
    </row>
    <row r="15" spans="1:133">
      <c r="A15" s="12"/>
      <c r="B15" s="25">
        <v>323.10000000000002</v>
      </c>
      <c r="C15" s="20" t="s">
        <v>16</v>
      </c>
      <c r="D15" s="46">
        <v>120574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120574</v>
      </c>
      <c r="O15" s="47">
        <f t="shared" si="1"/>
        <v>69.857473928157589</v>
      </c>
      <c r="P15" s="9"/>
    </row>
    <row r="16" spans="1:133">
      <c r="A16" s="12"/>
      <c r="B16" s="25">
        <v>324.20999999999998</v>
      </c>
      <c r="C16" s="20" t="s">
        <v>57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1950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1950</v>
      </c>
      <c r="O16" s="47">
        <f t="shared" si="1"/>
        <v>1.1297798377752029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SUM(D18:D28)</f>
        <v>306835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585740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892575</v>
      </c>
      <c r="O17" s="45">
        <f t="shared" si="1"/>
        <v>517.13499420625726</v>
      </c>
      <c r="P17" s="10"/>
    </row>
    <row r="18" spans="1:16">
      <c r="A18" s="12"/>
      <c r="B18" s="25">
        <v>331.31</v>
      </c>
      <c r="C18" s="20" t="s">
        <v>58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28800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28800</v>
      </c>
      <c r="O18" s="47">
        <f t="shared" si="1"/>
        <v>16.685979142526072</v>
      </c>
      <c r="P18" s="9"/>
    </row>
    <row r="19" spans="1:16">
      <c r="A19" s="12"/>
      <c r="B19" s="25">
        <v>331.35</v>
      </c>
      <c r="C19" s="20" t="s">
        <v>87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412408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412408</v>
      </c>
      <c r="O19" s="47">
        <f t="shared" si="1"/>
        <v>238.93858632676708</v>
      </c>
      <c r="P19" s="9"/>
    </row>
    <row r="20" spans="1:16">
      <c r="A20" s="12"/>
      <c r="B20" s="25">
        <v>331.5</v>
      </c>
      <c r="C20" s="20" t="s">
        <v>101</v>
      </c>
      <c r="D20" s="46">
        <v>2577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2577</v>
      </c>
      <c r="O20" s="47">
        <f t="shared" si="1"/>
        <v>1.4930475086906141</v>
      </c>
      <c r="P20" s="9"/>
    </row>
    <row r="21" spans="1:16">
      <c r="A21" s="12"/>
      <c r="B21" s="25">
        <v>334.31</v>
      </c>
      <c r="C21" s="20" t="s">
        <v>102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144532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144532</v>
      </c>
      <c r="O21" s="47">
        <f t="shared" si="1"/>
        <v>83.738122827346473</v>
      </c>
      <c r="P21" s="9"/>
    </row>
    <row r="22" spans="1:16">
      <c r="A22" s="12"/>
      <c r="B22" s="25">
        <v>334.49</v>
      </c>
      <c r="C22" s="20" t="s">
        <v>98</v>
      </c>
      <c r="D22" s="46">
        <v>146068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146068</v>
      </c>
      <c r="O22" s="47">
        <f t="shared" si="1"/>
        <v>84.628041714947855</v>
      </c>
      <c r="P22" s="9"/>
    </row>
    <row r="23" spans="1:16">
      <c r="A23" s="12"/>
      <c r="B23" s="25">
        <v>334.5</v>
      </c>
      <c r="C23" s="20" t="s">
        <v>103</v>
      </c>
      <c r="D23" s="46">
        <v>104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104</v>
      </c>
      <c r="O23" s="47">
        <f t="shared" si="1"/>
        <v>6.0254924681344149E-2</v>
      </c>
      <c r="P23" s="9"/>
    </row>
    <row r="24" spans="1:16">
      <c r="A24" s="12"/>
      <c r="B24" s="25">
        <v>335.12</v>
      </c>
      <c r="C24" s="20" t="s">
        <v>74</v>
      </c>
      <c r="D24" s="46">
        <v>109126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109126</v>
      </c>
      <c r="O24" s="47">
        <f t="shared" si="1"/>
        <v>63.224797219003477</v>
      </c>
      <c r="P24" s="9"/>
    </row>
    <row r="25" spans="1:16">
      <c r="A25" s="12"/>
      <c r="B25" s="25">
        <v>335.14</v>
      </c>
      <c r="C25" s="20" t="s">
        <v>75</v>
      </c>
      <c r="D25" s="46">
        <v>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88</v>
      </c>
      <c r="O25" s="47">
        <f t="shared" si="1"/>
        <v>5.0984936268829661E-2</v>
      </c>
      <c r="P25" s="9"/>
    </row>
    <row r="26" spans="1:16">
      <c r="A26" s="12"/>
      <c r="B26" s="25">
        <v>335.15</v>
      </c>
      <c r="C26" s="20" t="s">
        <v>88</v>
      </c>
      <c r="D26" s="46">
        <v>508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508</v>
      </c>
      <c r="O26" s="47">
        <f t="shared" si="1"/>
        <v>0.29432213209733488</v>
      </c>
      <c r="P26" s="9"/>
    </row>
    <row r="27" spans="1:16">
      <c r="A27" s="12"/>
      <c r="B27" s="25">
        <v>335.18</v>
      </c>
      <c r="C27" s="20" t="s">
        <v>76</v>
      </c>
      <c r="D27" s="46">
        <v>46997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46997</v>
      </c>
      <c r="O27" s="47">
        <f t="shared" si="1"/>
        <v>27.22885283893395</v>
      </c>
      <c r="P27" s="9"/>
    </row>
    <row r="28" spans="1:16">
      <c r="A28" s="12"/>
      <c r="B28" s="25">
        <v>338</v>
      </c>
      <c r="C28" s="20" t="s">
        <v>29</v>
      </c>
      <c r="D28" s="46">
        <v>1367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1" si="7">SUM(D28:M28)</f>
        <v>1367</v>
      </c>
      <c r="O28" s="47">
        <f t="shared" si="1"/>
        <v>0.79200463499420626</v>
      </c>
      <c r="P28" s="9"/>
    </row>
    <row r="29" spans="1:16" ht="15.75">
      <c r="A29" s="29" t="s">
        <v>34</v>
      </c>
      <c r="B29" s="30"/>
      <c r="C29" s="31"/>
      <c r="D29" s="32">
        <f t="shared" ref="D29:M29" si="8">SUM(D30:D33)</f>
        <v>316117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1271249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7"/>
        <v>1587366</v>
      </c>
      <c r="O29" s="45">
        <f t="shared" si="1"/>
        <v>919.67902665121665</v>
      </c>
      <c r="P29" s="10"/>
    </row>
    <row r="30" spans="1:16">
      <c r="A30" s="12"/>
      <c r="B30" s="25">
        <v>342.2</v>
      </c>
      <c r="C30" s="20" t="s">
        <v>37</v>
      </c>
      <c r="D30" s="46">
        <v>30000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30000</v>
      </c>
      <c r="O30" s="47">
        <f t="shared" si="1"/>
        <v>17.381228273464657</v>
      </c>
      <c r="P30" s="9"/>
    </row>
    <row r="31" spans="1:16">
      <c r="A31" s="12"/>
      <c r="B31" s="25">
        <v>343.4</v>
      </c>
      <c r="C31" s="20" t="s">
        <v>39</v>
      </c>
      <c r="D31" s="46">
        <v>282276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282276</v>
      </c>
      <c r="O31" s="47">
        <f t="shared" si="1"/>
        <v>163.54345307068365</v>
      </c>
      <c r="P31" s="9"/>
    </row>
    <row r="32" spans="1:16">
      <c r="A32" s="12"/>
      <c r="B32" s="25">
        <v>343.6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1271249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1271249</v>
      </c>
      <c r="O32" s="47">
        <f t="shared" si="1"/>
        <v>736.52896871378914</v>
      </c>
      <c r="P32" s="9"/>
    </row>
    <row r="33" spans="1:119">
      <c r="A33" s="12"/>
      <c r="B33" s="25">
        <v>349</v>
      </c>
      <c r="C33" s="20" t="s">
        <v>68</v>
      </c>
      <c r="D33" s="46">
        <v>3841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3841</v>
      </c>
      <c r="O33" s="47">
        <f t="shared" si="1"/>
        <v>2.2253765932792584</v>
      </c>
      <c r="P33" s="9"/>
    </row>
    <row r="34" spans="1:119" ht="15.75">
      <c r="A34" s="29" t="s">
        <v>35</v>
      </c>
      <c r="B34" s="30"/>
      <c r="C34" s="31"/>
      <c r="D34" s="32">
        <f t="shared" ref="D34:M34" si="9">SUM(D35:D35)</f>
        <v>1619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7"/>
        <v>1619</v>
      </c>
      <c r="O34" s="45">
        <f t="shared" si="1"/>
        <v>0.93800695249130939</v>
      </c>
      <c r="P34" s="10"/>
    </row>
    <row r="35" spans="1:119">
      <c r="A35" s="13"/>
      <c r="B35" s="39">
        <v>351.1</v>
      </c>
      <c r="C35" s="21" t="s">
        <v>43</v>
      </c>
      <c r="D35" s="46">
        <v>1619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1619</v>
      </c>
      <c r="O35" s="47">
        <f t="shared" si="1"/>
        <v>0.93800695249130939</v>
      </c>
      <c r="P35" s="9"/>
    </row>
    <row r="36" spans="1:119" ht="15.75">
      <c r="A36" s="29" t="s">
        <v>2</v>
      </c>
      <c r="B36" s="30"/>
      <c r="C36" s="31"/>
      <c r="D36" s="32">
        <f t="shared" ref="D36:M36" si="10">SUM(D37:D40)</f>
        <v>95869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19357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7"/>
        <v>115226</v>
      </c>
      <c r="O36" s="45">
        <f t="shared" si="1"/>
        <v>66.758980301274619</v>
      </c>
      <c r="P36" s="10"/>
    </row>
    <row r="37" spans="1:119">
      <c r="A37" s="12"/>
      <c r="B37" s="25">
        <v>361.1</v>
      </c>
      <c r="C37" s="20" t="s">
        <v>44</v>
      </c>
      <c r="D37" s="46">
        <v>419</v>
      </c>
      <c r="E37" s="46">
        <v>0</v>
      </c>
      <c r="F37" s="46">
        <v>0</v>
      </c>
      <c r="G37" s="46">
        <v>0</v>
      </c>
      <c r="H37" s="46">
        <v>0</v>
      </c>
      <c r="I37" s="46">
        <v>2494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2913</v>
      </c>
      <c r="O37" s="47">
        <f t="shared" si="1"/>
        <v>1.6877172653534183</v>
      </c>
      <c r="P37" s="9"/>
    </row>
    <row r="38" spans="1:119">
      <c r="A38" s="12"/>
      <c r="B38" s="25">
        <v>364</v>
      </c>
      <c r="C38" s="20" t="s">
        <v>78</v>
      </c>
      <c r="D38" s="46">
        <v>55020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55020</v>
      </c>
      <c r="O38" s="47">
        <f t="shared" si="1"/>
        <v>31.877172653534185</v>
      </c>
      <c r="P38" s="9"/>
    </row>
    <row r="39" spans="1:119">
      <c r="A39" s="12"/>
      <c r="B39" s="25">
        <v>366</v>
      </c>
      <c r="C39" s="20" t="s">
        <v>107</v>
      </c>
      <c r="D39" s="46">
        <v>21400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21400</v>
      </c>
      <c r="O39" s="47">
        <f t="shared" si="1"/>
        <v>12.398609501738123</v>
      </c>
      <c r="P39" s="9"/>
    </row>
    <row r="40" spans="1:119" ht="15.75" thickBot="1">
      <c r="A40" s="12"/>
      <c r="B40" s="25">
        <v>369.9</v>
      </c>
      <c r="C40" s="20" t="s">
        <v>45</v>
      </c>
      <c r="D40" s="46">
        <v>19030</v>
      </c>
      <c r="E40" s="46">
        <v>0</v>
      </c>
      <c r="F40" s="46">
        <v>0</v>
      </c>
      <c r="G40" s="46">
        <v>0</v>
      </c>
      <c r="H40" s="46">
        <v>0</v>
      </c>
      <c r="I40" s="46">
        <v>16863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35893</v>
      </c>
      <c r="O40" s="47">
        <f t="shared" si="1"/>
        <v>20.795480880648899</v>
      </c>
      <c r="P40" s="9"/>
    </row>
    <row r="41" spans="1:119" ht="16.5" thickBot="1">
      <c r="A41" s="14" t="s">
        <v>41</v>
      </c>
      <c r="B41" s="23"/>
      <c r="C41" s="22"/>
      <c r="D41" s="15">
        <f>SUM(D5,D14,D17,D29,D34,D36)</f>
        <v>1429928</v>
      </c>
      <c r="E41" s="15">
        <f t="shared" ref="E41:M41" si="11">SUM(E5,E14,E17,E29,E34,E36)</f>
        <v>0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1878296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7"/>
        <v>3308224</v>
      </c>
      <c r="O41" s="38">
        <f t="shared" si="1"/>
        <v>1916.6998841251448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5" t="s">
        <v>108</v>
      </c>
      <c r="M43" s="115"/>
      <c r="N43" s="115"/>
      <c r="O43" s="43">
        <v>1726</v>
      </c>
    </row>
    <row r="44" spans="1:119">
      <c r="A44" s="116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4"/>
    </row>
    <row r="45" spans="1:119" ht="15.75" customHeight="1" thickBot="1">
      <c r="A45" s="117" t="s">
        <v>66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47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52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574905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574905</v>
      </c>
      <c r="O5" s="33">
        <f t="shared" ref="O5:O40" si="1">(N5/O$42)</f>
        <v>343.84270334928232</v>
      </c>
      <c r="P5" s="6"/>
    </row>
    <row r="6" spans="1:133">
      <c r="A6" s="12"/>
      <c r="B6" s="25">
        <v>311</v>
      </c>
      <c r="C6" s="20" t="s">
        <v>1</v>
      </c>
      <c r="D6" s="46">
        <v>197130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197130</v>
      </c>
      <c r="O6" s="47">
        <f t="shared" si="1"/>
        <v>117.90071770334929</v>
      </c>
      <c r="P6" s="9"/>
    </row>
    <row r="7" spans="1:133">
      <c r="A7" s="12"/>
      <c r="B7" s="25">
        <v>312.10000000000002</v>
      </c>
      <c r="C7" s="20" t="s">
        <v>9</v>
      </c>
      <c r="D7" s="46">
        <v>72074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72074</v>
      </c>
      <c r="O7" s="47">
        <f t="shared" si="1"/>
        <v>43.106459330143544</v>
      </c>
      <c r="P7" s="9"/>
    </row>
    <row r="8" spans="1:133">
      <c r="A8" s="12"/>
      <c r="B8" s="25">
        <v>312.60000000000002</v>
      </c>
      <c r="C8" s="20" t="s">
        <v>10</v>
      </c>
      <c r="D8" s="46">
        <v>113203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113203</v>
      </c>
      <c r="O8" s="47">
        <f t="shared" si="1"/>
        <v>67.705143540669852</v>
      </c>
      <c r="P8" s="9"/>
    </row>
    <row r="9" spans="1:133">
      <c r="A9" s="12"/>
      <c r="B9" s="25">
        <v>314.10000000000002</v>
      </c>
      <c r="C9" s="20" t="s">
        <v>11</v>
      </c>
      <c r="D9" s="46">
        <v>138395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138395</v>
      </c>
      <c r="O9" s="47">
        <f t="shared" si="1"/>
        <v>82.772129186602868</v>
      </c>
      <c r="P9" s="9"/>
    </row>
    <row r="10" spans="1:133">
      <c r="A10" s="12"/>
      <c r="B10" s="25">
        <v>314.3</v>
      </c>
      <c r="C10" s="20" t="s">
        <v>12</v>
      </c>
      <c r="D10" s="46">
        <v>30966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30966</v>
      </c>
      <c r="O10" s="47">
        <f t="shared" si="1"/>
        <v>18.520334928229666</v>
      </c>
      <c r="P10" s="9"/>
    </row>
    <row r="11" spans="1:133">
      <c r="A11" s="12"/>
      <c r="B11" s="25">
        <v>314.8</v>
      </c>
      <c r="C11" s="20" t="s">
        <v>71</v>
      </c>
      <c r="D11" s="46">
        <v>7272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7272</v>
      </c>
      <c r="O11" s="47">
        <f t="shared" si="1"/>
        <v>4.3492822966507179</v>
      </c>
      <c r="P11" s="9"/>
    </row>
    <row r="12" spans="1:133">
      <c r="A12" s="12"/>
      <c r="B12" s="25">
        <v>315</v>
      </c>
      <c r="C12" s="20" t="s">
        <v>72</v>
      </c>
      <c r="D12" s="46">
        <v>14729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14729</v>
      </c>
      <c r="O12" s="47">
        <f t="shared" si="1"/>
        <v>8.8092105263157894</v>
      </c>
      <c r="P12" s="9"/>
    </row>
    <row r="13" spans="1:133">
      <c r="A13" s="12"/>
      <c r="B13" s="25">
        <v>316</v>
      </c>
      <c r="C13" s="20" t="s">
        <v>73</v>
      </c>
      <c r="D13" s="46">
        <v>1136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1136</v>
      </c>
      <c r="O13" s="47">
        <f t="shared" si="1"/>
        <v>0.67942583732057416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SUM(D15:D16)</f>
        <v>120699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3350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124049</v>
      </c>
      <c r="O14" s="45">
        <f t="shared" si="1"/>
        <v>74.191985645933016</v>
      </c>
      <c r="P14" s="10"/>
    </row>
    <row r="15" spans="1:133">
      <c r="A15" s="12"/>
      <c r="B15" s="25">
        <v>323.10000000000002</v>
      </c>
      <c r="C15" s="20" t="s">
        <v>16</v>
      </c>
      <c r="D15" s="46">
        <v>120699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120699</v>
      </c>
      <c r="O15" s="47">
        <f t="shared" si="1"/>
        <v>72.188397129186598</v>
      </c>
      <c r="P15" s="9"/>
    </row>
    <row r="16" spans="1:133">
      <c r="A16" s="12"/>
      <c r="B16" s="25">
        <v>324.20999999999998</v>
      </c>
      <c r="C16" s="20" t="s">
        <v>57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3350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3350</v>
      </c>
      <c r="O16" s="47">
        <f t="shared" si="1"/>
        <v>2.0035885167464116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SUM(D18:D27)</f>
        <v>248245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184053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432298</v>
      </c>
      <c r="O17" s="45">
        <f t="shared" si="1"/>
        <v>258.55143540669854</v>
      </c>
      <c r="P17" s="10"/>
    </row>
    <row r="18" spans="1:16">
      <c r="A18" s="12"/>
      <c r="B18" s="25">
        <v>331.35</v>
      </c>
      <c r="C18" s="20" t="s">
        <v>87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136714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136714</v>
      </c>
      <c r="O18" s="47">
        <f t="shared" si="1"/>
        <v>81.766746411483254</v>
      </c>
      <c r="P18" s="9"/>
    </row>
    <row r="19" spans="1:16">
      <c r="A19" s="12"/>
      <c r="B19" s="25">
        <v>331.5</v>
      </c>
      <c r="C19" s="20" t="s">
        <v>101</v>
      </c>
      <c r="D19" s="46">
        <v>38274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38274</v>
      </c>
      <c r="O19" s="47">
        <f t="shared" si="1"/>
        <v>22.891148325358852</v>
      </c>
      <c r="P19" s="9"/>
    </row>
    <row r="20" spans="1:16">
      <c r="A20" s="12"/>
      <c r="B20" s="25">
        <v>334.31</v>
      </c>
      <c r="C20" s="20" t="s">
        <v>102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47339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47339</v>
      </c>
      <c r="O20" s="47">
        <f t="shared" si="1"/>
        <v>28.312799043062199</v>
      </c>
      <c r="P20" s="9"/>
    </row>
    <row r="21" spans="1:16">
      <c r="A21" s="12"/>
      <c r="B21" s="25">
        <v>334.49</v>
      </c>
      <c r="C21" s="20" t="s">
        <v>98</v>
      </c>
      <c r="D21" s="46">
        <v>25349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25349</v>
      </c>
      <c r="O21" s="47">
        <f t="shared" si="1"/>
        <v>15.160885167464114</v>
      </c>
      <c r="P21" s="9"/>
    </row>
    <row r="22" spans="1:16">
      <c r="A22" s="12"/>
      <c r="B22" s="25">
        <v>334.5</v>
      </c>
      <c r="C22" s="20" t="s">
        <v>103</v>
      </c>
      <c r="D22" s="46">
        <v>26758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26758</v>
      </c>
      <c r="O22" s="47">
        <f t="shared" si="1"/>
        <v>16.003588516746412</v>
      </c>
      <c r="P22" s="9"/>
    </row>
    <row r="23" spans="1:16">
      <c r="A23" s="12"/>
      <c r="B23" s="25">
        <v>335.12</v>
      </c>
      <c r="C23" s="20" t="s">
        <v>74</v>
      </c>
      <c r="D23" s="46">
        <v>109314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109314</v>
      </c>
      <c r="O23" s="47">
        <f t="shared" si="1"/>
        <v>65.379186602870817</v>
      </c>
      <c r="P23" s="9"/>
    </row>
    <row r="24" spans="1:16">
      <c r="A24" s="12"/>
      <c r="B24" s="25">
        <v>335.14</v>
      </c>
      <c r="C24" s="20" t="s">
        <v>75</v>
      </c>
      <c r="D24" s="46">
        <v>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67</v>
      </c>
      <c r="O24" s="47">
        <f t="shared" si="1"/>
        <v>4.0071770334928231E-2</v>
      </c>
      <c r="P24" s="9"/>
    </row>
    <row r="25" spans="1:16">
      <c r="A25" s="12"/>
      <c r="B25" s="25">
        <v>335.15</v>
      </c>
      <c r="C25" s="20" t="s">
        <v>88</v>
      </c>
      <c r="D25" s="46">
        <v>965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965</v>
      </c>
      <c r="O25" s="47">
        <f t="shared" si="1"/>
        <v>0.57715311004784686</v>
      </c>
      <c r="P25" s="9"/>
    </row>
    <row r="26" spans="1:16">
      <c r="A26" s="12"/>
      <c r="B26" s="25">
        <v>335.18</v>
      </c>
      <c r="C26" s="20" t="s">
        <v>76</v>
      </c>
      <c r="D26" s="46">
        <v>46308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46308</v>
      </c>
      <c r="O26" s="47">
        <f t="shared" si="1"/>
        <v>27.696172248803826</v>
      </c>
      <c r="P26" s="9"/>
    </row>
    <row r="27" spans="1:16">
      <c r="A27" s="12"/>
      <c r="B27" s="25">
        <v>338</v>
      </c>
      <c r="C27" s="20" t="s">
        <v>29</v>
      </c>
      <c r="D27" s="46">
        <v>1210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0" si="7">SUM(D27:M27)</f>
        <v>1210</v>
      </c>
      <c r="O27" s="47">
        <f t="shared" si="1"/>
        <v>0.72368421052631582</v>
      </c>
      <c r="P27" s="9"/>
    </row>
    <row r="28" spans="1:16" ht="15.75">
      <c r="A28" s="29" t="s">
        <v>34</v>
      </c>
      <c r="B28" s="30"/>
      <c r="C28" s="31"/>
      <c r="D28" s="32">
        <f t="shared" ref="D28:M28" si="8">SUM(D29:D32)</f>
        <v>295047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1262083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7"/>
        <v>1557130</v>
      </c>
      <c r="O28" s="45">
        <f t="shared" si="1"/>
        <v>931.2978468899521</v>
      </c>
      <c r="P28" s="10"/>
    </row>
    <row r="29" spans="1:16">
      <c r="A29" s="12"/>
      <c r="B29" s="25">
        <v>342.2</v>
      </c>
      <c r="C29" s="20" t="s">
        <v>37</v>
      </c>
      <c r="D29" s="46">
        <v>30000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30000</v>
      </c>
      <c r="O29" s="47">
        <f t="shared" si="1"/>
        <v>17.942583732057415</v>
      </c>
      <c r="P29" s="9"/>
    </row>
    <row r="30" spans="1:16">
      <c r="A30" s="12"/>
      <c r="B30" s="25">
        <v>343.4</v>
      </c>
      <c r="C30" s="20" t="s">
        <v>39</v>
      </c>
      <c r="D30" s="46">
        <v>265033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265033</v>
      </c>
      <c r="O30" s="47">
        <f t="shared" si="1"/>
        <v>158.51255980861245</v>
      </c>
      <c r="P30" s="9"/>
    </row>
    <row r="31" spans="1:16">
      <c r="A31" s="12"/>
      <c r="B31" s="25">
        <v>343.6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1262083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1262083</v>
      </c>
      <c r="O31" s="47">
        <f t="shared" si="1"/>
        <v>754.83433014354068</v>
      </c>
      <c r="P31" s="9"/>
    </row>
    <row r="32" spans="1:16">
      <c r="A32" s="12"/>
      <c r="B32" s="25">
        <v>349</v>
      </c>
      <c r="C32" s="20" t="s">
        <v>68</v>
      </c>
      <c r="D32" s="46">
        <v>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</v>
      </c>
      <c r="O32" s="47">
        <f t="shared" si="1"/>
        <v>8.3732057416267946E-3</v>
      </c>
      <c r="P32" s="9"/>
    </row>
    <row r="33" spans="1:119" ht="15.75">
      <c r="A33" s="29" t="s">
        <v>35</v>
      </c>
      <c r="B33" s="30"/>
      <c r="C33" s="31"/>
      <c r="D33" s="32">
        <f t="shared" ref="D33:M33" si="9">SUM(D34:D34)</f>
        <v>585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7"/>
        <v>585</v>
      </c>
      <c r="O33" s="45">
        <f t="shared" si="1"/>
        <v>0.34988038277511962</v>
      </c>
      <c r="P33" s="10"/>
    </row>
    <row r="34" spans="1:119">
      <c r="A34" s="13"/>
      <c r="B34" s="39">
        <v>351.1</v>
      </c>
      <c r="C34" s="21" t="s">
        <v>43</v>
      </c>
      <c r="D34" s="46">
        <v>585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585</v>
      </c>
      <c r="O34" s="47">
        <f t="shared" si="1"/>
        <v>0.34988038277511962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SUM(D36:D37)</f>
        <v>9233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21115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7"/>
        <v>30348</v>
      </c>
      <c r="O35" s="45">
        <f t="shared" si="1"/>
        <v>18.150717703349283</v>
      </c>
      <c r="P35" s="10"/>
    </row>
    <row r="36" spans="1:119">
      <c r="A36" s="12"/>
      <c r="B36" s="25">
        <v>361.1</v>
      </c>
      <c r="C36" s="20" t="s">
        <v>44</v>
      </c>
      <c r="D36" s="46">
        <v>424</v>
      </c>
      <c r="E36" s="46">
        <v>0</v>
      </c>
      <c r="F36" s="46">
        <v>0</v>
      </c>
      <c r="G36" s="46">
        <v>0</v>
      </c>
      <c r="H36" s="46">
        <v>0</v>
      </c>
      <c r="I36" s="46">
        <v>2471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2895</v>
      </c>
      <c r="O36" s="47">
        <f t="shared" si="1"/>
        <v>1.7314593301435406</v>
      </c>
      <c r="P36" s="9"/>
    </row>
    <row r="37" spans="1:119">
      <c r="A37" s="12"/>
      <c r="B37" s="25">
        <v>369.9</v>
      </c>
      <c r="C37" s="20" t="s">
        <v>45</v>
      </c>
      <c r="D37" s="46">
        <v>8809</v>
      </c>
      <c r="E37" s="46">
        <v>0</v>
      </c>
      <c r="F37" s="46">
        <v>0</v>
      </c>
      <c r="G37" s="46">
        <v>0</v>
      </c>
      <c r="H37" s="46">
        <v>0</v>
      </c>
      <c r="I37" s="46">
        <v>18644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27453</v>
      </c>
      <c r="O37" s="47">
        <f t="shared" si="1"/>
        <v>16.419258373205743</v>
      </c>
      <c r="P37" s="9"/>
    </row>
    <row r="38" spans="1:119" ht="15.75">
      <c r="A38" s="29" t="s">
        <v>36</v>
      </c>
      <c r="B38" s="30"/>
      <c r="C38" s="31"/>
      <c r="D38" s="32">
        <f t="shared" ref="D38:M38" si="11">SUM(D39:D39)</f>
        <v>45000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0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7"/>
        <v>45000</v>
      </c>
      <c r="O38" s="45">
        <f t="shared" si="1"/>
        <v>26.913875598086126</v>
      </c>
      <c r="P38" s="9"/>
    </row>
    <row r="39" spans="1:119" ht="15.75" thickBot="1">
      <c r="A39" s="12"/>
      <c r="B39" s="25">
        <v>384</v>
      </c>
      <c r="C39" s="20" t="s">
        <v>46</v>
      </c>
      <c r="D39" s="46">
        <v>45000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45000</v>
      </c>
      <c r="O39" s="47">
        <f t="shared" si="1"/>
        <v>26.913875598086126</v>
      </c>
      <c r="P39" s="9"/>
    </row>
    <row r="40" spans="1:119" ht="16.5" thickBot="1">
      <c r="A40" s="14" t="s">
        <v>41</v>
      </c>
      <c r="B40" s="23"/>
      <c r="C40" s="22"/>
      <c r="D40" s="15">
        <f t="shared" ref="D40:M40" si="12">SUM(D5,D14,D17,D28,D33,D35,D38)</f>
        <v>1293714</v>
      </c>
      <c r="E40" s="15">
        <f t="shared" si="12"/>
        <v>0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1470601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7"/>
        <v>2764315</v>
      </c>
      <c r="O40" s="38">
        <f t="shared" si="1"/>
        <v>1653.2984449760766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>
        <v>1293714</v>
      </c>
      <c r="E41" s="17">
        <v>0</v>
      </c>
      <c r="F41" s="17">
        <v>0</v>
      </c>
      <c r="G41" s="17">
        <v>0</v>
      </c>
      <c r="H41" s="17">
        <v>0</v>
      </c>
      <c r="I41" s="17">
        <v>1470601</v>
      </c>
      <c r="J41" s="17">
        <v>0</v>
      </c>
      <c r="K41" s="17">
        <v>0</v>
      </c>
      <c r="L41" s="17">
        <v>0</v>
      </c>
      <c r="M41" s="17">
        <v>0</v>
      </c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5" t="s">
        <v>104</v>
      </c>
      <c r="M42" s="115"/>
      <c r="N42" s="115"/>
      <c r="O42" s="43">
        <v>1672</v>
      </c>
    </row>
    <row r="43" spans="1:119">
      <c r="A43" s="116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4"/>
    </row>
    <row r="44" spans="1:119" ht="15.75" customHeight="1" thickBot="1">
      <c r="A44" s="117" t="s">
        <v>66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47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52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581694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581694</v>
      </c>
      <c r="O5" s="33">
        <f t="shared" ref="O5:O39" si="1">(N5/O$41)</f>
        <v>342.97995283018867</v>
      </c>
      <c r="P5" s="6"/>
    </row>
    <row r="6" spans="1:133">
      <c r="A6" s="12"/>
      <c r="B6" s="25">
        <v>311</v>
      </c>
      <c r="C6" s="20" t="s">
        <v>1</v>
      </c>
      <c r="D6" s="46">
        <v>196088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196088</v>
      </c>
      <c r="O6" s="47">
        <f t="shared" si="1"/>
        <v>115.61792452830188</v>
      </c>
      <c r="P6" s="9"/>
    </row>
    <row r="7" spans="1:133">
      <c r="A7" s="12"/>
      <c r="B7" s="25">
        <v>312.10000000000002</v>
      </c>
      <c r="C7" s="20" t="s">
        <v>9</v>
      </c>
      <c r="D7" s="46">
        <v>72641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72641</v>
      </c>
      <c r="O7" s="47">
        <f t="shared" si="1"/>
        <v>42.830778301886795</v>
      </c>
      <c r="P7" s="9"/>
    </row>
    <row r="8" spans="1:133">
      <c r="A8" s="12"/>
      <c r="B8" s="25">
        <v>312.60000000000002</v>
      </c>
      <c r="C8" s="20" t="s">
        <v>10</v>
      </c>
      <c r="D8" s="46">
        <v>124076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124076</v>
      </c>
      <c r="O8" s="47">
        <f t="shared" si="1"/>
        <v>73.158018867924525</v>
      </c>
      <c r="P8" s="9"/>
    </row>
    <row r="9" spans="1:133">
      <c r="A9" s="12"/>
      <c r="B9" s="25">
        <v>314.10000000000002</v>
      </c>
      <c r="C9" s="20" t="s">
        <v>11</v>
      </c>
      <c r="D9" s="46">
        <v>130640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130640</v>
      </c>
      <c r="O9" s="47">
        <f t="shared" si="1"/>
        <v>77.028301886792448</v>
      </c>
      <c r="P9" s="9"/>
    </row>
    <row r="10" spans="1:133">
      <c r="A10" s="12"/>
      <c r="B10" s="25">
        <v>314.3</v>
      </c>
      <c r="C10" s="20" t="s">
        <v>12</v>
      </c>
      <c r="D10" s="46">
        <v>31474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31474</v>
      </c>
      <c r="O10" s="47">
        <f t="shared" si="1"/>
        <v>18.557783018867923</v>
      </c>
      <c r="P10" s="9"/>
    </row>
    <row r="11" spans="1:133">
      <c r="A11" s="12"/>
      <c r="B11" s="25">
        <v>314.8</v>
      </c>
      <c r="C11" s="20" t="s">
        <v>71</v>
      </c>
      <c r="D11" s="46">
        <v>7761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7761</v>
      </c>
      <c r="O11" s="47">
        <f t="shared" si="1"/>
        <v>4.5760613207547172</v>
      </c>
      <c r="P11" s="9"/>
    </row>
    <row r="12" spans="1:133">
      <c r="A12" s="12"/>
      <c r="B12" s="25">
        <v>315</v>
      </c>
      <c r="C12" s="20" t="s">
        <v>72</v>
      </c>
      <c r="D12" s="46">
        <v>17553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17553</v>
      </c>
      <c r="O12" s="47">
        <f t="shared" si="1"/>
        <v>10.349646226415095</v>
      </c>
      <c r="P12" s="9"/>
    </row>
    <row r="13" spans="1:133">
      <c r="A13" s="12"/>
      <c r="B13" s="25">
        <v>316</v>
      </c>
      <c r="C13" s="20" t="s">
        <v>73</v>
      </c>
      <c r="D13" s="46">
        <v>1461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1461</v>
      </c>
      <c r="O13" s="47">
        <f t="shared" si="1"/>
        <v>0.86143867924528306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SUM(D15:D16)</f>
        <v>116115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2850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9" si="4">SUM(D14:M14)</f>
        <v>118965</v>
      </c>
      <c r="O14" s="45">
        <f t="shared" si="1"/>
        <v>70.144457547169807</v>
      </c>
      <c r="P14" s="10"/>
    </row>
    <row r="15" spans="1:133">
      <c r="A15" s="12"/>
      <c r="B15" s="25">
        <v>323.10000000000002</v>
      </c>
      <c r="C15" s="20" t="s">
        <v>16</v>
      </c>
      <c r="D15" s="46">
        <v>116115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116115</v>
      </c>
      <c r="O15" s="47">
        <f t="shared" si="1"/>
        <v>68.464033018867923</v>
      </c>
      <c r="P15" s="9"/>
    </row>
    <row r="16" spans="1:133">
      <c r="A16" s="12"/>
      <c r="B16" s="25">
        <v>324.20999999999998</v>
      </c>
      <c r="C16" s="20" t="s">
        <v>57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2850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2850</v>
      </c>
      <c r="O16" s="47">
        <f t="shared" si="1"/>
        <v>1.6804245283018868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SUM(D18:D25)</f>
        <v>223455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512475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735930</v>
      </c>
      <c r="O17" s="45">
        <f t="shared" si="1"/>
        <v>433.92099056603774</v>
      </c>
      <c r="P17" s="10"/>
    </row>
    <row r="18" spans="1:16">
      <c r="A18" s="12"/>
      <c r="B18" s="25">
        <v>331.35</v>
      </c>
      <c r="C18" s="20" t="s">
        <v>87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512475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512475</v>
      </c>
      <c r="O18" s="47">
        <f t="shared" si="1"/>
        <v>302.16686320754718</v>
      </c>
      <c r="P18" s="9"/>
    </row>
    <row r="19" spans="1:16">
      <c r="A19" s="12"/>
      <c r="B19" s="25">
        <v>334.2</v>
      </c>
      <c r="C19" s="20" t="s">
        <v>22</v>
      </c>
      <c r="D19" s="46">
        <v>29310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29310</v>
      </c>
      <c r="O19" s="47">
        <f t="shared" si="1"/>
        <v>17.28183962264151</v>
      </c>
      <c r="P19" s="9"/>
    </row>
    <row r="20" spans="1:16">
      <c r="A20" s="12"/>
      <c r="B20" s="25">
        <v>334.49</v>
      </c>
      <c r="C20" s="20" t="s">
        <v>98</v>
      </c>
      <c r="D20" s="46">
        <v>24626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24626</v>
      </c>
      <c r="O20" s="47">
        <f t="shared" si="1"/>
        <v>14.52004716981132</v>
      </c>
      <c r="P20" s="9"/>
    </row>
    <row r="21" spans="1:16">
      <c r="A21" s="12"/>
      <c r="B21" s="25">
        <v>335.12</v>
      </c>
      <c r="C21" s="20" t="s">
        <v>74</v>
      </c>
      <c r="D21" s="46">
        <v>109088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109088</v>
      </c>
      <c r="O21" s="47">
        <f t="shared" si="1"/>
        <v>64.320754716981128</v>
      </c>
      <c r="P21" s="9"/>
    </row>
    <row r="22" spans="1:16">
      <c r="A22" s="12"/>
      <c r="B22" s="25">
        <v>335.14</v>
      </c>
      <c r="C22" s="20" t="s">
        <v>75</v>
      </c>
      <c r="D22" s="46">
        <v>106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106</v>
      </c>
      <c r="O22" s="47">
        <f t="shared" si="1"/>
        <v>6.25E-2</v>
      </c>
      <c r="P22" s="9"/>
    </row>
    <row r="23" spans="1:16">
      <c r="A23" s="12"/>
      <c r="B23" s="25">
        <v>335.15</v>
      </c>
      <c r="C23" s="20" t="s">
        <v>88</v>
      </c>
      <c r="D23" s="46">
        <v>5171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5171</v>
      </c>
      <c r="O23" s="47">
        <f t="shared" si="1"/>
        <v>3.0489386792452828</v>
      </c>
      <c r="P23" s="9"/>
    </row>
    <row r="24" spans="1:16">
      <c r="A24" s="12"/>
      <c r="B24" s="25">
        <v>335.18</v>
      </c>
      <c r="C24" s="20" t="s">
        <v>76</v>
      </c>
      <c r="D24" s="46">
        <v>53922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53922</v>
      </c>
      <c r="O24" s="47">
        <f t="shared" si="1"/>
        <v>31.793632075471699</v>
      </c>
      <c r="P24" s="9"/>
    </row>
    <row r="25" spans="1:16">
      <c r="A25" s="12"/>
      <c r="B25" s="25">
        <v>338</v>
      </c>
      <c r="C25" s="20" t="s">
        <v>29</v>
      </c>
      <c r="D25" s="46">
        <v>1232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1232</v>
      </c>
      <c r="O25" s="47">
        <f t="shared" si="1"/>
        <v>0.72641509433962259</v>
      </c>
      <c r="P25" s="9"/>
    </row>
    <row r="26" spans="1:16" ht="15.75">
      <c r="A26" s="29" t="s">
        <v>34</v>
      </c>
      <c r="B26" s="30"/>
      <c r="C26" s="31"/>
      <c r="D26" s="32">
        <f t="shared" ref="D26:M26" si="6">SUM(D27:D30)</f>
        <v>288995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1151926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1440921</v>
      </c>
      <c r="O26" s="45">
        <f t="shared" si="1"/>
        <v>849.59964622641508</v>
      </c>
      <c r="P26" s="10"/>
    </row>
    <row r="27" spans="1:16">
      <c r="A27" s="12"/>
      <c r="B27" s="25">
        <v>342.2</v>
      </c>
      <c r="C27" s="20" t="s">
        <v>37</v>
      </c>
      <c r="D27" s="46">
        <v>30000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30000</v>
      </c>
      <c r="O27" s="47">
        <f t="shared" si="1"/>
        <v>17.688679245283019</v>
      </c>
      <c r="P27" s="9"/>
    </row>
    <row r="28" spans="1:16">
      <c r="A28" s="12"/>
      <c r="B28" s="25">
        <v>343.4</v>
      </c>
      <c r="C28" s="20" t="s">
        <v>39</v>
      </c>
      <c r="D28" s="46">
        <v>257859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257859</v>
      </c>
      <c r="O28" s="47">
        <f t="shared" si="1"/>
        <v>152.03950471698113</v>
      </c>
      <c r="P28" s="9"/>
    </row>
    <row r="29" spans="1:16">
      <c r="A29" s="12"/>
      <c r="B29" s="25">
        <v>343.6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1151926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1151926</v>
      </c>
      <c r="O29" s="47">
        <f t="shared" si="1"/>
        <v>679.2016509433962</v>
      </c>
      <c r="P29" s="9"/>
    </row>
    <row r="30" spans="1:16">
      <c r="A30" s="12"/>
      <c r="B30" s="25">
        <v>349</v>
      </c>
      <c r="C30" s="20" t="s">
        <v>68</v>
      </c>
      <c r="D30" s="46">
        <v>1136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1136</v>
      </c>
      <c r="O30" s="47">
        <f t="shared" si="1"/>
        <v>0.66981132075471694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SUM(D32:D32)</f>
        <v>1288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1288</v>
      </c>
      <c r="O31" s="45">
        <f t="shared" si="1"/>
        <v>0.75943396226415094</v>
      </c>
      <c r="P31" s="10"/>
    </row>
    <row r="32" spans="1:16">
      <c r="A32" s="13"/>
      <c r="B32" s="39">
        <v>351.1</v>
      </c>
      <c r="C32" s="21" t="s">
        <v>43</v>
      </c>
      <c r="D32" s="46">
        <v>1288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1288</v>
      </c>
      <c r="O32" s="47">
        <f t="shared" si="1"/>
        <v>0.75943396226415094</v>
      </c>
      <c r="P32" s="9"/>
    </row>
    <row r="33" spans="1:119" ht="15.75">
      <c r="A33" s="29" t="s">
        <v>2</v>
      </c>
      <c r="B33" s="30"/>
      <c r="C33" s="31"/>
      <c r="D33" s="32">
        <f t="shared" ref="D33:M33" si="8">SUM(D34:D36)</f>
        <v>6428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7964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14392</v>
      </c>
      <c r="O33" s="45">
        <f t="shared" si="1"/>
        <v>8.4858490566037741</v>
      </c>
      <c r="P33" s="10"/>
    </row>
    <row r="34" spans="1:119">
      <c r="A34" s="12"/>
      <c r="B34" s="25">
        <v>361.1</v>
      </c>
      <c r="C34" s="20" t="s">
        <v>44</v>
      </c>
      <c r="D34" s="46">
        <v>387</v>
      </c>
      <c r="E34" s="46">
        <v>0</v>
      </c>
      <c r="F34" s="46">
        <v>0</v>
      </c>
      <c r="G34" s="46">
        <v>0</v>
      </c>
      <c r="H34" s="46">
        <v>0</v>
      </c>
      <c r="I34" s="46">
        <v>2439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2826</v>
      </c>
      <c r="O34" s="47">
        <f t="shared" si="1"/>
        <v>1.6662735849056605</v>
      </c>
      <c r="P34" s="9"/>
    </row>
    <row r="35" spans="1:119">
      <c r="A35" s="12"/>
      <c r="B35" s="25">
        <v>364</v>
      </c>
      <c r="C35" s="20" t="s">
        <v>78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153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153</v>
      </c>
      <c r="O35" s="47">
        <f t="shared" si="1"/>
        <v>9.0212264150943397E-2</v>
      </c>
      <c r="P35" s="9"/>
    </row>
    <row r="36" spans="1:119">
      <c r="A36" s="12"/>
      <c r="B36" s="25">
        <v>369.9</v>
      </c>
      <c r="C36" s="20" t="s">
        <v>45</v>
      </c>
      <c r="D36" s="46">
        <v>6041</v>
      </c>
      <c r="E36" s="46">
        <v>0</v>
      </c>
      <c r="F36" s="46">
        <v>0</v>
      </c>
      <c r="G36" s="46">
        <v>0</v>
      </c>
      <c r="H36" s="46">
        <v>0</v>
      </c>
      <c r="I36" s="46">
        <v>5372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11413</v>
      </c>
      <c r="O36" s="47">
        <f t="shared" si="1"/>
        <v>6.7293632075471699</v>
      </c>
      <c r="P36" s="9"/>
    </row>
    <row r="37" spans="1:119" ht="15.75">
      <c r="A37" s="29" t="s">
        <v>36</v>
      </c>
      <c r="B37" s="30"/>
      <c r="C37" s="31"/>
      <c r="D37" s="32">
        <f t="shared" ref="D37:M37" si="9">SUM(D38:D38)</f>
        <v>47689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47689</v>
      </c>
      <c r="O37" s="45">
        <f t="shared" si="1"/>
        <v>28.118514150943398</v>
      </c>
      <c r="P37" s="9"/>
    </row>
    <row r="38" spans="1:119" ht="15.75" thickBot="1">
      <c r="A38" s="12"/>
      <c r="B38" s="25">
        <v>388.1</v>
      </c>
      <c r="C38" s="20" t="s">
        <v>79</v>
      </c>
      <c r="D38" s="46">
        <v>47689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47689</v>
      </c>
      <c r="O38" s="47">
        <f t="shared" si="1"/>
        <v>28.118514150943398</v>
      </c>
      <c r="P38" s="9"/>
    </row>
    <row r="39" spans="1:119" ht="16.5" thickBot="1">
      <c r="A39" s="14" t="s">
        <v>41</v>
      </c>
      <c r="B39" s="23"/>
      <c r="C39" s="22"/>
      <c r="D39" s="15">
        <f t="shared" ref="D39:M39" si="10">SUM(D5,D14,D17,D26,D31,D33,D37)</f>
        <v>1265664</v>
      </c>
      <c r="E39" s="15">
        <f t="shared" si="10"/>
        <v>0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1675215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2940879</v>
      </c>
      <c r="O39" s="38">
        <f t="shared" si="1"/>
        <v>1734.0088443396226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5" t="s">
        <v>99</v>
      </c>
      <c r="M41" s="115"/>
      <c r="N41" s="115"/>
      <c r="O41" s="43">
        <v>1696</v>
      </c>
    </row>
    <row r="42" spans="1:119">
      <c r="A42" s="116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4"/>
    </row>
    <row r="43" spans="1:119" ht="15.75" customHeight="1" thickBot="1">
      <c r="A43" s="117" t="s">
        <v>66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47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52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537220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537220</v>
      </c>
      <c r="O5" s="33">
        <f t="shared" ref="O5:O35" si="1">(N5/O$37)</f>
        <v>315.64042303172738</v>
      </c>
      <c r="P5" s="6"/>
    </row>
    <row r="6" spans="1:133">
      <c r="A6" s="12"/>
      <c r="B6" s="25">
        <v>311</v>
      </c>
      <c r="C6" s="20" t="s">
        <v>1</v>
      </c>
      <c r="D6" s="46">
        <v>196974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196974</v>
      </c>
      <c r="O6" s="47">
        <f t="shared" si="1"/>
        <v>115.73090481786134</v>
      </c>
      <c r="P6" s="9"/>
    </row>
    <row r="7" spans="1:133">
      <c r="A7" s="12"/>
      <c r="B7" s="25">
        <v>312.10000000000002</v>
      </c>
      <c r="C7" s="20" t="s">
        <v>9</v>
      </c>
      <c r="D7" s="46">
        <v>67649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67649</v>
      </c>
      <c r="O7" s="47">
        <f t="shared" si="1"/>
        <v>39.746768507638073</v>
      </c>
      <c r="P7" s="9"/>
    </row>
    <row r="8" spans="1:133">
      <c r="A8" s="12"/>
      <c r="B8" s="25">
        <v>312.60000000000002</v>
      </c>
      <c r="C8" s="20" t="s">
        <v>10</v>
      </c>
      <c r="D8" s="46">
        <v>107731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107731</v>
      </c>
      <c r="O8" s="47">
        <f t="shared" si="1"/>
        <v>63.29670975323149</v>
      </c>
      <c r="P8" s="9"/>
    </row>
    <row r="9" spans="1:133">
      <c r="A9" s="12"/>
      <c r="B9" s="25">
        <v>314.10000000000002</v>
      </c>
      <c r="C9" s="20" t="s">
        <v>11</v>
      </c>
      <c r="D9" s="46">
        <v>123992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123992</v>
      </c>
      <c r="O9" s="47">
        <f t="shared" si="1"/>
        <v>72.850763807285546</v>
      </c>
      <c r="P9" s="9"/>
    </row>
    <row r="10" spans="1:133">
      <c r="A10" s="12"/>
      <c r="B10" s="25">
        <v>314.3</v>
      </c>
      <c r="C10" s="20" t="s">
        <v>12</v>
      </c>
      <c r="D10" s="46">
        <v>18571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18571</v>
      </c>
      <c r="O10" s="47">
        <f t="shared" si="1"/>
        <v>10.911280846063455</v>
      </c>
      <c r="P10" s="9"/>
    </row>
    <row r="11" spans="1:133">
      <c r="A11" s="12"/>
      <c r="B11" s="25">
        <v>314.8</v>
      </c>
      <c r="C11" s="20" t="s">
        <v>71</v>
      </c>
      <c r="D11" s="46">
        <v>6603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6603</v>
      </c>
      <c r="O11" s="47">
        <f t="shared" si="1"/>
        <v>3.8795534665099884</v>
      </c>
      <c r="P11" s="9"/>
    </row>
    <row r="12" spans="1:133">
      <c r="A12" s="12"/>
      <c r="B12" s="25">
        <v>315</v>
      </c>
      <c r="C12" s="20" t="s">
        <v>72</v>
      </c>
      <c r="D12" s="46">
        <v>14056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14056</v>
      </c>
      <c r="O12" s="47">
        <f t="shared" si="1"/>
        <v>8.2585193889541717</v>
      </c>
      <c r="P12" s="9"/>
    </row>
    <row r="13" spans="1:133">
      <c r="A13" s="12"/>
      <c r="B13" s="25">
        <v>316</v>
      </c>
      <c r="C13" s="20" t="s">
        <v>73</v>
      </c>
      <c r="D13" s="46">
        <v>1644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1644</v>
      </c>
      <c r="O13" s="47">
        <f t="shared" si="1"/>
        <v>0.96592244418331374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SUM(D15:D16)</f>
        <v>109017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5" si="4">SUM(D14:M14)</f>
        <v>110067</v>
      </c>
      <c r="O14" s="45">
        <f t="shared" si="1"/>
        <v>64.669212690951824</v>
      </c>
      <c r="P14" s="10"/>
    </row>
    <row r="15" spans="1:133">
      <c r="A15" s="12"/>
      <c r="B15" s="25">
        <v>323.10000000000002</v>
      </c>
      <c r="C15" s="20" t="s">
        <v>16</v>
      </c>
      <c r="D15" s="46">
        <v>109017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109017</v>
      </c>
      <c r="O15" s="47">
        <f t="shared" si="1"/>
        <v>64.052291421856637</v>
      </c>
      <c r="P15" s="9"/>
    </row>
    <row r="16" spans="1:133">
      <c r="A16" s="12"/>
      <c r="B16" s="25">
        <v>324.20999999999998</v>
      </c>
      <c r="C16" s="20" t="s">
        <v>57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1050</v>
      </c>
      <c r="O16" s="47">
        <f t="shared" si="1"/>
        <v>0.61692126909518219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SUM(D18:D25)</f>
        <v>365765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365765</v>
      </c>
      <c r="O17" s="45">
        <f t="shared" si="1"/>
        <v>214.90305522914218</v>
      </c>
      <c r="P17" s="10"/>
    </row>
    <row r="18" spans="1:16">
      <c r="A18" s="12"/>
      <c r="B18" s="25">
        <v>331.2</v>
      </c>
      <c r="C18" s="20" t="s">
        <v>20</v>
      </c>
      <c r="D18" s="46">
        <v>93700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93700</v>
      </c>
      <c r="O18" s="47">
        <f t="shared" si="1"/>
        <v>55.052878965922446</v>
      </c>
      <c r="P18" s="9"/>
    </row>
    <row r="19" spans="1:16">
      <c r="A19" s="12"/>
      <c r="B19" s="25">
        <v>331.49</v>
      </c>
      <c r="C19" s="20" t="s">
        <v>95</v>
      </c>
      <c r="D19" s="46">
        <v>60354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60354</v>
      </c>
      <c r="O19" s="47">
        <f t="shared" si="1"/>
        <v>35.46063454759107</v>
      </c>
      <c r="P19" s="9"/>
    </row>
    <row r="20" spans="1:16">
      <c r="A20" s="12"/>
      <c r="B20" s="25">
        <v>335.12</v>
      </c>
      <c r="C20" s="20" t="s">
        <v>74</v>
      </c>
      <c r="D20" s="46">
        <v>108741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108741</v>
      </c>
      <c r="O20" s="47">
        <f t="shared" si="1"/>
        <v>63.890129259694476</v>
      </c>
      <c r="P20" s="9"/>
    </row>
    <row r="21" spans="1:16">
      <c r="A21" s="12"/>
      <c r="B21" s="25">
        <v>335.14</v>
      </c>
      <c r="C21" s="20" t="s">
        <v>75</v>
      </c>
      <c r="D21" s="46">
        <v>153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153</v>
      </c>
      <c r="O21" s="47">
        <f t="shared" si="1"/>
        <v>8.9894242068155106E-2</v>
      </c>
      <c r="P21" s="9"/>
    </row>
    <row r="22" spans="1:16">
      <c r="A22" s="12"/>
      <c r="B22" s="25">
        <v>335.15</v>
      </c>
      <c r="C22" s="20" t="s">
        <v>88</v>
      </c>
      <c r="D22" s="46">
        <v>560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560</v>
      </c>
      <c r="O22" s="47">
        <f t="shared" si="1"/>
        <v>0.32902467685076381</v>
      </c>
      <c r="P22" s="9"/>
    </row>
    <row r="23" spans="1:16">
      <c r="A23" s="12"/>
      <c r="B23" s="25">
        <v>335.18</v>
      </c>
      <c r="C23" s="20" t="s">
        <v>76</v>
      </c>
      <c r="D23" s="46">
        <v>45625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45625</v>
      </c>
      <c r="O23" s="47">
        <f t="shared" si="1"/>
        <v>26.806698002350178</v>
      </c>
      <c r="P23" s="9"/>
    </row>
    <row r="24" spans="1:16">
      <c r="A24" s="12"/>
      <c r="B24" s="25">
        <v>335.49</v>
      </c>
      <c r="C24" s="20" t="s">
        <v>28</v>
      </c>
      <c r="D24" s="46">
        <v>23937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23937</v>
      </c>
      <c r="O24" s="47">
        <f t="shared" si="1"/>
        <v>14.064042303172737</v>
      </c>
      <c r="P24" s="9"/>
    </row>
    <row r="25" spans="1:16">
      <c r="A25" s="12"/>
      <c r="B25" s="25">
        <v>338</v>
      </c>
      <c r="C25" s="20" t="s">
        <v>29</v>
      </c>
      <c r="D25" s="46">
        <v>32695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32695</v>
      </c>
      <c r="O25" s="47">
        <f t="shared" si="1"/>
        <v>19.20975323149236</v>
      </c>
      <c r="P25" s="9"/>
    </row>
    <row r="26" spans="1:16" ht="15.75">
      <c r="A26" s="29" t="s">
        <v>34</v>
      </c>
      <c r="B26" s="30"/>
      <c r="C26" s="31"/>
      <c r="D26" s="32">
        <f t="shared" ref="D26:M26" si="6">SUM(D27:D29)</f>
        <v>284640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1143273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1427913</v>
      </c>
      <c r="O26" s="45">
        <f t="shared" si="1"/>
        <v>838.96180963572272</v>
      </c>
      <c r="P26" s="10"/>
    </row>
    <row r="27" spans="1:16">
      <c r="A27" s="12"/>
      <c r="B27" s="25">
        <v>342.2</v>
      </c>
      <c r="C27" s="20" t="s">
        <v>37</v>
      </c>
      <c r="D27" s="46">
        <v>30000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30000</v>
      </c>
      <c r="O27" s="47">
        <f t="shared" si="1"/>
        <v>17.626321974148063</v>
      </c>
      <c r="P27" s="9"/>
    </row>
    <row r="28" spans="1:16">
      <c r="A28" s="12"/>
      <c r="B28" s="25">
        <v>343.4</v>
      </c>
      <c r="C28" s="20" t="s">
        <v>39</v>
      </c>
      <c r="D28" s="46">
        <v>254640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254640</v>
      </c>
      <c r="O28" s="47">
        <f t="shared" si="1"/>
        <v>149.61222091656873</v>
      </c>
      <c r="P28" s="9"/>
    </row>
    <row r="29" spans="1:16">
      <c r="A29" s="12"/>
      <c r="B29" s="25">
        <v>343.6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1143273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1143273</v>
      </c>
      <c r="O29" s="47">
        <f t="shared" si="1"/>
        <v>671.72326674500584</v>
      </c>
      <c r="P29" s="9"/>
    </row>
    <row r="30" spans="1:16" ht="15.75">
      <c r="A30" s="29" t="s">
        <v>35</v>
      </c>
      <c r="B30" s="30"/>
      <c r="C30" s="31"/>
      <c r="D30" s="32">
        <f t="shared" ref="D30:M30" si="7">SUM(D31:D31)</f>
        <v>2100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2100</v>
      </c>
      <c r="O30" s="45">
        <f t="shared" si="1"/>
        <v>1.2338425381903644</v>
      </c>
      <c r="P30" s="10"/>
    </row>
    <row r="31" spans="1:16">
      <c r="A31" s="13"/>
      <c r="B31" s="39">
        <v>351.1</v>
      </c>
      <c r="C31" s="21" t="s">
        <v>43</v>
      </c>
      <c r="D31" s="46">
        <v>2100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2100</v>
      </c>
      <c r="O31" s="47">
        <f t="shared" si="1"/>
        <v>1.2338425381903644</v>
      </c>
      <c r="P31" s="9"/>
    </row>
    <row r="32" spans="1:16" ht="15.75">
      <c r="A32" s="29" t="s">
        <v>2</v>
      </c>
      <c r="B32" s="30"/>
      <c r="C32" s="31"/>
      <c r="D32" s="32">
        <f t="shared" ref="D32:M32" si="8">SUM(D33:D34)</f>
        <v>12465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28362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40827</v>
      </c>
      <c r="O32" s="45">
        <f t="shared" si="1"/>
        <v>23.987661574618098</v>
      </c>
      <c r="P32" s="10"/>
    </row>
    <row r="33" spans="1:119">
      <c r="A33" s="12"/>
      <c r="B33" s="25">
        <v>361.1</v>
      </c>
      <c r="C33" s="20" t="s">
        <v>44</v>
      </c>
      <c r="D33" s="46">
        <v>364</v>
      </c>
      <c r="E33" s="46">
        <v>0</v>
      </c>
      <c r="F33" s="46">
        <v>0</v>
      </c>
      <c r="G33" s="46">
        <v>0</v>
      </c>
      <c r="H33" s="46">
        <v>0</v>
      </c>
      <c r="I33" s="46">
        <v>2452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2816</v>
      </c>
      <c r="O33" s="47">
        <f t="shared" si="1"/>
        <v>1.6545240893066979</v>
      </c>
      <c r="P33" s="9"/>
    </row>
    <row r="34" spans="1:119" ht="15.75" thickBot="1">
      <c r="A34" s="12"/>
      <c r="B34" s="25">
        <v>369.9</v>
      </c>
      <c r="C34" s="20" t="s">
        <v>45</v>
      </c>
      <c r="D34" s="46">
        <v>12101</v>
      </c>
      <c r="E34" s="46">
        <v>0</v>
      </c>
      <c r="F34" s="46">
        <v>0</v>
      </c>
      <c r="G34" s="46">
        <v>0</v>
      </c>
      <c r="H34" s="46">
        <v>0</v>
      </c>
      <c r="I34" s="46">
        <v>25910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38011</v>
      </c>
      <c r="O34" s="47">
        <f t="shared" si="1"/>
        <v>22.333137485311397</v>
      </c>
      <c r="P34" s="9"/>
    </row>
    <row r="35" spans="1:119" ht="16.5" thickBot="1">
      <c r="A35" s="14" t="s">
        <v>41</v>
      </c>
      <c r="B35" s="23"/>
      <c r="C35" s="22"/>
      <c r="D35" s="15">
        <f>SUM(D5,D14,D17,D26,D30,D32)</f>
        <v>1311207</v>
      </c>
      <c r="E35" s="15">
        <f t="shared" ref="E35:M35" si="9">SUM(E5,E14,E17,E26,E30,E32)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1172685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4"/>
        <v>2483892</v>
      </c>
      <c r="O35" s="38">
        <f t="shared" si="1"/>
        <v>1459.3960047003525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5" t="s">
        <v>96</v>
      </c>
      <c r="M37" s="115"/>
      <c r="N37" s="115"/>
      <c r="O37" s="43">
        <v>1702</v>
      </c>
    </row>
    <row r="38" spans="1:119">
      <c r="A38" s="116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4"/>
    </row>
    <row r="39" spans="1:119" ht="15.75" customHeight="1" thickBot="1">
      <c r="A39" s="117" t="s">
        <v>66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47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52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548846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548846</v>
      </c>
      <c r="O5" s="33">
        <f t="shared" ref="O5:O34" si="1">(N5/O$36)</f>
        <v>322.85058823529414</v>
      </c>
      <c r="P5" s="6"/>
    </row>
    <row r="6" spans="1:133">
      <c r="A6" s="12"/>
      <c r="B6" s="25">
        <v>311</v>
      </c>
      <c r="C6" s="20" t="s">
        <v>1</v>
      </c>
      <c r="D6" s="46">
        <v>196802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196802</v>
      </c>
      <c r="O6" s="47">
        <f t="shared" si="1"/>
        <v>115.76588235294118</v>
      </c>
      <c r="P6" s="9"/>
    </row>
    <row r="7" spans="1:133">
      <c r="A7" s="12"/>
      <c r="B7" s="25">
        <v>312.10000000000002</v>
      </c>
      <c r="C7" s="20" t="s">
        <v>9</v>
      </c>
      <c r="D7" s="46">
        <v>70690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70690</v>
      </c>
      <c r="O7" s="47">
        <f t="shared" si="1"/>
        <v>41.582352941176474</v>
      </c>
      <c r="P7" s="9"/>
    </row>
    <row r="8" spans="1:133">
      <c r="A8" s="12"/>
      <c r="B8" s="25">
        <v>312.60000000000002</v>
      </c>
      <c r="C8" s="20" t="s">
        <v>10</v>
      </c>
      <c r="D8" s="46">
        <v>101396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101396</v>
      </c>
      <c r="O8" s="47">
        <f t="shared" si="1"/>
        <v>59.644705882352945</v>
      </c>
      <c r="P8" s="9"/>
    </row>
    <row r="9" spans="1:133">
      <c r="A9" s="12"/>
      <c r="B9" s="25">
        <v>314.10000000000002</v>
      </c>
      <c r="C9" s="20" t="s">
        <v>11</v>
      </c>
      <c r="D9" s="46">
        <v>123466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123466</v>
      </c>
      <c r="O9" s="47">
        <f t="shared" si="1"/>
        <v>72.62705882352941</v>
      </c>
      <c r="P9" s="9"/>
    </row>
    <row r="10" spans="1:133">
      <c r="A10" s="12"/>
      <c r="B10" s="25">
        <v>314.3</v>
      </c>
      <c r="C10" s="20" t="s">
        <v>12</v>
      </c>
      <c r="D10" s="46">
        <v>33133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33133</v>
      </c>
      <c r="O10" s="47">
        <f t="shared" si="1"/>
        <v>19.489999999999998</v>
      </c>
      <c r="P10" s="9"/>
    </row>
    <row r="11" spans="1:133">
      <c r="A11" s="12"/>
      <c r="B11" s="25">
        <v>314.8</v>
      </c>
      <c r="C11" s="20" t="s">
        <v>71</v>
      </c>
      <c r="D11" s="46">
        <v>5872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5872</v>
      </c>
      <c r="O11" s="47">
        <f t="shared" si="1"/>
        <v>3.4541176470588235</v>
      </c>
      <c r="P11" s="9"/>
    </row>
    <row r="12" spans="1:133">
      <c r="A12" s="12"/>
      <c r="B12" s="25">
        <v>315</v>
      </c>
      <c r="C12" s="20" t="s">
        <v>72</v>
      </c>
      <c r="D12" s="46">
        <v>15678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15678</v>
      </c>
      <c r="O12" s="47">
        <f t="shared" si="1"/>
        <v>9.2223529411764709</v>
      </c>
      <c r="P12" s="9"/>
    </row>
    <row r="13" spans="1:133">
      <c r="A13" s="12"/>
      <c r="B13" s="25">
        <v>316</v>
      </c>
      <c r="C13" s="20" t="s">
        <v>73</v>
      </c>
      <c r="D13" s="46">
        <v>1809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1809</v>
      </c>
      <c r="O13" s="47">
        <f t="shared" si="1"/>
        <v>1.0641176470588236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SUM(D15:D17)</f>
        <v>112331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1400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4" si="4">SUM(D14:M14)</f>
        <v>113731</v>
      </c>
      <c r="O14" s="45">
        <f t="shared" si="1"/>
        <v>66.900588235294123</v>
      </c>
      <c r="P14" s="10"/>
    </row>
    <row r="15" spans="1:133">
      <c r="A15" s="12"/>
      <c r="B15" s="25">
        <v>323.10000000000002</v>
      </c>
      <c r="C15" s="20" t="s">
        <v>16</v>
      </c>
      <c r="D15" s="46">
        <v>110439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110439</v>
      </c>
      <c r="O15" s="47">
        <f t="shared" si="1"/>
        <v>64.964117647058828</v>
      </c>
      <c r="P15" s="9"/>
    </row>
    <row r="16" spans="1:133">
      <c r="A16" s="12"/>
      <c r="B16" s="25">
        <v>324.20999999999998</v>
      </c>
      <c r="C16" s="20" t="s">
        <v>57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1400</v>
      </c>
      <c r="O16" s="47">
        <f t="shared" si="1"/>
        <v>0.82352941176470584</v>
      </c>
      <c r="P16" s="9"/>
    </row>
    <row r="17" spans="1:16">
      <c r="A17" s="12"/>
      <c r="B17" s="25">
        <v>329</v>
      </c>
      <c r="C17" s="20" t="s">
        <v>19</v>
      </c>
      <c r="D17" s="46">
        <v>1892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1892</v>
      </c>
      <c r="O17" s="47">
        <f t="shared" si="1"/>
        <v>1.1129411764705883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SUM(D19:D24)</f>
        <v>176821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176821</v>
      </c>
      <c r="O18" s="45">
        <f t="shared" si="1"/>
        <v>104.01235294117647</v>
      </c>
      <c r="P18" s="10"/>
    </row>
    <row r="19" spans="1:16">
      <c r="A19" s="12"/>
      <c r="B19" s="25">
        <v>335.12</v>
      </c>
      <c r="C19" s="20" t="s">
        <v>74</v>
      </c>
      <c r="D19" s="46">
        <v>108605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108605</v>
      </c>
      <c r="O19" s="47">
        <f t="shared" si="1"/>
        <v>63.885294117647057</v>
      </c>
      <c r="P19" s="9"/>
    </row>
    <row r="20" spans="1:16">
      <c r="A20" s="12"/>
      <c r="B20" s="25">
        <v>335.14</v>
      </c>
      <c r="C20" s="20" t="s">
        <v>75</v>
      </c>
      <c r="D20" s="46">
        <v>198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198</v>
      </c>
      <c r="O20" s="47">
        <f t="shared" si="1"/>
        <v>0.11647058823529412</v>
      </c>
      <c r="P20" s="9"/>
    </row>
    <row r="21" spans="1:16">
      <c r="A21" s="12"/>
      <c r="B21" s="25">
        <v>335.15</v>
      </c>
      <c r="C21" s="20" t="s">
        <v>88</v>
      </c>
      <c r="D21" s="46">
        <v>550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550</v>
      </c>
      <c r="O21" s="47">
        <f t="shared" si="1"/>
        <v>0.3235294117647059</v>
      </c>
      <c r="P21" s="9"/>
    </row>
    <row r="22" spans="1:16">
      <c r="A22" s="12"/>
      <c r="B22" s="25">
        <v>335.18</v>
      </c>
      <c r="C22" s="20" t="s">
        <v>76</v>
      </c>
      <c r="D22" s="46">
        <v>42741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42741</v>
      </c>
      <c r="O22" s="47">
        <f t="shared" si="1"/>
        <v>25.141764705882352</v>
      </c>
      <c r="P22" s="9"/>
    </row>
    <row r="23" spans="1:16">
      <c r="A23" s="12"/>
      <c r="B23" s="25">
        <v>335.49</v>
      </c>
      <c r="C23" s="20" t="s">
        <v>28</v>
      </c>
      <c r="D23" s="46">
        <v>23240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23240</v>
      </c>
      <c r="O23" s="47">
        <f t="shared" si="1"/>
        <v>13.670588235294117</v>
      </c>
      <c r="P23" s="9"/>
    </row>
    <row r="24" spans="1:16">
      <c r="A24" s="12"/>
      <c r="B24" s="25">
        <v>338</v>
      </c>
      <c r="C24" s="20" t="s">
        <v>29</v>
      </c>
      <c r="D24" s="46">
        <v>1487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1487</v>
      </c>
      <c r="O24" s="47">
        <f t="shared" si="1"/>
        <v>0.87470588235294122</v>
      </c>
      <c r="P24" s="9"/>
    </row>
    <row r="25" spans="1:16" ht="15.75">
      <c r="A25" s="29" t="s">
        <v>34</v>
      </c>
      <c r="B25" s="30"/>
      <c r="C25" s="31"/>
      <c r="D25" s="32">
        <f t="shared" ref="D25:M25" si="6">SUM(D26:D28)</f>
        <v>283283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1116303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1399586</v>
      </c>
      <c r="O25" s="45">
        <f t="shared" si="1"/>
        <v>823.28588235294114</v>
      </c>
      <c r="P25" s="10"/>
    </row>
    <row r="26" spans="1:16">
      <c r="A26" s="12"/>
      <c r="B26" s="25">
        <v>342.2</v>
      </c>
      <c r="C26" s="20" t="s">
        <v>37</v>
      </c>
      <c r="D26" s="46">
        <v>30000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30000</v>
      </c>
      <c r="O26" s="47">
        <f t="shared" si="1"/>
        <v>17.647058823529413</v>
      </c>
      <c r="P26" s="9"/>
    </row>
    <row r="27" spans="1:16">
      <c r="A27" s="12"/>
      <c r="B27" s="25">
        <v>343.4</v>
      </c>
      <c r="C27" s="20" t="s">
        <v>39</v>
      </c>
      <c r="D27" s="46">
        <v>253283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253283</v>
      </c>
      <c r="O27" s="47">
        <f t="shared" si="1"/>
        <v>148.99</v>
      </c>
      <c r="P27" s="9"/>
    </row>
    <row r="28" spans="1:16">
      <c r="A28" s="12"/>
      <c r="B28" s="25">
        <v>343.6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1116303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1116303</v>
      </c>
      <c r="O28" s="47">
        <f t="shared" si="1"/>
        <v>656.64882352941174</v>
      </c>
      <c r="P28" s="9"/>
    </row>
    <row r="29" spans="1:16" ht="15.75">
      <c r="A29" s="29" t="s">
        <v>35</v>
      </c>
      <c r="B29" s="30"/>
      <c r="C29" s="31"/>
      <c r="D29" s="32">
        <f t="shared" ref="D29:M29" si="7">SUM(D30:D30)</f>
        <v>3621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3621</v>
      </c>
      <c r="O29" s="45">
        <f t="shared" si="1"/>
        <v>2.13</v>
      </c>
      <c r="P29" s="10"/>
    </row>
    <row r="30" spans="1:16">
      <c r="A30" s="13"/>
      <c r="B30" s="39">
        <v>351.1</v>
      </c>
      <c r="C30" s="21" t="s">
        <v>43</v>
      </c>
      <c r="D30" s="46">
        <v>3621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3621</v>
      </c>
      <c r="O30" s="47">
        <f t="shared" si="1"/>
        <v>2.13</v>
      </c>
      <c r="P30" s="9"/>
    </row>
    <row r="31" spans="1:16" ht="15.75">
      <c r="A31" s="29" t="s">
        <v>2</v>
      </c>
      <c r="B31" s="30"/>
      <c r="C31" s="31"/>
      <c r="D31" s="32">
        <f t="shared" ref="D31:M31" si="8">SUM(D32:D33)</f>
        <v>6597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2610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9207</v>
      </c>
      <c r="O31" s="45">
        <f t="shared" si="1"/>
        <v>5.4158823529411766</v>
      </c>
      <c r="P31" s="10"/>
    </row>
    <row r="32" spans="1:16">
      <c r="A32" s="12"/>
      <c r="B32" s="25">
        <v>361.1</v>
      </c>
      <c r="C32" s="20" t="s">
        <v>44</v>
      </c>
      <c r="D32" s="46">
        <v>370</v>
      </c>
      <c r="E32" s="46">
        <v>0</v>
      </c>
      <c r="F32" s="46">
        <v>0</v>
      </c>
      <c r="G32" s="46">
        <v>0</v>
      </c>
      <c r="H32" s="46">
        <v>0</v>
      </c>
      <c r="I32" s="46">
        <v>2610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2980</v>
      </c>
      <c r="O32" s="47">
        <f t="shared" si="1"/>
        <v>1.7529411764705882</v>
      </c>
      <c r="P32" s="9"/>
    </row>
    <row r="33" spans="1:119" ht="15.75" thickBot="1">
      <c r="A33" s="12"/>
      <c r="B33" s="25">
        <v>369.9</v>
      </c>
      <c r="C33" s="20" t="s">
        <v>45</v>
      </c>
      <c r="D33" s="46">
        <v>6227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6227</v>
      </c>
      <c r="O33" s="47">
        <f t="shared" si="1"/>
        <v>3.6629411764705884</v>
      </c>
      <c r="P33" s="9"/>
    </row>
    <row r="34" spans="1:119" ht="16.5" thickBot="1">
      <c r="A34" s="14" t="s">
        <v>41</v>
      </c>
      <c r="B34" s="23"/>
      <c r="C34" s="22"/>
      <c r="D34" s="15">
        <f>SUM(D5,D14,D18,D25,D29,D31)</f>
        <v>1131499</v>
      </c>
      <c r="E34" s="15">
        <f t="shared" ref="E34:M34" si="9">SUM(E5,E14,E18,E25,E29,E31)</f>
        <v>0</v>
      </c>
      <c r="F34" s="15">
        <f t="shared" si="9"/>
        <v>0</v>
      </c>
      <c r="G34" s="15">
        <f t="shared" si="9"/>
        <v>0</v>
      </c>
      <c r="H34" s="15">
        <f t="shared" si="9"/>
        <v>0</v>
      </c>
      <c r="I34" s="15">
        <f t="shared" si="9"/>
        <v>1120313</v>
      </c>
      <c r="J34" s="15">
        <f t="shared" si="9"/>
        <v>0</v>
      </c>
      <c r="K34" s="15">
        <f t="shared" si="9"/>
        <v>0</v>
      </c>
      <c r="L34" s="15">
        <f t="shared" si="9"/>
        <v>0</v>
      </c>
      <c r="M34" s="15">
        <f t="shared" si="9"/>
        <v>0</v>
      </c>
      <c r="N34" s="15">
        <f t="shared" si="4"/>
        <v>2251812</v>
      </c>
      <c r="O34" s="38">
        <f t="shared" si="1"/>
        <v>1324.595294117647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5" t="s">
        <v>93</v>
      </c>
      <c r="M36" s="115"/>
      <c r="N36" s="115"/>
      <c r="O36" s="43">
        <v>1700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customHeight="1" thickBot="1">
      <c r="A38" s="117" t="s">
        <v>66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47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52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524027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524027</v>
      </c>
      <c r="O5" s="33">
        <f t="shared" ref="O5:O37" si="1">(N5/O$39)</f>
        <v>302.38141950375075</v>
      </c>
      <c r="P5" s="6"/>
    </row>
    <row r="6" spans="1:133">
      <c r="A6" s="12"/>
      <c r="B6" s="25">
        <v>311</v>
      </c>
      <c r="C6" s="20" t="s">
        <v>1</v>
      </c>
      <c r="D6" s="46">
        <v>176701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176701</v>
      </c>
      <c r="O6" s="47">
        <f t="shared" si="1"/>
        <v>101.96249278707444</v>
      </c>
      <c r="P6" s="9"/>
    </row>
    <row r="7" spans="1:133">
      <c r="A7" s="12"/>
      <c r="B7" s="25">
        <v>312.10000000000002</v>
      </c>
      <c r="C7" s="20" t="s">
        <v>9</v>
      </c>
      <c r="D7" s="46">
        <v>62377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62377</v>
      </c>
      <c r="O7" s="47">
        <f t="shared" si="1"/>
        <v>35.993652625504907</v>
      </c>
      <c r="P7" s="9"/>
    </row>
    <row r="8" spans="1:133">
      <c r="A8" s="12"/>
      <c r="B8" s="25">
        <v>312.60000000000002</v>
      </c>
      <c r="C8" s="20" t="s">
        <v>10</v>
      </c>
      <c r="D8" s="46">
        <v>97085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97085</v>
      </c>
      <c r="O8" s="47">
        <f t="shared" si="1"/>
        <v>56.021350259665319</v>
      </c>
      <c r="P8" s="9"/>
    </row>
    <row r="9" spans="1:133">
      <c r="A9" s="12"/>
      <c r="B9" s="25">
        <v>314.10000000000002</v>
      </c>
      <c r="C9" s="20" t="s">
        <v>11</v>
      </c>
      <c r="D9" s="46">
        <v>125965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125965</v>
      </c>
      <c r="O9" s="47">
        <f t="shared" si="1"/>
        <v>72.686093479515293</v>
      </c>
      <c r="P9" s="9"/>
    </row>
    <row r="10" spans="1:133">
      <c r="A10" s="12"/>
      <c r="B10" s="25">
        <v>314.3</v>
      </c>
      <c r="C10" s="20" t="s">
        <v>12</v>
      </c>
      <c r="D10" s="46">
        <v>32069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32069</v>
      </c>
      <c r="O10" s="47">
        <f t="shared" si="1"/>
        <v>18.504904789382575</v>
      </c>
      <c r="P10" s="9"/>
    </row>
    <row r="11" spans="1:133">
      <c r="A11" s="12"/>
      <c r="B11" s="25">
        <v>314.8</v>
      </c>
      <c r="C11" s="20" t="s">
        <v>71</v>
      </c>
      <c r="D11" s="46">
        <v>7608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7608</v>
      </c>
      <c r="O11" s="47">
        <f t="shared" si="1"/>
        <v>4.3900750144258511</v>
      </c>
      <c r="P11" s="9"/>
    </row>
    <row r="12" spans="1:133">
      <c r="A12" s="12"/>
      <c r="B12" s="25">
        <v>315</v>
      </c>
      <c r="C12" s="20" t="s">
        <v>72</v>
      </c>
      <c r="D12" s="46">
        <v>20709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20709</v>
      </c>
      <c r="O12" s="47">
        <f t="shared" si="1"/>
        <v>11.949798038084246</v>
      </c>
      <c r="P12" s="9"/>
    </row>
    <row r="13" spans="1:133">
      <c r="A13" s="12"/>
      <c r="B13" s="25">
        <v>316</v>
      </c>
      <c r="C13" s="20" t="s">
        <v>73</v>
      </c>
      <c r="D13" s="46">
        <v>1513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1513</v>
      </c>
      <c r="O13" s="47">
        <f t="shared" si="1"/>
        <v>0.87305251009809581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SUM(D15:D16)</f>
        <v>120235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1600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7" si="4">SUM(D14:M14)</f>
        <v>121835</v>
      </c>
      <c r="O14" s="45">
        <f t="shared" si="1"/>
        <v>70.302942873629547</v>
      </c>
      <c r="P14" s="10"/>
    </row>
    <row r="15" spans="1:133">
      <c r="A15" s="12"/>
      <c r="B15" s="25">
        <v>323.10000000000002</v>
      </c>
      <c r="C15" s="20" t="s">
        <v>16</v>
      </c>
      <c r="D15" s="46">
        <v>120235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120235</v>
      </c>
      <c r="O15" s="47">
        <f t="shared" si="1"/>
        <v>69.379688401615695</v>
      </c>
      <c r="P15" s="9"/>
    </row>
    <row r="16" spans="1:133">
      <c r="A16" s="12"/>
      <c r="B16" s="25">
        <v>324.20999999999998</v>
      </c>
      <c r="C16" s="20" t="s">
        <v>57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1600</v>
      </c>
      <c r="O16" s="47">
        <f t="shared" si="1"/>
        <v>0.9232544720138488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SUM(D18:D24)</f>
        <v>169940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324493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494433</v>
      </c>
      <c r="O17" s="45">
        <f t="shared" si="1"/>
        <v>285.30467397576456</v>
      </c>
      <c r="P17" s="10"/>
    </row>
    <row r="18" spans="1:16">
      <c r="A18" s="12"/>
      <c r="B18" s="25">
        <v>331.35</v>
      </c>
      <c r="C18" s="20" t="s">
        <v>87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324493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324493</v>
      </c>
      <c r="O18" s="47">
        <f t="shared" si="1"/>
        <v>187.24350836699367</v>
      </c>
      <c r="P18" s="9"/>
    </row>
    <row r="19" spans="1:16">
      <c r="A19" s="12"/>
      <c r="B19" s="25">
        <v>335.12</v>
      </c>
      <c r="C19" s="20" t="s">
        <v>74</v>
      </c>
      <c r="D19" s="46">
        <v>108829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108829</v>
      </c>
      <c r="O19" s="47">
        <f t="shared" si="1"/>
        <v>62.798038084246969</v>
      </c>
      <c r="P19" s="9"/>
    </row>
    <row r="20" spans="1:16">
      <c r="A20" s="12"/>
      <c r="B20" s="25">
        <v>335.14</v>
      </c>
      <c r="C20" s="20" t="s">
        <v>75</v>
      </c>
      <c r="D20" s="46">
        <v>132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132</v>
      </c>
      <c r="O20" s="47">
        <f t="shared" si="1"/>
        <v>7.6168493941142529E-2</v>
      </c>
      <c r="P20" s="9"/>
    </row>
    <row r="21" spans="1:16">
      <c r="A21" s="12"/>
      <c r="B21" s="25">
        <v>335.15</v>
      </c>
      <c r="C21" s="20" t="s">
        <v>88</v>
      </c>
      <c r="D21" s="46">
        <v>944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944</v>
      </c>
      <c r="O21" s="47">
        <f t="shared" si="1"/>
        <v>0.5447201384881708</v>
      </c>
      <c r="P21" s="9"/>
    </row>
    <row r="22" spans="1:16">
      <c r="A22" s="12"/>
      <c r="B22" s="25">
        <v>335.18</v>
      </c>
      <c r="C22" s="20" t="s">
        <v>76</v>
      </c>
      <c r="D22" s="46">
        <v>40825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40825</v>
      </c>
      <c r="O22" s="47">
        <f t="shared" si="1"/>
        <v>23.557414887478362</v>
      </c>
      <c r="P22" s="9"/>
    </row>
    <row r="23" spans="1:16">
      <c r="A23" s="12"/>
      <c r="B23" s="25">
        <v>335.49</v>
      </c>
      <c r="C23" s="20" t="s">
        <v>28</v>
      </c>
      <c r="D23" s="46">
        <v>17840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17840</v>
      </c>
      <c r="O23" s="47">
        <f t="shared" si="1"/>
        <v>10.294287362954414</v>
      </c>
      <c r="P23" s="9"/>
    </row>
    <row r="24" spans="1:16">
      <c r="A24" s="12"/>
      <c r="B24" s="25">
        <v>338</v>
      </c>
      <c r="C24" s="20" t="s">
        <v>29</v>
      </c>
      <c r="D24" s="46">
        <v>1370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1370</v>
      </c>
      <c r="O24" s="47">
        <f t="shared" si="1"/>
        <v>0.790536641661858</v>
      </c>
      <c r="P24" s="9"/>
    </row>
    <row r="25" spans="1:16" ht="15.75">
      <c r="A25" s="29" t="s">
        <v>34</v>
      </c>
      <c r="B25" s="30"/>
      <c r="C25" s="31"/>
      <c r="D25" s="32">
        <f t="shared" ref="D25:M25" si="6">SUM(D26:D29)</f>
        <v>281343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1087917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1369260</v>
      </c>
      <c r="O25" s="45">
        <f t="shared" si="1"/>
        <v>790.10963646855168</v>
      </c>
      <c r="P25" s="10"/>
    </row>
    <row r="26" spans="1:16">
      <c r="A26" s="12"/>
      <c r="B26" s="25">
        <v>342.2</v>
      </c>
      <c r="C26" s="20" t="s">
        <v>37</v>
      </c>
      <c r="D26" s="46">
        <v>30000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30000</v>
      </c>
      <c r="O26" s="47">
        <f t="shared" si="1"/>
        <v>17.311021350259665</v>
      </c>
      <c r="P26" s="9"/>
    </row>
    <row r="27" spans="1:16">
      <c r="A27" s="12"/>
      <c r="B27" s="25">
        <v>343.4</v>
      </c>
      <c r="C27" s="20" t="s">
        <v>39</v>
      </c>
      <c r="D27" s="46">
        <v>251293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251293</v>
      </c>
      <c r="O27" s="47">
        <f t="shared" si="1"/>
        <v>145.00461627236007</v>
      </c>
      <c r="P27" s="9"/>
    </row>
    <row r="28" spans="1:16">
      <c r="A28" s="12"/>
      <c r="B28" s="25">
        <v>343.6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1087917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1087917</v>
      </c>
      <c r="O28" s="47">
        <f t="shared" si="1"/>
        <v>627.76514714368147</v>
      </c>
      <c r="P28" s="9"/>
    </row>
    <row r="29" spans="1:16">
      <c r="A29" s="12"/>
      <c r="B29" s="25">
        <v>349</v>
      </c>
      <c r="C29" s="20" t="s">
        <v>68</v>
      </c>
      <c r="D29" s="46">
        <v>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50</v>
      </c>
      <c r="O29" s="47">
        <f t="shared" si="1"/>
        <v>2.8851702250432775E-2</v>
      </c>
      <c r="P29" s="9"/>
    </row>
    <row r="30" spans="1:16" ht="15.75">
      <c r="A30" s="29" t="s">
        <v>35</v>
      </c>
      <c r="B30" s="30"/>
      <c r="C30" s="31"/>
      <c r="D30" s="32">
        <f t="shared" ref="D30:M30" si="7">SUM(D31:D31)</f>
        <v>5453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5453</v>
      </c>
      <c r="O30" s="45">
        <f t="shared" si="1"/>
        <v>3.1465666474321985</v>
      </c>
      <c r="P30" s="10"/>
    </row>
    <row r="31" spans="1:16">
      <c r="A31" s="13"/>
      <c r="B31" s="39">
        <v>351.1</v>
      </c>
      <c r="C31" s="21" t="s">
        <v>43</v>
      </c>
      <c r="D31" s="46">
        <v>5453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5453</v>
      </c>
      <c r="O31" s="47">
        <f t="shared" si="1"/>
        <v>3.1465666474321985</v>
      </c>
      <c r="P31" s="9"/>
    </row>
    <row r="32" spans="1:16" ht="15.75">
      <c r="A32" s="29" t="s">
        <v>2</v>
      </c>
      <c r="B32" s="30"/>
      <c r="C32" s="31"/>
      <c r="D32" s="32">
        <f t="shared" ref="D32:M32" si="8">SUM(D33:D34)</f>
        <v>8705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4148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12853</v>
      </c>
      <c r="O32" s="45">
        <f t="shared" si="1"/>
        <v>7.416618580496249</v>
      </c>
      <c r="P32" s="10"/>
    </row>
    <row r="33" spans="1:119">
      <c r="A33" s="12"/>
      <c r="B33" s="25">
        <v>361.1</v>
      </c>
      <c r="C33" s="20" t="s">
        <v>44</v>
      </c>
      <c r="D33" s="46">
        <v>421</v>
      </c>
      <c r="E33" s="46">
        <v>0</v>
      </c>
      <c r="F33" s="46">
        <v>0</v>
      </c>
      <c r="G33" s="46">
        <v>0</v>
      </c>
      <c r="H33" s="46">
        <v>0</v>
      </c>
      <c r="I33" s="46">
        <v>4148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4569</v>
      </c>
      <c r="O33" s="47">
        <f t="shared" si="1"/>
        <v>2.6364685516445472</v>
      </c>
      <c r="P33" s="9"/>
    </row>
    <row r="34" spans="1:119">
      <c r="A34" s="12"/>
      <c r="B34" s="25">
        <v>369.9</v>
      </c>
      <c r="C34" s="20" t="s">
        <v>45</v>
      </c>
      <c r="D34" s="46">
        <v>8284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8284</v>
      </c>
      <c r="O34" s="47">
        <f t="shared" si="1"/>
        <v>4.7801500288517023</v>
      </c>
      <c r="P34" s="9"/>
    </row>
    <row r="35" spans="1:119" ht="15.75">
      <c r="A35" s="29" t="s">
        <v>36</v>
      </c>
      <c r="B35" s="30"/>
      <c r="C35" s="31"/>
      <c r="D35" s="32">
        <f t="shared" ref="D35:M35" si="9">SUM(D36:D36)</f>
        <v>25000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25000</v>
      </c>
      <c r="O35" s="45">
        <f t="shared" si="1"/>
        <v>14.425851125216388</v>
      </c>
      <c r="P35" s="9"/>
    </row>
    <row r="36" spans="1:119" ht="15.75" thickBot="1">
      <c r="A36" s="12"/>
      <c r="B36" s="25">
        <v>381</v>
      </c>
      <c r="C36" s="20" t="s">
        <v>60</v>
      </c>
      <c r="D36" s="46">
        <v>25000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25000</v>
      </c>
      <c r="O36" s="47">
        <f t="shared" si="1"/>
        <v>14.425851125216388</v>
      </c>
      <c r="P36" s="9"/>
    </row>
    <row r="37" spans="1:119" ht="16.5" thickBot="1">
      <c r="A37" s="14" t="s">
        <v>41</v>
      </c>
      <c r="B37" s="23"/>
      <c r="C37" s="22"/>
      <c r="D37" s="15">
        <f t="shared" ref="D37:M37" si="10">SUM(D5,D14,D17,D25,D30,D32,D35)</f>
        <v>1134703</v>
      </c>
      <c r="E37" s="15">
        <f t="shared" si="10"/>
        <v>0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1418158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4"/>
        <v>2552861</v>
      </c>
      <c r="O37" s="38">
        <f t="shared" si="1"/>
        <v>1473.0877091748414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5" t="s">
        <v>91</v>
      </c>
      <c r="M39" s="115"/>
      <c r="N39" s="115"/>
      <c r="O39" s="43">
        <v>1733</v>
      </c>
    </row>
    <row r="40" spans="1:119">
      <c r="A40" s="116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4"/>
    </row>
    <row r="41" spans="1:119" ht="15.75" customHeight="1" thickBot="1">
      <c r="A41" s="117" t="s">
        <v>66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2025-02-21T19:05:45Z</cp:lastPrinted>
  <dcterms:created xsi:type="dcterms:W3CDTF">2000-08-31T21:26:31Z</dcterms:created>
  <dcterms:modified xsi:type="dcterms:W3CDTF">2025-02-21T19:05:53Z</dcterms:modified>
</cp:coreProperties>
</file>