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36" documentId="11_E007ECC643F374E1CB96AD7D6BADE2D3F6ED1E41" xr6:coauthVersionLast="47" xr6:coauthVersionMax="47" xr10:uidLastSave="{4CD600AC-70E1-431D-B5AA-CFD26A93599B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'2007'!$A$1:$O$30</definedName>
    <definedName name="_xlnm.Print_Area" localSheetId="15">'2008'!$A$1:$O$29</definedName>
    <definedName name="_xlnm.Print_Area" localSheetId="14">'2009'!$A$1:$O$29</definedName>
    <definedName name="_xlnm.Print_Area" localSheetId="13">'2010'!$A$1:$O$31</definedName>
    <definedName name="_xlnm.Print_Area" localSheetId="12">'2011'!$A$1:$O$32</definedName>
    <definedName name="_xlnm.Print_Area" localSheetId="11">'2012'!$A$1:$O$27</definedName>
    <definedName name="_xlnm.Print_Area" localSheetId="10">'2013'!$A$1:$O$29</definedName>
    <definedName name="_xlnm.Print_Area" localSheetId="9">'2014'!$A$1:$O$28</definedName>
    <definedName name="_xlnm.Print_Area" localSheetId="8">'2015'!$A$1:$O$31</definedName>
    <definedName name="_xlnm.Print_Area" localSheetId="7">'2016'!$A$1:$O$28</definedName>
    <definedName name="_xlnm.Print_Area" localSheetId="6">'2017'!$A$1:$O$26</definedName>
    <definedName name="_xlnm.Print_Area" localSheetId="5">'2018'!$A$1:$O$27</definedName>
    <definedName name="_xlnm.Print_Area" localSheetId="4">'2019'!$A$1:$O$27</definedName>
    <definedName name="_xlnm.Print_Area" localSheetId="3">'2020'!$A$1:$O$25</definedName>
    <definedName name="_xlnm.Print_Area" localSheetId="2">'2021'!$A$1:$P$30</definedName>
    <definedName name="_xlnm.Print_Area" localSheetId="1">'2022'!$A$1:$P$27</definedName>
    <definedName name="_xlnm.Print_Area" localSheetId="0">'2023'!$A$1:$P$28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49" l="1"/>
  <c r="F24" i="49"/>
  <c r="G24" i="49"/>
  <c r="H24" i="49"/>
  <c r="I24" i="49"/>
  <c r="J24" i="49"/>
  <c r="K24" i="49"/>
  <c r="L24" i="49"/>
  <c r="M24" i="49"/>
  <c r="N24" i="49"/>
  <c r="D24" i="49"/>
  <c r="O23" i="49"/>
  <c r="P23" i="49" s="1"/>
  <c r="N22" i="49"/>
  <c r="M22" i="49"/>
  <c r="L22" i="49"/>
  <c r="K22" i="49"/>
  <c r="J22" i="49"/>
  <c r="I22" i="49"/>
  <c r="H22" i="49"/>
  <c r="G22" i="49"/>
  <c r="F22" i="49"/>
  <c r="E22" i="49"/>
  <c r="D22" i="49"/>
  <c r="O21" i="49"/>
  <c r="P21" i="49" s="1"/>
  <c r="N20" i="49"/>
  <c r="M20" i="49"/>
  <c r="L20" i="49"/>
  <c r="K20" i="49"/>
  <c r="J20" i="49"/>
  <c r="I20" i="49"/>
  <c r="H20" i="49"/>
  <c r="G20" i="49"/>
  <c r="F20" i="49"/>
  <c r="E20" i="49"/>
  <c r="D20" i="49"/>
  <c r="O19" i="49"/>
  <c r="P19" i="49" s="1"/>
  <c r="N18" i="49"/>
  <c r="M18" i="49"/>
  <c r="L18" i="49"/>
  <c r="K18" i="49"/>
  <c r="J18" i="49"/>
  <c r="I18" i="49"/>
  <c r="H18" i="49"/>
  <c r="G18" i="49"/>
  <c r="F18" i="49"/>
  <c r="E18" i="49"/>
  <c r="D18" i="49"/>
  <c r="O17" i="49"/>
  <c r="P17" i="49" s="1"/>
  <c r="O16" i="49"/>
  <c r="P16" i="49" s="1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O12" i="49"/>
  <c r="P12" i="49" s="1"/>
  <c r="O11" i="49"/>
  <c r="P11" i="49" s="1"/>
  <c r="N10" i="49"/>
  <c r="M10" i="49"/>
  <c r="L10" i="49"/>
  <c r="K10" i="49"/>
  <c r="J10" i="49"/>
  <c r="I10" i="49"/>
  <c r="H10" i="49"/>
  <c r="G10" i="49"/>
  <c r="F10" i="49"/>
  <c r="E10" i="49"/>
  <c r="D10" i="49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2" i="49" l="1"/>
  <c r="P22" i="49" s="1"/>
  <c r="O20" i="49"/>
  <c r="P20" i="49" s="1"/>
  <c r="O18" i="49"/>
  <c r="P18" i="49" s="1"/>
  <c r="O14" i="49"/>
  <c r="P14" i="49" s="1"/>
  <c r="O10" i="49"/>
  <c r="P10" i="49" s="1"/>
  <c r="O5" i="49"/>
  <c r="P5" i="49" s="1"/>
  <c r="O14" i="48"/>
  <c r="P14" i="48" s="1"/>
  <c r="O24" i="49" l="1"/>
  <c r="P24" i="49" s="1"/>
  <c r="O22" i="48"/>
  <c r="P22" i="48" s="1"/>
  <c r="N21" i="48"/>
  <c r="M21" i="48"/>
  <c r="L21" i="48"/>
  <c r="K21" i="48"/>
  <c r="J21" i="48"/>
  <c r="I21" i="48"/>
  <c r="H21" i="48"/>
  <c r="G21" i="48"/>
  <c r="F21" i="48"/>
  <c r="E21" i="48"/>
  <c r="D21" i="48"/>
  <c r="O20" i="48"/>
  <c r="P20" i="48" s="1"/>
  <c r="N19" i="48"/>
  <c r="M19" i="48"/>
  <c r="L19" i="48"/>
  <c r="K19" i="48"/>
  <c r="J19" i="48"/>
  <c r="I19" i="48"/>
  <c r="H19" i="48"/>
  <c r="G19" i="48"/>
  <c r="F19" i="48"/>
  <c r="E19" i="48"/>
  <c r="D19" i="48"/>
  <c r="O18" i="48"/>
  <c r="P18" i="48" s="1"/>
  <c r="O17" i="48"/>
  <c r="P17" i="48" s="1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3" i="48"/>
  <c r="P13" i="48" s="1"/>
  <c r="O12" i="48"/>
  <c r="P12" i="48" s="1"/>
  <c r="N11" i="48"/>
  <c r="M11" i="48"/>
  <c r="L11" i="48"/>
  <c r="K11" i="48"/>
  <c r="J11" i="48"/>
  <c r="I11" i="48"/>
  <c r="H11" i="48"/>
  <c r="G11" i="48"/>
  <c r="F11" i="48"/>
  <c r="E11" i="48"/>
  <c r="D11" i="48"/>
  <c r="O10" i="48"/>
  <c r="P10" i="48" s="1"/>
  <c r="O9" i="48"/>
  <c r="P9" i="48" s="1"/>
  <c r="O8" i="48"/>
  <c r="P8" i="48" s="1"/>
  <c r="O7" i="48"/>
  <c r="P7" i="48" s="1"/>
  <c r="O6" i="48"/>
  <c r="P6" i="48" s="1"/>
  <c r="N5" i="48"/>
  <c r="N23" i="48" s="1"/>
  <c r="M5" i="48"/>
  <c r="M23" i="48" s="1"/>
  <c r="L5" i="48"/>
  <c r="L23" i="48" s="1"/>
  <c r="K5" i="48"/>
  <c r="K23" i="48" s="1"/>
  <c r="J5" i="48"/>
  <c r="I5" i="48"/>
  <c r="H5" i="48"/>
  <c r="G5" i="48"/>
  <c r="F5" i="48"/>
  <c r="E5" i="48"/>
  <c r="D5" i="48"/>
  <c r="E23" i="48" l="1"/>
  <c r="F23" i="48"/>
  <c r="G23" i="48"/>
  <c r="H23" i="48"/>
  <c r="I23" i="48"/>
  <c r="D23" i="48"/>
  <c r="J23" i="48"/>
  <c r="O21" i="48"/>
  <c r="P21" i="48" s="1"/>
  <c r="O19" i="48"/>
  <c r="P19" i="48" s="1"/>
  <c r="O15" i="48"/>
  <c r="P15" i="48" s="1"/>
  <c r="O11" i="48"/>
  <c r="P11" i="48" s="1"/>
  <c r="O5" i="48"/>
  <c r="P5" i="48" s="1"/>
  <c r="O25" i="47"/>
  <c r="P25" i="47" s="1"/>
  <c r="N24" i="47"/>
  <c r="M24" i="47"/>
  <c r="L24" i="47"/>
  <c r="K24" i="47"/>
  <c r="J24" i="47"/>
  <c r="I24" i="47"/>
  <c r="H24" i="47"/>
  <c r="G24" i="47"/>
  <c r="F24" i="47"/>
  <c r="E24" i="47"/>
  <c r="D24" i="47"/>
  <c r="O23" i="47"/>
  <c r="P23" i="47"/>
  <c r="N22" i="47"/>
  <c r="M22" i="47"/>
  <c r="L22" i="47"/>
  <c r="O22" i="47" s="1"/>
  <c r="P22" i="47" s="1"/>
  <c r="K22" i="47"/>
  <c r="J22" i="47"/>
  <c r="I22" i="47"/>
  <c r="H22" i="47"/>
  <c r="G22" i="47"/>
  <c r="F22" i="47"/>
  <c r="E22" i="47"/>
  <c r="D22" i="47"/>
  <c r="O21" i="47"/>
  <c r="P21" i="47" s="1"/>
  <c r="N20" i="47"/>
  <c r="M20" i="47"/>
  <c r="L20" i="47"/>
  <c r="K20" i="47"/>
  <c r="J20" i="47"/>
  <c r="I20" i="47"/>
  <c r="H20" i="47"/>
  <c r="G20" i="47"/>
  <c r="F20" i="47"/>
  <c r="E20" i="47"/>
  <c r="D20" i="47"/>
  <c r="O19" i="47"/>
  <c r="P19" i="47"/>
  <c r="N18" i="47"/>
  <c r="M18" i="47"/>
  <c r="L18" i="47"/>
  <c r="K18" i="47"/>
  <c r="J18" i="47"/>
  <c r="I18" i="47"/>
  <c r="H18" i="47"/>
  <c r="G18" i="47"/>
  <c r="F18" i="47"/>
  <c r="E18" i="47"/>
  <c r="D18" i="47"/>
  <c r="O17" i="47"/>
  <c r="P17" i="47" s="1"/>
  <c r="O16" i="47"/>
  <c r="P16" i="47" s="1"/>
  <c r="N15" i="47"/>
  <c r="M15" i="47"/>
  <c r="L15" i="47"/>
  <c r="K15" i="47"/>
  <c r="J15" i="47"/>
  <c r="I15" i="47"/>
  <c r="H15" i="47"/>
  <c r="G15" i="47"/>
  <c r="F15" i="47"/>
  <c r="E15" i="47"/>
  <c r="D15" i="47"/>
  <c r="D26" i="47" s="1"/>
  <c r="O14" i="47"/>
  <c r="P14" i="47" s="1"/>
  <c r="O13" i="47"/>
  <c r="P13" i="47" s="1"/>
  <c r="O12" i="47"/>
  <c r="P12" i="47" s="1"/>
  <c r="N11" i="47"/>
  <c r="M11" i="47"/>
  <c r="L11" i="47"/>
  <c r="K11" i="47"/>
  <c r="J11" i="47"/>
  <c r="I11" i="47"/>
  <c r="H11" i="47"/>
  <c r="G11" i="47"/>
  <c r="F11" i="47"/>
  <c r="E11" i="47"/>
  <c r="D11" i="47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N20" i="46"/>
  <c r="O20" i="46"/>
  <c r="M19" i="46"/>
  <c r="L19" i="46"/>
  <c r="K19" i="46"/>
  <c r="J19" i="46"/>
  <c r="I19" i="46"/>
  <c r="H19" i="46"/>
  <c r="G19" i="46"/>
  <c r="F19" i="46"/>
  <c r="E19" i="46"/>
  <c r="D19" i="46"/>
  <c r="N18" i="46"/>
  <c r="O18" i="46"/>
  <c r="M17" i="46"/>
  <c r="L17" i="46"/>
  <c r="K17" i="46"/>
  <c r="J17" i="46"/>
  <c r="I17" i="46"/>
  <c r="H17" i="46"/>
  <c r="G17" i="46"/>
  <c r="F17" i="46"/>
  <c r="E17" i="46"/>
  <c r="D17" i="46"/>
  <c r="N17" i="46" s="1"/>
  <c r="O17" i="46" s="1"/>
  <c r="N16" i="46"/>
  <c r="O16" i="46"/>
  <c r="N15" i="46"/>
  <c r="O15" i="46" s="1"/>
  <c r="M14" i="46"/>
  <c r="N14" i="46" s="1"/>
  <c r="O14" i="46" s="1"/>
  <c r="L14" i="46"/>
  <c r="K14" i="46"/>
  <c r="J14" i="46"/>
  <c r="I14" i="46"/>
  <c r="H14" i="46"/>
  <c r="G14" i="46"/>
  <c r="F14" i="46"/>
  <c r="E14" i="46"/>
  <c r="D14" i="46"/>
  <c r="N13" i="46"/>
  <c r="O13" i="46"/>
  <c r="N12" i="46"/>
  <c r="O12" i="46" s="1"/>
  <c r="M11" i="46"/>
  <c r="L11" i="46"/>
  <c r="K11" i="46"/>
  <c r="J11" i="46"/>
  <c r="I11" i="46"/>
  <c r="H11" i="46"/>
  <c r="G11" i="46"/>
  <c r="F11" i="46"/>
  <c r="F21" i="46" s="1"/>
  <c r="E11" i="46"/>
  <c r="D11" i="46"/>
  <c r="N10" i="46"/>
  <c r="O10" i="46" s="1"/>
  <c r="N9" i="46"/>
  <c r="O9" i="46"/>
  <c r="N8" i="46"/>
  <c r="O8" i="46" s="1"/>
  <c r="N7" i="46"/>
  <c r="O7" i="46" s="1"/>
  <c r="N6" i="46"/>
  <c r="O6" i="46"/>
  <c r="M5" i="46"/>
  <c r="L5" i="46"/>
  <c r="K5" i="46"/>
  <c r="J5" i="46"/>
  <c r="I5" i="46"/>
  <c r="H5" i="46"/>
  <c r="G5" i="46"/>
  <c r="G21" i="46" s="1"/>
  <c r="F5" i="46"/>
  <c r="E5" i="46"/>
  <c r="D5" i="46"/>
  <c r="N22" i="45"/>
  <c r="O22" i="45" s="1"/>
  <c r="M21" i="45"/>
  <c r="L21" i="45"/>
  <c r="K21" i="45"/>
  <c r="J21" i="45"/>
  <c r="I21" i="45"/>
  <c r="H21" i="45"/>
  <c r="G21" i="45"/>
  <c r="F21" i="45"/>
  <c r="E21" i="45"/>
  <c r="D21" i="45"/>
  <c r="N20" i="45"/>
  <c r="O20" i="45"/>
  <c r="M19" i="45"/>
  <c r="L19" i="45"/>
  <c r="K19" i="45"/>
  <c r="J19" i="45"/>
  <c r="I19" i="45"/>
  <c r="H19" i="45"/>
  <c r="G19" i="45"/>
  <c r="F19" i="45"/>
  <c r="E19" i="45"/>
  <c r="D19" i="45"/>
  <c r="N18" i="45"/>
  <c r="O18" i="45"/>
  <c r="N17" i="45"/>
  <c r="O17" i="45" s="1"/>
  <c r="M16" i="45"/>
  <c r="L16" i="45"/>
  <c r="K16" i="45"/>
  <c r="J16" i="45"/>
  <c r="I16" i="45"/>
  <c r="H16" i="45"/>
  <c r="G16" i="45"/>
  <c r="F16" i="45"/>
  <c r="E16" i="45"/>
  <c r="D16" i="45"/>
  <c r="N15" i="45"/>
  <c r="O15" i="45"/>
  <c r="N14" i="45"/>
  <c r="O14" i="45" s="1"/>
  <c r="N13" i="45"/>
  <c r="O13" i="45" s="1"/>
  <c r="M12" i="45"/>
  <c r="L12" i="45"/>
  <c r="K12" i="45"/>
  <c r="J12" i="45"/>
  <c r="I12" i="45"/>
  <c r="H12" i="45"/>
  <c r="G12" i="45"/>
  <c r="F12" i="45"/>
  <c r="E12" i="45"/>
  <c r="D12" i="45"/>
  <c r="N12" i="45" s="1"/>
  <c r="O12" i="45" s="1"/>
  <c r="N11" i="45"/>
  <c r="O11" i="45" s="1"/>
  <c r="N10" i="45"/>
  <c r="O10" i="45"/>
  <c r="N9" i="45"/>
  <c r="O9" i="45" s="1"/>
  <c r="N8" i="45"/>
  <c r="O8" i="45"/>
  <c r="N7" i="45"/>
  <c r="O7" i="45" s="1"/>
  <c r="N6" i="45"/>
  <c r="O6" i="45"/>
  <c r="M5" i="45"/>
  <c r="L5" i="45"/>
  <c r="K5" i="45"/>
  <c r="J5" i="45"/>
  <c r="I5" i="45"/>
  <c r="I23" i="45" s="1"/>
  <c r="H5" i="45"/>
  <c r="H23" i="45" s="1"/>
  <c r="G5" i="45"/>
  <c r="G23" i="45" s="1"/>
  <c r="F5" i="45"/>
  <c r="E5" i="45"/>
  <c r="E23" i="45" s="1"/>
  <c r="D5" i="45"/>
  <c r="N22" i="44"/>
  <c r="O22" i="44" s="1"/>
  <c r="M21" i="44"/>
  <c r="L21" i="44"/>
  <c r="K21" i="44"/>
  <c r="J21" i="44"/>
  <c r="I21" i="44"/>
  <c r="H21" i="44"/>
  <c r="G21" i="44"/>
  <c r="F21" i="44"/>
  <c r="E21" i="44"/>
  <c r="N21" i="44" s="1"/>
  <c r="O21" i="44" s="1"/>
  <c r="D21" i="44"/>
  <c r="N20" i="44"/>
  <c r="O20" i="44"/>
  <c r="M19" i="44"/>
  <c r="L19" i="44"/>
  <c r="K19" i="44"/>
  <c r="J19" i="44"/>
  <c r="I19" i="44"/>
  <c r="H19" i="44"/>
  <c r="G19" i="44"/>
  <c r="F19" i="44"/>
  <c r="E19" i="44"/>
  <c r="D19" i="44"/>
  <c r="N18" i="44"/>
  <c r="O18" i="44" s="1"/>
  <c r="N17" i="44"/>
  <c r="O17" i="44"/>
  <c r="N16" i="44"/>
  <c r="O16" i="44" s="1"/>
  <c r="M15" i="44"/>
  <c r="L15" i="44"/>
  <c r="K15" i="44"/>
  <c r="J15" i="44"/>
  <c r="I15" i="44"/>
  <c r="H15" i="44"/>
  <c r="G15" i="44"/>
  <c r="F15" i="44"/>
  <c r="E15" i="44"/>
  <c r="D15" i="44"/>
  <c r="N14" i="44"/>
  <c r="O14" i="44" s="1"/>
  <c r="N13" i="44"/>
  <c r="O13" i="44" s="1"/>
  <c r="N12" i="44"/>
  <c r="O12" i="44"/>
  <c r="M11" i="44"/>
  <c r="L11" i="44"/>
  <c r="K11" i="44"/>
  <c r="J11" i="44"/>
  <c r="I11" i="44"/>
  <c r="H11" i="44"/>
  <c r="G11" i="44"/>
  <c r="N11" i="44" s="1"/>
  <c r="O11" i="44" s="1"/>
  <c r="F11" i="44"/>
  <c r="E11" i="44"/>
  <c r="D11" i="44"/>
  <c r="N10" i="44"/>
  <c r="O10" i="44" s="1"/>
  <c r="N9" i="44"/>
  <c r="O9" i="44"/>
  <c r="N8" i="44"/>
  <c r="O8" i="44"/>
  <c r="N7" i="44"/>
  <c r="O7" i="44" s="1"/>
  <c r="N6" i="44"/>
  <c r="O6" i="44" s="1"/>
  <c r="M5" i="44"/>
  <c r="L5" i="44"/>
  <c r="K5" i="44"/>
  <c r="J5" i="44"/>
  <c r="I5" i="44"/>
  <c r="H5" i="44"/>
  <c r="G5" i="44"/>
  <c r="F5" i="44"/>
  <c r="F23" i="44" s="1"/>
  <c r="E5" i="44"/>
  <c r="D5" i="44"/>
  <c r="N21" i="43"/>
  <c r="O21" i="43"/>
  <c r="M20" i="43"/>
  <c r="L20" i="43"/>
  <c r="K20" i="43"/>
  <c r="J20" i="43"/>
  <c r="I20" i="43"/>
  <c r="H20" i="43"/>
  <c r="G20" i="43"/>
  <c r="F20" i="43"/>
  <c r="E20" i="43"/>
  <c r="D20" i="43"/>
  <c r="N19" i="43"/>
  <c r="O19" i="43" s="1"/>
  <c r="M18" i="43"/>
  <c r="L18" i="43"/>
  <c r="K18" i="43"/>
  <c r="J18" i="43"/>
  <c r="I18" i="43"/>
  <c r="H18" i="43"/>
  <c r="G18" i="43"/>
  <c r="F18" i="43"/>
  <c r="E18" i="43"/>
  <c r="D18" i="43"/>
  <c r="N18" i="43" s="1"/>
  <c r="O18" i="43" s="1"/>
  <c r="N17" i="43"/>
  <c r="O17" i="43" s="1"/>
  <c r="N16" i="43"/>
  <c r="O16" i="43" s="1"/>
  <c r="N15" i="43"/>
  <c r="O15" i="43" s="1"/>
  <c r="M14" i="43"/>
  <c r="L14" i="43"/>
  <c r="K14" i="43"/>
  <c r="J14" i="43"/>
  <c r="I14" i="43"/>
  <c r="H14" i="43"/>
  <c r="G14" i="43"/>
  <c r="F14" i="43"/>
  <c r="E14" i="43"/>
  <c r="N14" i="43" s="1"/>
  <c r="O14" i="43" s="1"/>
  <c r="D14" i="43"/>
  <c r="N13" i="43"/>
  <c r="O13" i="43" s="1"/>
  <c r="N12" i="43"/>
  <c r="O12" i="43"/>
  <c r="M11" i="43"/>
  <c r="L11" i="43"/>
  <c r="K11" i="43"/>
  <c r="J11" i="43"/>
  <c r="I11" i="43"/>
  <c r="H11" i="43"/>
  <c r="G11" i="43"/>
  <c r="F11" i="43"/>
  <c r="E11" i="43"/>
  <c r="D11" i="43"/>
  <c r="N10" i="43"/>
  <c r="O10" i="43"/>
  <c r="N9" i="43"/>
  <c r="O9" i="43" s="1"/>
  <c r="N8" i="43"/>
  <c r="O8" i="43"/>
  <c r="N7" i="43"/>
  <c r="O7" i="43"/>
  <c r="N6" i="43"/>
  <c r="O6" i="43" s="1"/>
  <c r="M5" i="43"/>
  <c r="L5" i="43"/>
  <c r="K5" i="43"/>
  <c r="J5" i="43"/>
  <c r="J22" i="43" s="1"/>
  <c r="I5" i="43"/>
  <c r="H5" i="43"/>
  <c r="G5" i="43"/>
  <c r="F5" i="43"/>
  <c r="E5" i="43"/>
  <c r="D5" i="43"/>
  <c r="N23" i="42"/>
  <c r="O23" i="42" s="1"/>
  <c r="M22" i="42"/>
  <c r="L22" i="42"/>
  <c r="K22" i="42"/>
  <c r="J22" i="42"/>
  <c r="I22" i="42"/>
  <c r="H22" i="42"/>
  <c r="G22" i="42"/>
  <c r="F22" i="42"/>
  <c r="E22" i="42"/>
  <c r="D22" i="42"/>
  <c r="N21" i="42"/>
  <c r="O21" i="42" s="1"/>
  <c r="M20" i="42"/>
  <c r="L20" i="42"/>
  <c r="K20" i="42"/>
  <c r="J20" i="42"/>
  <c r="I20" i="42"/>
  <c r="H20" i="42"/>
  <c r="G20" i="42"/>
  <c r="F20" i="42"/>
  <c r="E20" i="42"/>
  <c r="D20" i="42"/>
  <c r="N19" i="42"/>
  <c r="O19" i="42"/>
  <c r="M18" i="42"/>
  <c r="L18" i="42"/>
  <c r="K18" i="42"/>
  <c r="J18" i="42"/>
  <c r="I18" i="42"/>
  <c r="H18" i="42"/>
  <c r="G18" i="42"/>
  <c r="F18" i="42"/>
  <c r="E18" i="42"/>
  <c r="D18" i="42"/>
  <c r="N17" i="42"/>
  <c r="O17" i="42"/>
  <c r="N16" i="42"/>
  <c r="O16" i="42" s="1"/>
  <c r="M15" i="42"/>
  <c r="L15" i="42"/>
  <c r="K15" i="42"/>
  <c r="J15" i="42"/>
  <c r="I15" i="42"/>
  <c r="H15" i="42"/>
  <c r="G15" i="42"/>
  <c r="F15" i="42"/>
  <c r="E15" i="42"/>
  <c r="D15" i="42"/>
  <c r="N14" i="42"/>
  <c r="O14" i="42" s="1"/>
  <c r="N13" i="42"/>
  <c r="O13" i="42"/>
  <c r="N12" i="42"/>
  <c r="O12" i="42" s="1"/>
  <c r="M11" i="42"/>
  <c r="L11" i="42"/>
  <c r="K11" i="42"/>
  <c r="J11" i="42"/>
  <c r="I11" i="42"/>
  <c r="H11" i="42"/>
  <c r="G11" i="42"/>
  <c r="F11" i="42"/>
  <c r="E11" i="42"/>
  <c r="D11" i="42"/>
  <c r="N10" i="42"/>
  <c r="O10" i="42"/>
  <c r="N9" i="42"/>
  <c r="O9" i="42" s="1"/>
  <c r="N8" i="42"/>
  <c r="O8" i="42" s="1"/>
  <c r="N7" i="42"/>
  <c r="O7" i="42"/>
  <c r="N6" i="42"/>
  <c r="O6" i="42" s="1"/>
  <c r="M5" i="42"/>
  <c r="M24" i="42" s="1"/>
  <c r="L5" i="42"/>
  <c r="L24" i="42" s="1"/>
  <c r="K5" i="42"/>
  <c r="K24" i="42" s="1"/>
  <c r="J5" i="42"/>
  <c r="I5" i="42"/>
  <c r="H5" i="42"/>
  <c r="G5" i="42"/>
  <c r="F5" i="42"/>
  <c r="E5" i="42"/>
  <c r="E24" i="42" s="1"/>
  <c r="D5" i="42"/>
  <c r="N25" i="41"/>
  <c r="O25" i="41" s="1"/>
  <c r="M24" i="41"/>
  <c r="L24" i="41"/>
  <c r="K24" i="41"/>
  <c r="J24" i="41"/>
  <c r="I24" i="41"/>
  <c r="H24" i="41"/>
  <c r="G24" i="41"/>
  <c r="F24" i="41"/>
  <c r="E24" i="41"/>
  <c r="D24" i="41"/>
  <c r="N23" i="41"/>
  <c r="O23" i="41"/>
  <c r="M22" i="41"/>
  <c r="L22" i="41"/>
  <c r="K22" i="41"/>
  <c r="J22" i="41"/>
  <c r="I22" i="41"/>
  <c r="H22" i="41"/>
  <c r="G22" i="41"/>
  <c r="F22" i="41"/>
  <c r="E22" i="41"/>
  <c r="D22" i="41"/>
  <c r="N21" i="41"/>
  <c r="O21" i="41"/>
  <c r="M20" i="41"/>
  <c r="L20" i="41"/>
  <c r="K20" i="41"/>
  <c r="J20" i="41"/>
  <c r="I20" i="41"/>
  <c r="H20" i="41"/>
  <c r="G20" i="41"/>
  <c r="F20" i="41"/>
  <c r="E20" i="41"/>
  <c r="D20" i="41"/>
  <c r="N19" i="41"/>
  <c r="O19" i="41"/>
  <c r="N18" i="41"/>
  <c r="O18" i="41" s="1"/>
  <c r="N17" i="41"/>
  <c r="O17" i="41" s="1"/>
  <c r="M16" i="41"/>
  <c r="L16" i="41"/>
  <c r="K16" i="41"/>
  <c r="J16" i="41"/>
  <c r="I16" i="41"/>
  <c r="H16" i="41"/>
  <c r="G16" i="41"/>
  <c r="F16" i="41"/>
  <c r="E16" i="41"/>
  <c r="D16" i="41"/>
  <c r="N16" i="41" s="1"/>
  <c r="O16" i="41" s="1"/>
  <c r="N15" i="41"/>
  <c r="O15" i="41" s="1"/>
  <c r="N14" i="41"/>
  <c r="O14" i="41" s="1"/>
  <c r="N13" i="41"/>
  <c r="O13" i="41" s="1"/>
  <c r="M12" i="41"/>
  <c r="L12" i="41"/>
  <c r="K12" i="41"/>
  <c r="J12" i="41"/>
  <c r="I12" i="41"/>
  <c r="H12" i="41"/>
  <c r="G12" i="41"/>
  <c r="F12" i="41"/>
  <c r="E12" i="41"/>
  <c r="D12" i="41"/>
  <c r="N11" i="41"/>
  <c r="O11" i="41" s="1"/>
  <c r="N10" i="41"/>
  <c r="O10" i="41" s="1"/>
  <c r="N9" i="41"/>
  <c r="O9" i="4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E26" i="41" s="1"/>
  <c r="D5" i="41"/>
  <c r="N26" i="40"/>
  <c r="O26" i="40"/>
  <c r="M25" i="40"/>
  <c r="M27" i="40" s="1"/>
  <c r="L25" i="40"/>
  <c r="K25" i="40"/>
  <c r="J25" i="40"/>
  <c r="I25" i="40"/>
  <c r="H25" i="40"/>
  <c r="G25" i="40"/>
  <c r="F25" i="40"/>
  <c r="E25" i="40"/>
  <c r="D25" i="40"/>
  <c r="N24" i="40"/>
  <c r="O24" i="40"/>
  <c r="M23" i="40"/>
  <c r="L23" i="40"/>
  <c r="K23" i="40"/>
  <c r="J23" i="40"/>
  <c r="I23" i="40"/>
  <c r="H23" i="40"/>
  <c r="G23" i="40"/>
  <c r="F23" i="40"/>
  <c r="E23" i="40"/>
  <c r="D23" i="40"/>
  <c r="N22" i="40"/>
  <c r="O22" i="40" s="1"/>
  <c r="M21" i="40"/>
  <c r="L21" i="40"/>
  <c r="K21" i="40"/>
  <c r="J21" i="40"/>
  <c r="I21" i="40"/>
  <c r="H21" i="40"/>
  <c r="G21" i="40"/>
  <c r="F21" i="40"/>
  <c r="E21" i="40"/>
  <c r="D21" i="40"/>
  <c r="N20" i="40"/>
  <c r="O20" i="40"/>
  <c r="M19" i="40"/>
  <c r="L19" i="40"/>
  <c r="K19" i="40"/>
  <c r="J19" i="40"/>
  <c r="I19" i="40"/>
  <c r="H19" i="40"/>
  <c r="G19" i="40"/>
  <c r="F19" i="40"/>
  <c r="E19" i="40"/>
  <c r="D19" i="40"/>
  <c r="N18" i="40"/>
  <c r="O18" i="40" s="1"/>
  <c r="N17" i="40"/>
  <c r="O17" i="40"/>
  <c r="M16" i="40"/>
  <c r="L16" i="40"/>
  <c r="K16" i="40"/>
  <c r="J16" i="40"/>
  <c r="I16" i="40"/>
  <c r="H16" i="40"/>
  <c r="G16" i="40"/>
  <c r="F16" i="40"/>
  <c r="E16" i="40"/>
  <c r="D16" i="40"/>
  <c r="N15" i="40"/>
  <c r="O15" i="40"/>
  <c r="N14" i="40"/>
  <c r="O14" i="40" s="1"/>
  <c r="N13" i="40"/>
  <c r="O13" i="40" s="1"/>
  <c r="M12" i="40"/>
  <c r="L12" i="40"/>
  <c r="K12" i="40"/>
  <c r="J12" i="40"/>
  <c r="I12" i="40"/>
  <c r="H12" i="40"/>
  <c r="G12" i="40"/>
  <c r="F12" i="40"/>
  <c r="E12" i="40"/>
  <c r="D12" i="40"/>
  <c r="N11" i="40"/>
  <c r="O11" i="40" s="1"/>
  <c r="N10" i="40"/>
  <c r="O10" i="40" s="1"/>
  <c r="N9" i="40"/>
  <c r="O9" i="40" s="1"/>
  <c r="N8" i="40"/>
  <c r="O8" i="40"/>
  <c r="N7" i="40"/>
  <c r="O7" i="40"/>
  <c r="N6" i="40"/>
  <c r="O6" i="40" s="1"/>
  <c r="M5" i="40"/>
  <c r="L5" i="40"/>
  <c r="K5" i="40"/>
  <c r="J5" i="40"/>
  <c r="I5" i="40"/>
  <c r="H5" i="40"/>
  <c r="G5" i="40"/>
  <c r="F5" i="40"/>
  <c r="E5" i="40"/>
  <c r="D5" i="40"/>
  <c r="D5" i="38"/>
  <c r="E5" i="38"/>
  <c r="F5" i="38"/>
  <c r="F25" i="38" s="1"/>
  <c r="G5" i="38"/>
  <c r="H5" i="38"/>
  <c r="I5" i="38"/>
  <c r="J5" i="38"/>
  <c r="J25" i="38" s="1"/>
  <c r="K5" i="38"/>
  <c r="L5" i="38"/>
  <c r="M5" i="38"/>
  <c r="M25" i="38" s="1"/>
  <c r="N6" i="38"/>
  <c r="O6" i="38" s="1"/>
  <c r="N7" i="38"/>
  <c r="O7" i="38" s="1"/>
  <c r="N8" i="38"/>
  <c r="O8" i="38" s="1"/>
  <c r="N9" i="38"/>
  <c r="O9" i="38"/>
  <c r="N10" i="38"/>
  <c r="O10" i="38" s="1"/>
  <c r="D11" i="38"/>
  <c r="E11" i="38"/>
  <c r="F11" i="38"/>
  <c r="G11" i="38"/>
  <c r="H11" i="38"/>
  <c r="I11" i="38"/>
  <c r="J11" i="38"/>
  <c r="K11" i="38"/>
  <c r="L11" i="38"/>
  <c r="M11" i="38"/>
  <c r="N12" i="38"/>
  <c r="O12" i="38" s="1"/>
  <c r="N13" i="38"/>
  <c r="O13" i="38" s="1"/>
  <c r="N14" i="38"/>
  <c r="O14" i="38"/>
  <c r="D15" i="38"/>
  <c r="E15" i="38"/>
  <c r="F15" i="38"/>
  <c r="G15" i="38"/>
  <c r="H15" i="38"/>
  <c r="I15" i="38"/>
  <c r="J15" i="38"/>
  <c r="K15" i="38"/>
  <c r="L15" i="38"/>
  <c r="M15" i="38"/>
  <c r="N16" i="38"/>
  <c r="O16" i="38" s="1"/>
  <c r="N17" i="38"/>
  <c r="O17" i="38" s="1"/>
  <c r="N18" i="38"/>
  <c r="O18" i="38" s="1"/>
  <c r="D19" i="38"/>
  <c r="E19" i="38"/>
  <c r="F19" i="38"/>
  <c r="G19" i="38"/>
  <c r="H19" i="38"/>
  <c r="I19" i="38"/>
  <c r="J19" i="38"/>
  <c r="K19" i="38"/>
  <c r="L19" i="38"/>
  <c r="M19" i="38"/>
  <c r="N20" i="38"/>
  <c r="O20" i="38" s="1"/>
  <c r="D21" i="38"/>
  <c r="E21" i="38"/>
  <c r="F21" i="38"/>
  <c r="G21" i="38"/>
  <c r="H21" i="38"/>
  <c r="I21" i="38"/>
  <c r="J21" i="38"/>
  <c r="K21" i="38"/>
  <c r="L21" i="38"/>
  <c r="M21" i="38"/>
  <c r="N22" i="38"/>
  <c r="O22" i="38" s="1"/>
  <c r="D23" i="38"/>
  <c r="N23" i="38" s="1"/>
  <c r="O23" i="38" s="1"/>
  <c r="E23" i="38"/>
  <c r="F23" i="38"/>
  <c r="G23" i="38"/>
  <c r="H23" i="38"/>
  <c r="I23" i="38"/>
  <c r="J23" i="38"/>
  <c r="K23" i="38"/>
  <c r="L23" i="38"/>
  <c r="M23" i="38"/>
  <c r="N24" i="38"/>
  <c r="O24" i="38" s="1"/>
  <c r="D5" i="33"/>
  <c r="D25" i="33" s="1"/>
  <c r="E5" i="33"/>
  <c r="F5" i="33"/>
  <c r="F25" i="33" s="1"/>
  <c r="G5" i="33"/>
  <c r="H5" i="33"/>
  <c r="I5" i="33"/>
  <c r="I25" i="33"/>
  <c r="J5" i="33"/>
  <c r="K5" i="33"/>
  <c r="L5" i="33"/>
  <c r="M5" i="33"/>
  <c r="N6" i="33"/>
  <c r="O6" i="33" s="1"/>
  <c r="N7" i="33"/>
  <c r="O7" i="33"/>
  <c r="N8" i="33"/>
  <c r="O8" i="33" s="1"/>
  <c r="N9" i="33"/>
  <c r="O9" i="33" s="1"/>
  <c r="N10" i="33"/>
  <c r="O10" i="33" s="1"/>
  <c r="D11" i="33"/>
  <c r="E11" i="33"/>
  <c r="F11" i="33"/>
  <c r="G11" i="33"/>
  <c r="H11" i="33"/>
  <c r="I11" i="33"/>
  <c r="J11" i="33"/>
  <c r="K11" i="33"/>
  <c r="L11" i="33"/>
  <c r="M11" i="33"/>
  <c r="N12" i="33"/>
  <c r="O12" i="33" s="1"/>
  <c r="N13" i="33"/>
  <c r="O13" i="33" s="1"/>
  <c r="N14" i="33"/>
  <c r="O14" i="33" s="1"/>
  <c r="D15" i="33"/>
  <c r="E15" i="33"/>
  <c r="F15" i="33"/>
  <c r="N15" i="33" s="1"/>
  <c r="O15" i="33" s="1"/>
  <c r="G15" i="33"/>
  <c r="H15" i="33"/>
  <c r="I15" i="33"/>
  <c r="J15" i="33"/>
  <c r="K15" i="33"/>
  <c r="L15" i="33"/>
  <c r="M15" i="33"/>
  <c r="N16" i="33"/>
  <c r="O16" i="33"/>
  <c r="N17" i="33"/>
  <c r="O17" i="33" s="1"/>
  <c r="N18" i="33"/>
  <c r="O18" i="33" s="1"/>
  <c r="D19" i="33"/>
  <c r="E19" i="33"/>
  <c r="F19" i="33"/>
  <c r="G19" i="33"/>
  <c r="H19" i="33"/>
  <c r="I19" i="33"/>
  <c r="J19" i="33"/>
  <c r="K19" i="33"/>
  <c r="L19" i="33"/>
  <c r="M19" i="33"/>
  <c r="N20" i="33"/>
  <c r="O20" i="33" s="1"/>
  <c r="D21" i="33"/>
  <c r="E21" i="33"/>
  <c r="F21" i="33"/>
  <c r="G21" i="33"/>
  <c r="H21" i="33"/>
  <c r="I21" i="33"/>
  <c r="J21" i="33"/>
  <c r="K21" i="33"/>
  <c r="L21" i="33"/>
  <c r="M21" i="33"/>
  <c r="N22" i="33"/>
  <c r="O22" i="33" s="1"/>
  <c r="D23" i="33"/>
  <c r="E23" i="33"/>
  <c r="F23" i="33"/>
  <c r="G23" i="33"/>
  <c r="H23" i="33"/>
  <c r="I23" i="33"/>
  <c r="J23" i="33"/>
  <c r="K23" i="33"/>
  <c r="L23" i="33"/>
  <c r="M23" i="33"/>
  <c r="N24" i="33"/>
  <c r="O24" i="33" s="1"/>
  <c r="D5" i="34"/>
  <c r="E5" i="34"/>
  <c r="F5" i="34"/>
  <c r="G5" i="34"/>
  <c r="H5" i="34"/>
  <c r="I5" i="34"/>
  <c r="I27" i="34" s="1"/>
  <c r="J5" i="34"/>
  <c r="K5" i="34"/>
  <c r="K27" i="34" s="1"/>
  <c r="L5" i="34"/>
  <c r="M5" i="34"/>
  <c r="N6" i="34"/>
  <c r="O6" i="34" s="1"/>
  <c r="N7" i="34"/>
  <c r="O7" i="34" s="1"/>
  <c r="N8" i="34"/>
  <c r="O8" i="34" s="1"/>
  <c r="N9" i="34"/>
  <c r="O9" i="34" s="1"/>
  <c r="N10" i="34"/>
  <c r="O10" i="34" s="1"/>
  <c r="N11" i="34"/>
  <c r="O11" i="34" s="1"/>
  <c r="D12" i="34"/>
  <c r="E12" i="34"/>
  <c r="F12" i="34"/>
  <c r="G12" i="34"/>
  <c r="G27" i="34" s="1"/>
  <c r="H12" i="34"/>
  <c r="I12" i="34"/>
  <c r="J12" i="34"/>
  <c r="K12" i="34"/>
  <c r="L12" i="34"/>
  <c r="L27" i="34" s="1"/>
  <c r="M12" i="34"/>
  <c r="N13" i="34"/>
  <c r="O13" i="34" s="1"/>
  <c r="N14" i="34"/>
  <c r="O14" i="34" s="1"/>
  <c r="N15" i="34"/>
  <c r="O15" i="34" s="1"/>
  <c r="D16" i="34"/>
  <c r="E16" i="34"/>
  <c r="F16" i="34"/>
  <c r="G16" i="34"/>
  <c r="H16" i="34"/>
  <c r="I16" i="34"/>
  <c r="J16" i="34"/>
  <c r="K16" i="34"/>
  <c r="L16" i="34"/>
  <c r="M16" i="34"/>
  <c r="N17" i="34"/>
  <c r="O17" i="34" s="1"/>
  <c r="N18" i="34"/>
  <c r="O18" i="34"/>
  <c r="N19" i="34"/>
  <c r="O19" i="34" s="1"/>
  <c r="D20" i="34"/>
  <c r="E20" i="34"/>
  <c r="F20" i="34"/>
  <c r="G20" i="34"/>
  <c r="H20" i="34"/>
  <c r="I20" i="34"/>
  <c r="J20" i="34"/>
  <c r="K20" i="34"/>
  <c r="L20" i="34"/>
  <c r="M20" i="34"/>
  <c r="N21" i="34"/>
  <c r="O21" i="34" s="1"/>
  <c r="D22" i="34"/>
  <c r="E22" i="34"/>
  <c r="F22" i="34"/>
  <c r="G22" i="34"/>
  <c r="H22" i="34"/>
  <c r="I22" i="34"/>
  <c r="J22" i="34"/>
  <c r="K22" i="34"/>
  <c r="L22" i="34"/>
  <c r="M22" i="34"/>
  <c r="N23" i="34"/>
  <c r="O23" i="34" s="1"/>
  <c r="D24" i="34"/>
  <c r="N24" i="34" s="1"/>
  <c r="O24" i="34" s="1"/>
  <c r="E24" i="34"/>
  <c r="F24" i="34"/>
  <c r="G24" i="34"/>
  <c r="H24" i="34"/>
  <c r="I24" i="34"/>
  <c r="J24" i="34"/>
  <c r="K24" i="34"/>
  <c r="L24" i="34"/>
  <c r="M24" i="34"/>
  <c r="N25" i="34"/>
  <c r="O25" i="34" s="1"/>
  <c r="N26" i="34"/>
  <c r="O26" i="34"/>
  <c r="J27" i="34"/>
  <c r="D5" i="35"/>
  <c r="D28" i="35" s="1"/>
  <c r="E5" i="35"/>
  <c r="F5" i="35"/>
  <c r="G5" i="35"/>
  <c r="G28" i="35" s="1"/>
  <c r="H5" i="35"/>
  <c r="I5" i="35"/>
  <c r="J5" i="35"/>
  <c r="K5" i="35"/>
  <c r="L5" i="35"/>
  <c r="M5" i="35"/>
  <c r="N6" i="35"/>
  <c r="O6" i="35" s="1"/>
  <c r="N7" i="35"/>
  <c r="O7" i="35" s="1"/>
  <c r="N8" i="35"/>
  <c r="O8" i="35" s="1"/>
  <c r="N9" i="35"/>
  <c r="O9" i="35" s="1"/>
  <c r="N10" i="35"/>
  <c r="O10" i="35"/>
  <c r="N11" i="35"/>
  <c r="O11" i="35" s="1"/>
  <c r="D12" i="35"/>
  <c r="E12" i="35"/>
  <c r="F12" i="35"/>
  <c r="G12" i="35"/>
  <c r="H12" i="35"/>
  <c r="I12" i="35"/>
  <c r="J12" i="35"/>
  <c r="K12" i="35"/>
  <c r="L12" i="35"/>
  <c r="M12" i="35"/>
  <c r="N13" i="35"/>
  <c r="O13" i="35" s="1"/>
  <c r="N14" i="35"/>
  <c r="O14" i="35" s="1"/>
  <c r="N15" i="35"/>
  <c r="O15" i="35" s="1"/>
  <c r="D16" i="35"/>
  <c r="E16" i="35"/>
  <c r="F16" i="35"/>
  <c r="G16" i="35"/>
  <c r="H16" i="35"/>
  <c r="I16" i="35"/>
  <c r="J16" i="35"/>
  <c r="K16" i="35"/>
  <c r="L16" i="35"/>
  <c r="M16" i="35"/>
  <c r="N17" i="35"/>
  <c r="O17" i="35" s="1"/>
  <c r="N18" i="35"/>
  <c r="O18" i="35"/>
  <c r="N19" i="35"/>
  <c r="O19" i="35" s="1"/>
  <c r="D20" i="35"/>
  <c r="E20" i="35"/>
  <c r="F20" i="35"/>
  <c r="G20" i="35"/>
  <c r="H20" i="35"/>
  <c r="I20" i="35"/>
  <c r="J20" i="35"/>
  <c r="K20" i="35"/>
  <c r="L20" i="35"/>
  <c r="N20" i="35" s="1"/>
  <c r="O20" i="35" s="1"/>
  <c r="M20" i="35"/>
  <c r="N21" i="35"/>
  <c r="O21" i="35" s="1"/>
  <c r="D22" i="35"/>
  <c r="E22" i="35"/>
  <c r="F22" i="35"/>
  <c r="G22" i="35"/>
  <c r="H22" i="35"/>
  <c r="I22" i="35"/>
  <c r="J22" i="35"/>
  <c r="K22" i="35"/>
  <c r="L22" i="35"/>
  <c r="M22" i="35"/>
  <c r="N23" i="35"/>
  <c r="O23" i="35" s="1"/>
  <c r="D24" i="35"/>
  <c r="E24" i="35"/>
  <c r="F24" i="35"/>
  <c r="G24" i="35"/>
  <c r="H24" i="35"/>
  <c r="I24" i="35"/>
  <c r="J24" i="35"/>
  <c r="K24" i="35"/>
  <c r="L24" i="35"/>
  <c r="M24" i="35"/>
  <c r="N25" i="35"/>
  <c r="O25" i="35" s="1"/>
  <c r="D26" i="35"/>
  <c r="E26" i="35"/>
  <c r="F26" i="35"/>
  <c r="G26" i="35"/>
  <c r="H26" i="35"/>
  <c r="I26" i="35"/>
  <c r="J26" i="35"/>
  <c r="K26" i="35"/>
  <c r="L26" i="35"/>
  <c r="M26" i="35"/>
  <c r="N27" i="35"/>
  <c r="O27" i="35" s="1"/>
  <c r="D5" i="36"/>
  <c r="N5" i="36" s="1"/>
  <c r="O5" i="36" s="1"/>
  <c r="E5" i="36"/>
  <c r="E23" i="36" s="1"/>
  <c r="F5" i="36"/>
  <c r="G5" i="36"/>
  <c r="H5" i="36"/>
  <c r="I5" i="36"/>
  <c r="J5" i="36"/>
  <c r="K5" i="36"/>
  <c r="L5" i="36"/>
  <c r="L23" i="36" s="1"/>
  <c r="M5" i="36"/>
  <c r="N6" i="36"/>
  <c r="O6" i="36"/>
  <c r="N7" i="36"/>
  <c r="O7" i="36" s="1"/>
  <c r="N8" i="36"/>
  <c r="O8" i="36"/>
  <c r="N9" i="36"/>
  <c r="O9" i="36" s="1"/>
  <c r="N10" i="36"/>
  <c r="O10" i="36" s="1"/>
  <c r="D11" i="36"/>
  <c r="E11" i="36"/>
  <c r="F11" i="36"/>
  <c r="G11" i="36"/>
  <c r="H11" i="36"/>
  <c r="I11" i="36"/>
  <c r="J11" i="36"/>
  <c r="K11" i="36"/>
  <c r="L11" i="36"/>
  <c r="M11" i="36"/>
  <c r="N12" i="36"/>
  <c r="O12" i="36" s="1"/>
  <c r="N13" i="36"/>
  <c r="O13" i="36" s="1"/>
  <c r="N14" i="36"/>
  <c r="O14" i="36"/>
  <c r="D15" i="36"/>
  <c r="E15" i="36"/>
  <c r="F15" i="36"/>
  <c r="G15" i="36"/>
  <c r="H15" i="36"/>
  <c r="I15" i="36"/>
  <c r="J15" i="36"/>
  <c r="K15" i="36"/>
  <c r="L15" i="36"/>
  <c r="M15" i="36"/>
  <c r="N16" i="36"/>
  <c r="O16" i="36" s="1"/>
  <c r="N17" i="36"/>
  <c r="O17" i="36" s="1"/>
  <c r="N18" i="36"/>
  <c r="O18" i="36" s="1"/>
  <c r="D19" i="36"/>
  <c r="E19" i="36"/>
  <c r="F19" i="36"/>
  <c r="G19" i="36"/>
  <c r="H19" i="36"/>
  <c r="I19" i="36"/>
  <c r="I23" i="36" s="1"/>
  <c r="J19" i="36"/>
  <c r="J23" i="36" s="1"/>
  <c r="K19" i="36"/>
  <c r="L19" i="36"/>
  <c r="M19" i="36"/>
  <c r="N20" i="36"/>
  <c r="O20" i="36" s="1"/>
  <c r="D21" i="36"/>
  <c r="E21" i="36"/>
  <c r="F21" i="36"/>
  <c r="G21" i="36"/>
  <c r="H21" i="36"/>
  <c r="I21" i="36"/>
  <c r="J21" i="36"/>
  <c r="K21" i="36"/>
  <c r="L21" i="36"/>
  <c r="M21" i="36"/>
  <c r="N22" i="36"/>
  <c r="O22" i="36" s="1"/>
  <c r="D5" i="37"/>
  <c r="D25" i="37" s="1"/>
  <c r="E5" i="37"/>
  <c r="F5" i="37"/>
  <c r="F25" i="37" s="1"/>
  <c r="G5" i="37"/>
  <c r="H5" i="37"/>
  <c r="H25" i="37" s="1"/>
  <c r="I5" i="37"/>
  <c r="J5" i="37"/>
  <c r="K5" i="37"/>
  <c r="L5" i="37"/>
  <c r="M5" i="37"/>
  <c r="N6" i="37"/>
  <c r="O6" i="37" s="1"/>
  <c r="N7" i="37"/>
  <c r="O7" i="37" s="1"/>
  <c r="N8" i="37"/>
  <c r="O8" i="37" s="1"/>
  <c r="N9" i="37"/>
  <c r="O9" i="37" s="1"/>
  <c r="N10" i="37"/>
  <c r="O10" i="37" s="1"/>
  <c r="N11" i="37"/>
  <c r="O11" i="37"/>
  <c r="D12" i="37"/>
  <c r="E12" i="37"/>
  <c r="F12" i="37"/>
  <c r="G12" i="37"/>
  <c r="H12" i="37"/>
  <c r="I12" i="37"/>
  <c r="J12" i="37"/>
  <c r="K12" i="37"/>
  <c r="L12" i="37"/>
  <c r="M12" i="37"/>
  <c r="N13" i="37"/>
  <c r="O13" i="37" s="1"/>
  <c r="N14" i="37"/>
  <c r="O14" i="37" s="1"/>
  <c r="D15" i="37"/>
  <c r="E15" i="37"/>
  <c r="F15" i="37"/>
  <c r="G15" i="37"/>
  <c r="H15" i="37"/>
  <c r="I15" i="37"/>
  <c r="J15" i="37"/>
  <c r="K15" i="37"/>
  <c r="L15" i="37"/>
  <c r="M15" i="37"/>
  <c r="N15" i="37" s="1"/>
  <c r="O15" i="37" s="1"/>
  <c r="N16" i="37"/>
  <c r="O16" i="37" s="1"/>
  <c r="N17" i="37"/>
  <c r="O17" i="37" s="1"/>
  <c r="N18" i="37"/>
  <c r="O18" i="37" s="1"/>
  <c r="D19" i="37"/>
  <c r="E19" i="37"/>
  <c r="F19" i="37"/>
  <c r="G19" i="37"/>
  <c r="H19" i="37"/>
  <c r="I19" i="37"/>
  <c r="J19" i="37"/>
  <c r="K19" i="37"/>
  <c r="L19" i="37"/>
  <c r="M19" i="37"/>
  <c r="N20" i="37"/>
  <c r="O20" i="37" s="1"/>
  <c r="D21" i="37"/>
  <c r="E21" i="37"/>
  <c r="F21" i="37"/>
  <c r="G21" i="37"/>
  <c r="H21" i="37"/>
  <c r="I21" i="37"/>
  <c r="J21" i="37"/>
  <c r="K21" i="37"/>
  <c r="L21" i="37"/>
  <c r="M21" i="37"/>
  <c r="N22" i="37"/>
  <c r="O22" i="37" s="1"/>
  <c r="D23" i="37"/>
  <c r="E23" i="37"/>
  <c r="F23" i="37"/>
  <c r="G23" i="37"/>
  <c r="H23" i="37"/>
  <c r="I23" i="37"/>
  <c r="J23" i="37"/>
  <c r="K23" i="37"/>
  <c r="L23" i="37"/>
  <c r="M23" i="37"/>
  <c r="N24" i="37"/>
  <c r="O24" i="37" s="1"/>
  <c r="D5" i="39"/>
  <c r="E5" i="39"/>
  <c r="E24" i="39" s="1"/>
  <c r="F5" i="39"/>
  <c r="G5" i="39"/>
  <c r="G24" i="39" s="1"/>
  <c r="H5" i="39"/>
  <c r="I5" i="39"/>
  <c r="J5" i="39"/>
  <c r="K5" i="39"/>
  <c r="L5" i="39"/>
  <c r="M5" i="39"/>
  <c r="N6" i="39"/>
  <c r="O6" i="39" s="1"/>
  <c r="N7" i="39"/>
  <c r="O7" i="39" s="1"/>
  <c r="N8" i="39"/>
  <c r="O8" i="39" s="1"/>
  <c r="N9" i="39"/>
  <c r="O9" i="39" s="1"/>
  <c r="N10" i="39"/>
  <c r="O10" i="39" s="1"/>
  <c r="D11" i="39"/>
  <c r="E11" i="39"/>
  <c r="F11" i="39"/>
  <c r="G11" i="39"/>
  <c r="H11" i="39"/>
  <c r="I11" i="39"/>
  <c r="J11" i="39"/>
  <c r="K11" i="39"/>
  <c r="K24" i="39" s="1"/>
  <c r="L11" i="39"/>
  <c r="M11" i="39"/>
  <c r="N12" i="39"/>
  <c r="O12" i="39" s="1"/>
  <c r="N13" i="39"/>
  <c r="O13" i="39"/>
  <c r="N14" i="39"/>
  <c r="O14" i="39" s="1"/>
  <c r="D15" i="39"/>
  <c r="E15" i="39"/>
  <c r="F15" i="39"/>
  <c r="G15" i="39"/>
  <c r="H15" i="39"/>
  <c r="I15" i="39"/>
  <c r="J15" i="39"/>
  <c r="K15" i="39"/>
  <c r="L15" i="39"/>
  <c r="M15" i="39"/>
  <c r="N16" i="39"/>
  <c r="O16" i="39" s="1"/>
  <c r="N17" i="39"/>
  <c r="O17" i="39" s="1"/>
  <c r="D18" i="39"/>
  <c r="E18" i="39"/>
  <c r="F18" i="39"/>
  <c r="G18" i="39"/>
  <c r="H18" i="39"/>
  <c r="I18" i="39"/>
  <c r="J18" i="39"/>
  <c r="K18" i="39"/>
  <c r="L18" i="39"/>
  <c r="M18" i="39"/>
  <c r="N19" i="39"/>
  <c r="O19" i="39" s="1"/>
  <c r="D20" i="39"/>
  <c r="E20" i="39"/>
  <c r="F20" i="39"/>
  <c r="G20" i="39"/>
  <c r="H20" i="39"/>
  <c r="I20" i="39"/>
  <c r="J20" i="39"/>
  <c r="K20" i="39"/>
  <c r="L20" i="39"/>
  <c r="M20" i="39"/>
  <c r="N21" i="39"/>
  <c r="O21" i="39" s="1"/>
  <c r="D22" i="39"/>
  <c r="E22" i="39"/>
  <c r="F22" i="39"/>
  <c r="G22" i="39"/>
  <c r="H22" i="39"/>
  <c r="I22" i="39"/>
  <c r="J22" i="39"/>
  <c r="K22" i="39"/>
  <c r="L22" i="39"/>
  <c r="M22" i="39"/>
  <c r="N23" i="39"/>
  <c r="O23" i="39" s="1"/>
  <c r="I25" i="37"/>
  <c r="K25" i="38"/>
  <c r="G25" i="38"/>
  <c r="N22" i="42"/>
  <c r="O22" i="42" s="1"/>
  <c r="N21" i="45"/>
  <c r="O21" i="45" s="1"/>
  <c r="N22" i="39" l="1"/>
  <c r="O22" i="39" s="1"/>
  <c r="M24" i="39"/>
  <c r="K25" i="37"/>
  <c r="I24" i="39"/>
  <c r="G22" i="43"/>
  <c r="D21" i="46"/>
  <c r="E21" i="46"/>
  <c r="L26" i="47"/>
  <c r="E28" i="35"/>
  <c r="L24" i="39"/>
  <c r="G25" i="37"/>
  <c r="F23" i="36"/>
  <c r="N23" i="36" s="1"/>
  <c r="O23" i="36" s="1"/>
  <c r="I28" i="35"/>
  <c r="K27" i="40"/>
  <c r="L27" i="40"/>
  <c r="I24" i="42"/>
  <c r="N18" i="39"/>
  <c r="O18" i="39" s="1"/>
  <c r="N23" i="37"/>
  <c r="O23" i="37" s="1"/>
  <c r="H25" i="38"/>
  <c r="N19" i="40"/>
  <c r="O19" i="40" s="1"/>
  <c r="J24" i="42"/>
  <c r="N20" i="42"/>
  <c r="O20" i="42" s="1"/>
  <c r="G23" i="44"/>
  <c r="M26" i="47"/>
  <c r="O18" i="47"/>
  <c r="P18" i="47" s="1"/>
  <c r="M27" i="34"/>
  <c r="I22" i="43"/>
  <c r="N15" i="44"/>
  <c r="O15" i="44" s="1"/>
  <c r="N26" i="47"/>
  <c r="K22" i="43"/>
  <c r="N19" i="44"/>
  <c r="O19" i="44" s="1"/>
  <c r="H21" i="46"/>
  <c r="L25" i="33"/>
  <c r="N19" i="38"/>
  <c r="O19" i="38" s="1"/>
  <c r="N11" i="38"/>
  <c r="O11" i="38" s="1"/>
  <c r="N23" i="40"/>
  <c r="O23" i="40" s="1"/>
  <c r="L22" i="43"/>
  <c r="N20" i="43"/>
  <c r="O20" i="43" s="1"/>
  <c r="F23" i="45"/>
  <c r="I21" i="46"/>
  <c r="J21" i="46"/>
  <c r="N19" i="46"/>
  <c r="O19" i="46" s="1"/>
  <c r="M22" i="43"/>
  <c r="N16" i="45"/>
  <c r="O16" i="45" s="1"/>
  <c r="F26" i="47"/>
  <c r="N22" i="34"/>
  <c r="O22" i="34" s="1"/>
  <c r="H27" i="34"/>
  <c r="N21" i="33"/>
  <c r="O21" i="33" s="1"/>
  <c r="J25" i="33"/>
  <c r="N5" i="33"/>
  <c r="O5" i="33" s="1"/>
  <c r="N5" i="38"/>
  <c r="O5" i="38" s="1"/>
  <c r="N20" i="41"/>
  <c r="O20" i="41" s="1"/>
  <c r="N15" i="42"/>
  <c r="O15" i="42" s="1"/>
  <c r="K21" i="46"/>
  <c r="H24" i="39"/>
  <c r="F27" i="34"/>
  <c r="N5" i="44"/>
  <c r="O5" i="44" s="1"/>
  <c r="L21" i="46"/>
  <c r="O11" i="47"/>
  <c r="P11" i="47" s="1"/>
  <c r="N22" i="35"/>
  <c r="O22" i="35" s="1"/>
  <c r="N16" i="35"/>
  <c r="O16" i="35" s="1"/>
  <c r="K23" i="36"/>
  <c r="N5" i="34"/>
  <c r="O5" i="34" s="1"/>
  <c r="E25" i="33"/>
  <c r="N16" i="40"/>
  <c r="O16" i="40" s="1"/>
  <c r="D26" i="41"/>
  <c r="N18" i="42"/>
  <c r="O18" i="42" s="1"/>
  <c r="E23" i="44"/>
  <c r="J23" i="45"/>
  <c r="M21" i="46"/>
  <c r="J24" i="39"/>
  <c r="E25" i="37"/>
  <c r="G23" i="36"/>
  <c r="F26" i="41"/>
  <c r="N26" i="41" s="1"/>
  <c r="O26" i="41" s="1"/>
  <c r="N24" i="41"/>
  <c r="O24" i="41" s="1"/>
  <c r="H23" i="44"/>
  <c r="O15" i="47"/>
  <c r="P15" i="47" s="1"/>
  <c r="K23" i="45"/>
  <c r="D24" i="39"/>
  <c r="N24" i="39" s="1"/>
  <c r="O24" i="39" s="1"/>
  <c r="N21" i="37"/>
  <c r="O21" i="37" s="1"/>
  <c r="H23" i="36"/>
  <c r="N11" i="33"/>
  <c r="O11" i="33" s="1"/>
  <c r="G26" i="41"/>
  <c r="M23" i="45"/>
  <c r="L23" i="45"/>
  <c r="N19" i="36"/>
  <c r="O19" i="36" s="1"/>
  <c r="N24" i="35"/>
  <c r="O24" i="35" s="1"/>
  <c r="L25" i="38"/>
  <c r="M23" i="36"/>
  <c r="N11" i="36"/>
  <c r="O11" i="36" s="1"/>
  <c r="I25" i="38"/>
  <c r="E25" i="38"/>
  <c r="D27" i="40"/>
  <c r="N27" i="40" s="1"/>
  <c r="O27" i="40" s="1"/>
  <c r="N21" i="40"/>
  <c r="O21" i="40" s="1"/>
  <c r="H26" i="41"/>
  <c r="N12" i="41"/>
  <c r="O12" i="41" s="1"/>
  <c r="I23" i="44"/>
  <c r="E26" i="47"/>
  <c r="O26" i="47" s="1"/>
  <c r="P26" i="47" s="1"/>
  <c r="O20" i="47"/>
  <c r="P20" i="47" s="1"/>
  <c r="F28" i="35"/>
  <c r="N28" i="35" s="1"/>
  <c r="O28" i="35" s="1"/>
  <c r="N15" i="36"/>
  <c r="O15" i="36" s="1"/>
  <c r="D23" i="36"/>
  <c r="H25" i="33"/>
  <c r="E27" i="40"/>
  <c r="J23" i="44"/>
  <c r="N20" i="39"/>
  <c r="O20" i="39" s="1"/>
  <c r="N15" i="39"/>
  <c r="O15" i="39" s="1"/>
  <c r="N21" i="38"/>
  <c r="O21" i="38" s="1"/>
  <c r="N15" i="38"/>
  <c r="O15" i="38" s="1"/>
  <c r="I26" i="41"/>
  <c r="J26" i="41"/>
  <c r="J25" i="37"/>
  <c r="F27" i="40"/>
  <c r="N5" i="42"/>
  <c r="O5" i="42" s="1"/>
  <c r="N11" i="42"/>
  <c r="O11" i="42" s="1"/>
  <c r="K23" i="44"/>
  <c r="G26" i="47"/>
  <c r="N26" i="35"/>
  <c r="O26" i="35" s="1"/>
  <c r="G27" i="40"/>
  <c r="K26" i="41"/>
  <c r="H24" i="42"/>
  <c r="H26" i="47"/>
  <c r="O24" i="47"/>
  <c r="P24" i="47" s="1"/>
  <c r="M25" i="33"/>
  <c r="F24" i="39"/>
  <c r="N12" i="37"/>
  <c r="O12" i="37" s="1"/>
  <c r="K28" i="35"/>
  <c r="N23" i="33"/>
  <c r="O23" i="33" s="1"/>
  <c r="L23" i="44"/>
  <c r="M25" i="37"/>
  <c r="M28" i="35"/>
  <c r="N5" i="35"/>
  <c r="O5" i="35" s="1"/>
  <c r="D27" i="34"/>
  <c r="K25" i="33"/>
  <c r="H27" i="40"/>
  <c r="N25" i="40"/>
  <c r="O25" i="40" s="1"/>
  <c r="L26" i="41"/>
  <c r="F24" i="42"/>
  <c r="N5" i="43"/>
  <c r="O5" i="43" s="1"/>
  <c r="M23" i="44"/>
  <c r="I26" i="47"/>
  <c r="N21" i="36"/>
  <c r="O21" i="36" s="1"/>
  <c r="N5" i="37"/>
  <c r="O5" i="37" s="1"/>
  <c r="L28" i="35"/>
  <c r="N20" i="34"/>
  <c r="O20" i="34" s="1"/>
  <c r="I27" i="40"/>
  <c r="M26" i="41"/>
  <c r="G24" i="42"/>
  <c r="N11" i="43"/>
  <c r="O11" i="43" s="1"/>
  <c r="N19" i="45"/>
  <c r="O19" i="45" s="1"/>
  <c r="J26" i="47"/>
  <c r="J27" i="40"/>
  <c r="N12" i="40"/>
  <c r="O12" i="40" s="1"/>
  <c r="N22" i="41"/>
  <c r="O22" i="41" s="1"/>
  <c r="F22" i="43"/>
  <c r="H22" i="43"/>
  <c r="N11" i="46"/>
  <c r="O11" i="46" s="1"/>
  <c r="K26" i="47"/>
  <c r="O23" i="48"/>
  <c r="P23" i="48" s="1"/>
  <c r="N27" i="34"/>
  <c r="O27" i="34" s="1"/>
  <c r="N19" i="33"/>
  <c r="O19" i="33" s="1"/>
  <c r="G25" i="33"/>
  <c r="N11" i="39"/>
  <c r="O11" i="39" s="1"/>
  <c r="L25" i="37"/>
  <c r="H28" i="35"/>
  <c r="E27" i="34"/>
  <c r="N16" i="34"/>
  <c r="O16" i="34" s="1"/>
  <c r="D25" i="38"/>
  <c r="O5" i="47"/>
  <c r="P5" i="47" s="1"/>
  <c r="J28" i="35"/>
  <c r="N12" i="35"/>
  <c r="O12" i="35" s="1"/>
  <c r="N5" i="40"/>
  <c r="O5" i="40" s="1"/>
  <c r="N5" i="39"/>
  <c r="O5" i="39" s="1"/>
  <c r="D24" i="42"/>
  <c r="D22" i="43"/>
  <c r="E22" i="43"/>
  <c r="D23" i="44"/>
  <c r="N5" i="46"/>
  <c r="O5" i="46" s="1"/>
  <c r="N5" i="45"/>
  <c r="O5" i="45" s="1"/>
  <c r="N19" i="37"/>
  <c r="O19" i="37" s="1"/>
  <c r="D23" i="45"/>
  <c r="N5" i="41"/>
  <c r="O5" i="41" s="1"/>
  <c r="N12" i="34"/>
  <c r="O12" i="34" s="1"/>
  <c r="N24" i="42" l="1"/>
  <c r="O24" i="42" s="1"/>
  <c r="N25" i="37"/>
  <c r="O25" i="37" s="1"/>
  <c r="N21" i="46"/>
  <c r="O21" i="46" s="1"/>
  <c r="N25" i="38"/>
  <c r="O25" i="38" s="1"/>
  <c r="N25" i="33"/>
  <c r="O25" i="33" s="1"/>
  <c r="N23" i="44"/>
  <c r="O23" i="44" s="1"/>
  <c r="N23" i="45"/>
  <c r="O23" i="45" s="1"/>
  <c r="N22" i="43"/>
  <c r="O22" i="43" s="1"/>
</calcChain>
</file>

<file path=xl/sharedStrings.xml><?xml version="1.0" encoding="utf-8"?>
<sst xmlns="http://schemas.openxmlformats.org/spreadsheetml/2006/main" count="691" uniqueCount="92">
  <si>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</si>
  <si>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</si>
  <si>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</si>
  <si>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</si>
  <si>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</si>
  <si>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</si>
  <si>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</si>
  <si>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</si>
  <si>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</si>
  <si>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</si>
  <si>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</si>
  <si>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</si>
  <si>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</si>
  <si>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</si>
  <si>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</si>
  <si>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</si>
  <si>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</si>
  <si>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</si>
  <si>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</si>
  <si>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</si>
  <si>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</si>
  <si>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</si>
  <si>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</si>
  <si>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Other General Government Services</t>
  </si>
  <si>
    <t>Public Safety</t>
  </si>
  <si>
    <t>Law Enforcement</t>
  </si>
  <si>
    <t>Fire Control</t>
  </si>
  <si>
    <t>Protective Inspections</t>
  </si>
  <si>
    <t>Physical Environment</t>
  </si>
  <si>
    <t>Garbage / Solid Waste Control Services</t>
  </si>
  <si>
    <t>Water-Sewer Combination Services</t>
  </si>
  <si>
    <t>Other Physical Environment</t>
  </si>
  <si>
    <t>Transportation</t>
  </si>
  <si>
    <t>Road and Street Facilities</t>
  </si>
  <si>
    <t>Culture / Recreation</t>
  </si>
  <si>
    <t>Parks and Recreation</t>
  </si>
  <si>
    <t>Proprietary - Non-Operating Interest Expense</t>
  </si>
  <si>
    <t>Other Uses and Non-Operating</t>
  </si>
  <si>
    <t>2009 Municipal Population:</t>
  </si>
  <si>
    <t>Cross City Expenditures Reported by Account Code and Fund Type</t>
  </si>
  <si>
    <t>Local Fiscal Year Ended September 30, 2010</t>
  </si>
  <si>
    <t>Comprehensive Planning</t>
  </si>
  <si>
    <t>Inter-Fund Group Transfers Out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</si>
  <si>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</si>
  <si>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</si>
  <si>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</si>
  <si>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Human Services</t>
  </si>
  <si>
    <t>Health Services</t>
  </si>
  <si>
    <t>2011 Municipal Population:</t>
  </si>
  <si>
    <t>Local Fiscal Year Ended September 30, 2012</t>
  </si>
  <si>
    <t>2012 Municipal Population:</t>
  </si>
  <si>
    <t>Local Fiscal Year Ended September 30, 2013</t>
  </si>
  <si>
    <t>Water Utility Services</t>
  </si>
  <si>
    <t>2013 Municipal Population:</t>
  </si>
  <si>
    <t>Local Fiscal Year Ended September 30, 2008</t>
  </si>
  <si>
    <t>2008 Municipal Population:</t>
  </si>
  <si>
    <t>Local Fiscal Year Ended September 30, 2014</t>
  </si>
  <si>
    <t>Other General Government</t>
  </si>
  <si>
    <t>Garbage / Solid Waste</t>
  </si>
  <si>
    <t>Water / Sewer Services</t>
  </si>
  <si>
    <t>Road / Street Facilities</t>
  </si>
  <si>
    <t>Health</t>
  </si>
  <si>
    <t>Parks / Recreation</t>
  </si>
  <si>
    <t>2014 Municipal Population:</t>
  </si>
  <si>
    <t>Local Fiscal Year Ended September 30, 2015</t>
  </si>
  <si>
    <t>Other Human Services</t>
  </si>
  <si>
    <t>Other Uses</t>
  </si>
  <si>
    <t>Interfund Transfers Out</t>
  </si>
  <si>
    <t>2015 Municipal Population:</t>
  </si>
  <si>
    <t>Local Fiscal Year Ended September 30, 2007</t>
  </si>
  <si>
    <t>2007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</si>
  <si>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</si>
  <si>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</si>
  <si>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</si>
  <si>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</si>
  <si>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</si>
  <si>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</si>
  <si>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</si>
  <si>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</si>
  <si>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</si>
  <si>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</si>
  <si>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</si>
  <si>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</si>
  <si>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</si>
  <si>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</si>
  <si>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</si>
  <si>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</si>
  <si>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</si>
  <si>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</si>
  <si>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</si>
  <si>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Sewer / Wastewater Services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</si>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</sst>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59086-E4C6-45E5-85BC-FCC112FEE92B}">
  <sheetPr>
    <pageSetUpPr fitToPage="1"/>
  </sheetPr>
  <dimension ref="A1:ED28"/>
  <sheetViews>
    <sheetView tabSelected="1" workbookViewId="0">
      <selection sqref="A1:P1"/>
    </sheetView>
  </sheetViews>
  <sheetFormatPr defaultColWidth="9.77734375" defaultRowHeight="15"/>
  <cols>
    <col min="1" max="1" width="1.77734375" style="104" customWidth="1"/>
    <col min="2" max="2" width="6.77734375" style="104" customWidth="1"/>
    <col min="3" max="3" width="55.77734375" style="104" customWidth="1"/>
    <col min="4" max="5" width="16.77734375" style="132" customWidth="1"/>
    <col min="6" max="7" width="15.77734375" style="132" customWidth="1"/>
    <col min="8" max="8" width="13.77734375" style="132" customWidth="1"/>
    <col min="9" max="10" width="15.77734375" style="132" customWidth="1"/>
    <col min="11" max="14" width="13.77734375" style="132" customWidth="1"/>
    <col min="15" max="15" width="16.77734375" style="132" customWidth="1"/>
    <col min="16" max="16" width="13.77734375" style="104" customWidth="1"/>
    <col min="17" max="18" width="9.77734375" style="104"/>
  </cols>
  <sheetData>
    <row r="1" spans="1:134" ht="27.75">
      <c r="A1" s="140" t="s">
        <v>39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2"/>
      <c r="Q1" s="90"/>
      <c r="R1"/>
    </row>
    <row r="2" spans="1:134" ht="24" thickBot="1">
      <c r="A2" s="143" t="s">
        <v>89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5"/>
      <c r="Q2" s="90"/>
      <c r="R2"/>
    </row>
    <row r="3" spans="1:134" ht="18" customHeight="1">
      <c r="A3" s="146" t="s">
        <v>12</v>
      </c>
      <c r="B3" s="147"/>
      <c r="C3" s="148"/>
      <c r="D3" s="152" t="s">
        <v>6</v>
      </c>
      <c r="E3" s="153"/>
      <c r="F3" s="153"/>
      <c r="G3" s="153"/>
      <c r="H3" s="154"/>
      <c r="I3" s="152" t="s">
        <v>7</v>
      </c>
      <c r="J3" s="154"/>
      <c r="K3" s="152" t="s">
        <v>9</v>
      </c>
      <c r="L3" s="153"/>
      <c r="M3" s="154"/>
      <c r="N3" s="91"/>
      <c r="O3" s="92"/>
      <c r="P3" s="155" t="s">
        <v>82</v>
      </c>
      <c r="Q3" s="93"/>
      <c r="R3"/>
    </row>
    <row r="4" spans="1:134" ht="32.25" customHeight="1" thickBot="1">
      <c r="A4" s="149"/>
      <c r="B4" s="150"/>
      <c r="C4" s="151"/>
      <c r="D4" s="94" t="s">
        <v>0</v>
      </c>
      <c r="E4" s="94" t="s">
        <v>13</v>
      </c>
      <c r="F4" s="94" t="s">
        <v>14</v>
      </c>
      <c r="G4" s="94" t="s">
        <v>15</v>
      </c>
      <c r="H4" s="94" t="s">
        <v>1</v>
      </c>
      <c r="I4" s="94" t="s">
        <v>2</v>
      </c>
      <c r="J4" s="95" t="s">
        <v>16</v>
      </c>
      <c r="K4" s="95" t="s">
        <v>3</v>
      </c>
      <c r="L4" s="95" t="s">
        <v>4</v>
      </c>
      <c r="M4" s="95" t="s">
        <v>83</v>
      </c>
      <c r="N4" s="95" t="s">
        <v>5</v>
      </c>
      <c r="O4" s="95" t="s">
        <v>84</v>
      </c>
      <c r="P4" s="156"/>
      <c r="Q4" s="96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</row>
    <row r="5" spans="1:134" ht="15.75">
      <c r="A5" s="98" t="s">
        <v>18</v>
      </c>
      <c r="B5" s="99"/>
      <c r="C5" s="99"/>
      <c r="D5" s="100">
        <f>SUM(D6:D9)</f>
        <v>433803</v>
      </c>
      <c r="E5" s="100">
        <f>SUM(E6:E9)</f>
        <v>0</v>
      </c>
      <c r="F5" s="100">
        <f>SUM(F6:F9)</f>
        <v>0</v>
      </c>
      <c r="G5" s="100">
        <f>SUM(G6:G9)</f>
        <v>0</v>
      </c>
      <c r="H5" s="100">
        <f>SUM(H6:H9)</f>
        <v>0</v>
      </c>
      <c r="I5" s="100">
        <f>SUM(I6:I9)</f>
        <v>0</v>
      </c>
      <c r="J5" s="100">
        <f>SUM(J6:J9)</f>
        <v>0</v>
      </c>
      <c r="K5" s="100">
        <f>SUM(K6:K9)</f>
        <v>0</v>
      </c>
      <c r="L5" s="100">
        <f>SUM(L6:L9)</f>
        <v>0</v>
      </c>
      <c r="M5" s="100">
        <f>SUM(M6:M9)</f>
        <v>0</v>
      </c>
      <c r="N5" s="100">
        <f>SUM(N6:N9)</f>
        <v>0</v>
      </c>
      <c r="O5" s="101">
        <f>SUM(D5:N5)</f>
        <v>433803</v>
      </c>
      <c r="P5" s="102">
        <f>(O5/P$26)</f>
        <v>255.02821869488537</v>
      </c>
      <c r="Q5" s="103"/>
    </row>
    <row r="6" spans="1:134">
      <c r="A6" s="105"/>
      <c r="B6" s="106">
        <v>511</v>
      </c>
      <c r="C6" s="107" t="s">
        <v>19</v>
      </c>
      <c r="D6" s="108">
        <v>56175</v>
      </c>
      <c r="E6" s="108">
        <v>0</v>
      </c>
      <c r="F6" s="108">
        <v>0</v>
      </c>
      <c r="G6" s="108">
        <v>0</v>
      </c>
      <c r="H6" s="108">
        <v>0</v>
      </c>
      <c r="I6" s="108">
        <v>0</v>
      </c>
      <c r="J6" s="108">
        <v>0</v>
      </c>
      <c r="K6" s="108">
        <v>0</v>
      </c>
      <c r="L6" s="108">
        <v>0</v>
      </c>
      <c r="M6" s="108">
        <v>0</v>
      </c>
      <c r="N6" s="108">
        <v>0</v>
      </c>
      <c r="O6" s="108">
        <f>SUM(D6:N6)</f>
        <v>56175</v>
      </c>
      <c r="P6" s="109">
        <f>(O6/P$26)</f>
        <v>33.02469135802469</v>
      </c>
      <c r="Q6" s="110"/>
    </row>
    <row r="7" spans="1:134">
      <c r="A7" s="105"/>
      <c r="B7" s="106">
        <v>512</v>
      </c>
      <c r="C7" s="107" t="s">
        <v>20</v>
      </c>
      <c r="D7" s="108">
        <v>235801</v>
      </c>
      <c r="E7" s="108">
        <v>0</v>
      </c>
      <c r="F7" s="108">
        <v>0</v>
      </c>
      <c r="G7" s="108">
        <v>0</v>
      </c>
      <c r="H7" s="108">
        <v>0</v>
      </c>
      <c r="I7" s="108">
        <v>0</v>
      </c>
      <c r="J7" s="108">
        <v>0</v>
      </c>
      <c r="K7" s="108">
        <v>0</v>
      </c>
      <c r="L7" s="108">
        <v>0</v>
      </c>
      <c r="M7" s="108">
        <v>0</v>
      </c>
      <c r="N7" s="108">
        <v>0</v>
      </c>
      <c r="O7" s="108">
        <f t="shared" ref="O7:O9" si="0">SUM(D7:N7)</f>
        <v>235801</v>
      </c>
      <c r="P7" s="109">
        <f>(O7/P$26)</f>
        <v>138.62492651381541</v>
      </c>
      <c r="Q7" s="110"/>
    </row>
    <row r="8" spans="1:134">
      <c r="A8" s="105"/>
      <c r="B8" s="106">
        <v>514</v>
      </c>
      <c r="C8" s="107" t="s">
        <v>22</v>
      </c>
      <c r="D8" s="108">
        <v>39900</v>
      </c>
      <c r="E8" s="108">
        <v>0</v>
      </c>
      <c r="F8" s="108">
        <v>0</v>
      </c>
      <c r="G8" s="108">
        <v>0</v>
      </c>
      <c r="H8" s="108">
        <v>0</v>
      </c>
      <c r="I8" s="108">
        <v>0</v>
      </c>
      <c r="J8" s="108">
        <v>0</v>
      </c>
      <c r="K8" s="108">
        <v>0</v>
      </c>
      <c r="L8" s="108">
        <v>0</v>
      </c>
      <c r="M8" s="108">
        <v>0</v>
      </c>
      <c r="N8" s="108">
        <v>0</v>
      </c>
      <c r="O8" s="108">
        <f t="shared" si="0"/>
        <v>39900</v>
      </c>
      <c r="P8" s="109">
        <f>(O8/P$26)</f>
        <v>23.456790123456791</v>
      </c>
      <c r="Q8" s="110"/>
    </row>
    <row r="9" spans="1:134">
      <c r="A9" s="105"/>
      <c r="B9" s="106">
        <v>519</v>
      </c>
      <c r="C9" s="107" t="s">
        <v>23</v>
      </c>
      <c r="D9" s="108">
        <v>101927</v>
      </c>
      <c r="E9" s="108">
        <v>0</v>
      </c>
      <c r="F9" s="108">
        <v>0</v>
      </c>
      <c r="G9" s="108">
        <v>0</v>
      </c>
      <c r="H9" s="108">
        <v>0</v>
      </c>
      <c r="I9" s="108">
        <v>0</v>
      </c>
      <c r="J9" s="108">
        <v>0</v>
      </c>
      <c r="K9" s="108">
        <v>0</v>
      </c>
      <c r="L9" s="108">
        <v>0</v>
      </c>
      <c r="M9" s="108">
        <v>0</v>
      </c>
      <c r="N9" s="108">
        <v>0</v>
      </c>
      <c r="O9" s="108">
        <f t="shared" si="0"/>
        <v>101927</v>
      </c>
      <c r="P9" s="109">
        <f>(O9/P$26)</f>
        <v>59.921810699588477</v>
      </c>
      <c r="Q9" s="110"/>
    </row>
    <row r="10" spans="1:134" ht="15.75">
      <c r="A10" s="111" t="s">
        <v>24</v>
      </c>
      <c r="B10" s="112"/>
      <c r="C10" s="113"/>
      <c r="D10" s="114">
        <f>SUM(D11:D13)</f>
        <v>594204</v>
      </c>
      <c r="E10" s="114">
        <f>SUM(E11:E13)</f>
        <v>0</v>
      </c>
      <c r="F10" s="114">
        <f>SUM(F11:F13)</f>
        <v>0</v>
      </c>
      <c r="G10" s="114">
        <f>SUM(G11:G13)</f>
        <v>0</v>
      </c>
      <c r="H10" s="114">
        <f>SUM(H11:H13)</f>
        <v>0</v>
      </c>
      <c r="I10" s="114">
        <f>SUM(I11:I13)</f>
        <v>0</v>
      </c>
      <c r="J10" s="114">
        <f>SUM(J11:J13)</f>
        <v>0</v>
      </c>
      <c r="K10" s="114">
        <f>SUM(K11:K13)</f>
        <v>0</v>
      </c>
      <c r="L10" s="114">
        <f>SUM(L11:L13)</f>
        <v>0</v>
      </c>
      <c r="M10" s="114">
        <f>SUM(M11:M13)</f>
        <v>0</v>
      </c>
      <c r="N10" s="114">
        <f>SUM(N11:N13)</f>
        <v>0</v>
      </c>
      <c r="O10" s="115">
        <f>SUM(D10:N10)</f>
        <v>594204</v>
      </c>
      <c r="P10" s="116">
        <f>(O10/P$26)</f>
        <v>349.326278659612</v>
      </c>
      <c r="Q10" s="117"/>
    </row>
    <row r="11" spans="1:134">
      <c r="A11" s="105"/>
      <c r="B11" s="106">
        <v>521</v>
      </c>
      <c r="C11" s="107" t="s">
        <v>25</v>
      </c>
      <c r="D11" s="108">
        <v>569561</v>
      </c>
      <c r="E11" s="108">
        <v>0</v>
      </c>
      <c r="F11" s="108">
        <v>0</v>
      </c>
      <c r="G11" s="108">
        <v>0</v>
      </c>
      <c r="H11" s="108">
        <v>0</v>
      </c>
      <c r="I11" s="108">
        <v>0</v>
      </c>
      <c r="J11" s="108">
        <v>0</v>
      </c>
      <c r="K11" s="108">
        <v>0</v>
      </c>
      <c r="L11" s="108">
        <v>0</v>
      </c>
      <c r="M11" s="108">
        <v>0</v>
      </c>
      <c r="N11" s="108">
        <v>0</v>
      </c>
      <c r="O11" s="108">
        <f>SUM(D11:N11)</f>
        <v>569561</v>
      </c>
      <c r="P11" s="109">
        <f>(O11/P$26)</f>
        <v>334.83891828336272</v>
      </c>
      <c r="Q11" s="110"/>
    </row>
    <row r="12" spans="1:134">
      <c r="A12" s="105"/>
      <c r="B12" s="106">
        <v>522</v>
      </c>
      <c r="C12" s="107" t="s">
        <v>26</v>
      </c>
      <c r="D12" s="108">
        <v>20643</v>
      </c>
      <c r="E12" s="108">
        <v>0</v>
      </c>
      <c r="F12" s="108">
        <v>0</v>
      </c>
      <c r="G12" s="108">
        <v>0</v>
      </c>
      <c r="H12" s="108">
        <v>0</v>
      </c>
      <c r="I12" s="108">
        <v>0</v>
      </c>
      <c r="J12" s="108">
        <v>0</v>
      </c>
      <c r="K12" s="108">
        <v>0</v>
      </c>
      <c r="L12" s="108">
        <v>0</v>
      </c>
      <c r="M12" s="108">
        <v>0</v>
      </c>
      <c r="N12" s="108">
        <v>0</v>
      </c>
      <c r="O12" s="108">
        <f t="shared" ref="O12:O13" si="1">SUM(D12:N12)</f>
        <v>20643</v>
      </c>
      <c r="P12" s="109">
        <f>(O12/P$26)</f>
        <v>12.135802469135802</v>
      </c>
      <c r="Q12" s="110"/>
    </row>
    <row r="13" spans="1:134">
      <c r="A13" s="105"/>
      <c r="B13" s="106">
        <v>524</v>
      </c>
      <c r="C13" s="107" t="s">
        <v>27</v>
      </c>
      <c r="D13" s="108">
        <v>4000</v>
      </c>
      <c r="E13" s="108">
        <v>0</v>
      </c>
      <c r="F13" s="108">
        <v>0</v>
      </c>
      <c r="G13" s="108">
        <v>0</v>
      </c>
      <c r="H13" s="108">
        <v>0</v>
      </c>
      <c r="I13" s="108">
        <v>0</v>
      </c>
      <c r="J13" s="108">
        <v>0</v>
      </c>
      <c r="K13" s="108">
        <v>0</v>
      </c>
      <c r="L13" s="108">
        <v>0</v>
      </c>
      <c r="M13" s="108">
        <v>0</v>
      </c>
      <c r="N13" s="108">
        <v>0</v>
      </c>
      <c r="O13" s="108">
        <f t="shared" si="1"/>
        <v>4000</v>
      </c>
      <c r="P13" s="109">
        <f>(O13/P$26)</f>
        <v>2.3515579071134627</v>
      </c>
      <c r="Q13" s="110"/>
    </row>
    <row r="14" spans="1:134" ht="15.75">
      <c r="A14" s="111" t="s">
        <v>28</v>
      </c>
      <c r="B14" s="112"/>
      <c r="C14" s="113"/>
      <c r="D14" s="114">
        <f>SUM(D15:D17)</f>
        <v>305696</v>
      </c>
      <c r="E14" s="114">
        <f>SUM(E15:E17)</f>
        <v>0</v>
      </c>
      <c r="F14" s="114">
        <f>SUM(F15:F17)</f>
        <v>0</v>
      </c>
      <c r="G14" s="114">
        <f>SUM(G15:G17)</f>
        <v>0</v>
      </c>
      <c r="H14" s="114">
        <f>SUM(H15:H17)</f>
        <v>0</v>
      </c>
      <c r="I14" s="114">
        <f>SUM(I15:I17)</f>
        <v>1931702</v>
      </c>
      <c r="J14" s="114">
        <f>SUM(J15:J17)</f>
        <v>0</v>
      </c>
      <c r="K14" s="114">
        <f>SUM(K15:K17)</f>
        <v>0</v>
      </c>
      <c r="L14" s="114">
        <f>SUM(L15:L17)</f>
        <v>0</v>
      </c>
      <c r="M14" s="114">
        <f>SUM(M15:M17)</f>
        <v>0</v>
      </c>
      <c r="N14" s="114">
        <f>SUM(N15:N17)</f>
        <v>0</v>
      </c>
      <c r="O14" s="115">
        <f>SUM(D14:N14)</f>
        <v>2237398</v>
      </c>
      <c r="P14" s="116">
        <f>(O14/P$26)</f>
        <v>1315.3427395649617</v>
      </c>
      <c r="Q14" s="117"/>
    </row>
    <row r="15" spans="1:134">
      <c r="A15" s="105"/>
      <c r="B15" s="106">
        <v>534</v>
      </c>
      <c r="C15" s="107" t="s">
        <v>29</v>
      </c>
      <c r="D15" s="108">
        <v>305696</v>
      </c>
      <c r="E15" s="108">
        <v>0</v>
      </c>
      <c r="F15" s="108">
        <v>0</v>
      </c>
      <c r="G15" s="108">
        <v>0</v>
      </c>
      <c r="H15" s="108">
        <v>0</v>
      </c>
      <c r="I15" s="108">
        <v>0</v>
      </c>
      <c r="J15" s="108">
        <v>0</v>
      </c>
      <c r="K15" s="108">
        <v>0</v>
      </c>
      <c r="L15" s="108">
        <v>0</v>
      </c>
      <c r="M15" s="108">
        <v>0</v>
      </c>
      <c r="N15" s="108">
        <v>0</v>
      </c>
      <c r="O15" s="108">
        <f t="shared" ref="O15:O23" si="2">SUM(D15:N15)</f>
        <v>305696</v>
      </c>
      <c r="P15" s="109">
        <f>(O15/P$26)</f>
        <v>179.71546149323927</v>
      </c>
      <c r="Q15" s="110"/>
    </row>
    <row r="16" spans="1:134">
      <c r="A16" s="105"/>
      <c r="B16" s="106">
        <v>535</v>
      </c>
      <c r="C16" s="107" t="s">
        <v>90</v>
      </c>
      <c r="D16" s="108">
        <v>0</v>
      </c>
      <c r="E16" s="108">
        <v>0</v>
      </c>
      <c r="F16" s="108">
        <v>0</v>
      </c>
      <c r="G16" s="108">
        <v>0</v>
      </c>
      <c r="H16" s="108">
        <v>0</v>
      </c>
      <c r="I16" s="108">
        <v>1852550</v>
      </c>
      <c r="J16" s="108">
        <v>0</v>
      </c>
      <c r="K16" s="108">
        <v>0</v>
      </c>
      <c r="L16" s="108">
        <v>0</v>
      </c>
      <c r="M16" s="108">
        <v>0</v>
      </c>
      <c r="N16" s="108">
        <v>0</v>
      </c>
      <c r="O16" s="108">
        <f t="shared" si="2"/>
        <v>1852550</v>
      </c>
      <c r="P16" s="109">
        <f>(O16/P$26)</f>
        <v>1089.0946502057614</v>
      </c>
      <c r="Q16" s="110"/>
    </row>
    <row r="17" spans="1:120">
      <c r="A17" s="105"/>
      <c r="B17" s="106">
        <v>536</v>
      </c>
      <c r="C17" s="107" t="s">
        <v>30</v>
      </c>
      <c r="D17" s="108">
        <v>0</v>
      </c>
      <c r="E17" s="108">
        <v>0</v>
      </c>
      <c r="F17" s="108">
        <v>0</v>
      </c>
      <c r="G17" s="108">
        <v>0</v>
      </c>
      <c r="H17" s="108">
        <v>0</v>
      </c>
      <c r="I17" s="108">
        <v>79152</v>
      </c>
      <c r="J17" s="108">
        <v>0</v>
      </c>
      <c r="K17" s="108">
        <v>0</v>
      </c>
      <c r="L17" s="108">
        <v>0</v>
      </c>
      <c r="M17" s="108">
        <v>0</v>
      </c>
      <c r="N17" s="108">
        <v>0</v>
      </c>
      <c r="O17" s="108">
        <f t="shared" si="2"/>
        <v>79152</v>
      </c>
      <c r="P17" s="109">
        <f>(O17/P$26)</f>
        <v>46.532627865961196</v>
      </c>
      <c r="Q17" s="110"/>
    </row>
    <row r="18" spans="1:120" ht="15.75">
      <c r="A18" s="111" t="s">
        <v>32</v>
      </c>
      <c r="B18" s="112"/>
      <c r="C18" s="113"/>
      <c r="D18" s="114">
        <f>SUM(D19:D19)</f>
        <v>77666</v>
      </c>
      <c r="E18" s="114">
        <f>SUM(E19:E19)</f>
        <v>0</v>
      </c>
      <c r="F18" s="114">
        <f>SUM(F19:F19)</f>
        <v>0</v>
      </c>
      <c r="G18" s="114">
        <f>SUM(G19:G19)</f>
        <v>0</v>
      </c>
      <c r="H18" s="114">
        <f>SUM(H19:H19)</f>
        <v>0</v>
      </c>
      <c r="I18" s="114">
        <f>SUM(I19:I19)</f>
        <v>0</v>
      </c>
      <c r="J18" s="114">
        <f>SUM(J19:J19)</f>
        <v>0</v>
      </c>
      <c r="K18" s="114">
        <f>SUM(K19:K19)</f>
        <v>0</v>
      </c>
      <c r="L18" s="114">
        <f>SUM(L19:L19)</f>
        <v>0</v>
      </c>
      <c r="M18" s="114">
        <f>SUM(M19:M19)</f>
        <v>0</v>
      </c>
      <c r="N18" s="114">
        <f>SUM(N19:N19)</f>
        <v>0</v>
      </c>
      <c r="O18" s="114">
        <f t="shared" si="2"/>
        <v>77666</v>
      </c>
      <c r="P18" s="116">
        <f>(O18/P$26)</f>
        <v>45.659024103468546</v>
      </c>
      <c r="Q18" s="117"/>
    </row>
    <row r="19" spans="1:120">
      <c r="A19" s="105"/>
      <c r="B19" s="106">
        <v>541</v>
      </c>
      <c r="C19" s="107" t="s">
        <v>33</v>
      </c>
      <c r="D19" s="108">
        <v>77666</v>
      </c>
      <c r="E19" s="108">
        <v>0</v>
      </c>
      <c r="F19" s="108">
        <v>0</v>
      </c>
      <c r="G19" s="108">
        <v>0</v>
      </c>
      <c r="H19" s="108">
        <v>0</v>
      </c>
      <c r="I19" s="108">
        <v>0</v>
      </c>
      <c r="J19" s="108">
        <v>0</v>
      </c>
      <c r="K19" s="108">
        <v>0</v>
      </c>
      <c r="L19" s="108">
        <v>0</v>
      </c>
      <c r="M19" s="108">
        <v>0</v>
      </c>
      <c r="N19" s="108">
        <v>0</v>
      </c>
      <c r="O19" s="108">
        <f t="shared" si="2"/>
        <v>77666</v>
      </c>
      <c r="P19" s="109">
        <f>(O19/P$26)</f>
        <v>45.659024103468546</v>
      </c>
      <c r="Q19" s="110"/>
    </row>
    <row r="20" spans="1:120" ht="15.75">
      <c r="A20" s="111" t="s">
        <v>46</v>
      </c>
      <c r="B20" s="112"/>
      <c r="C20" s="113"/>
      <c r="D20" s="114">
        <f>SUM(D21:D21)</f>
        <v>4000</v>
      </c>
      <c r="E20" s="114">
        <f>SUM(E21:E21)</f>
        <v>0</v>
      </c>
      <c r="F20" s="114">
        <f>SUM(F21:F21)</f>
        <v>0</v>
      </c>
      <c r="G20" s="114">
        <f>SUM(G21:G21)</f>
        <v>0</v>
      </c>
      <c r="H20" s="114">
        <f>SUM(H21:H21)</f>
        <v>0</v>
      </c>
      <c r="I20" s="114">
        <f>SUM(I21:I21)</f>
        <v>0</v>
      </c>
      <c r="J20" s="114">
        <f>SUM(J21:J21)</f>
        <v>0</v>
      </c>
      <c r="K20" s="114">
        <f>SUM(K21:K21)</f>
        <v>0</v>
      </c>
      <c r="L20" s="114">
        <f>SUM(L21:L21)</f>
        <v>0</v>
      </c>
      <c r="M20" s="114">
        <f>SUM(M21:M21)</f>
        <v>0</v>
      </c>
      <c r="N20" s="114">
        <f>SUM(N21:N21)</f>
        <v>0</v>
      </c>
      <c r="O20" s="114">
        <f t="shared" si="2"/>
        <v>4000</v>
      </c>
      <c r="P20" s="116">
        <f>(O20/P$26)</f>
        <v>2.3515579071134627</v>
      </c>
      <c r="Q20" s="117"/>
    </row>
    <row r="21" spans="1:120">
      <c r="A21" s="105"/>
      <c r="B21" s="106">
        <v>569</v>
      </c>
      <c r="C21" s="107" t="s">
        <v>65</v>
      </c>
      <c r="D21" s="108">
        <v>4000</v>
      </c>
      <c r="E21" s="108">
        <v>0</v>
      </c>
      <c r="F21" s="108">
        <v>0</v>
      </c>
      <c r="G21" s="108">
        <v>0</v>
      </c>
      <c r="H21" s="108">
        <v>0</v>
      </c>
      <c r="I21" s="108">
        <v>0</v>
      </c>
      <c r="J21" s="108">
        <v>0</v>
      </c>
      <c r="K21" s="108">
        <v>0</v>
      </c>
      <c r="L21" s="108">
        <v>0</v>
      </c>
      <c r="M21" s="108">
        <v>0</v>
      </c>
      <c r="N21" s="108">
        <v>0</v>
      </c>
      <c r="O21" s="108">
        <f t="shared" si="2"/>
        <v>4000</v>
      </c>
      <c r="P21" s="109">
        <f>(O21/P$26)</f>
        <v>2.3515579071134627</v>
      </c>
      <c r="Q21" s="110"/>
    </row>
    <row r="22" spans="1:120" ht="15.75">
      <c r="A22" s="111" t="s">
        <v>34</v>
      </c>
      <c r="B22" s="112"/>
      <c r="C22" s="113"/>
      <c r="D22" s="114">
        <f>SUM(D23:D23)</f>
        <v>29576</v>
      </c>
      <c r="E22" s="114">
        <f>SUM(E23:E23)</f>
        <v>0</v>
      </c>
      <c r="F22" s="114">
        <f>SUM(F23:F23)</f>
        <v>0</v>
      </c>
      <c r="G22" s="114">
        <f>SUM(G23:G23)</f>
        <v>0</v>
      </c>
      <c r="H22" s="114">
        <f>SUM(H23:H23)</f>
        <v>0</v>
      </c>
      <c r="I22" s="114">
        <f>SUM(I23:I23)</f>
        <v>0</v>
      </c>
      <c r="J22" s="114">
        <f>SUM(J23:J23)</f>
        <v>0</v>
      </c>
      <c r="K22" s="114">
        <f>SUM(K23:K23)</f>
        <v>0</v>
      </c>
      <c r="L22" s="114">
        <f>SUM(L23:L23)</f>
        <v>0</v>
      </c>
      <c r="M22" s="114">
        <f>SUM(M23:M23)</f>
        <v>0</v>
      </c>
      <c r="N22" s="114">
        <f>SUM(N23:N23)</f>
        <v>0</v>
      </c>
      <c r="O22" s="114">
        <f>SUM(D22:N22)</f>
        <v>29576</v>
      </c>
      <c r="P22" s="116">
        <f>(O22/P$26)</f>
        <v>17.387419165196942</v>
      </c>
      <c r="Q22" s="110"/>
    </row>
    <row r="23" spans="1:120" ht="15.75" thickBot="1">
      <c r="A23" s="105"/>
      <c r="B23" s="106">
        <v>572</v>
      </c>
      <c r="C23" s="107" t="s">
        <v>35</v>
      </c>
      <c r="D23" s="108">
        <v>29576</v>
      </c>
      <c r="E23" s="108">
        <v>0</v>
      </c>
      <c r="F23" s="108">
        <v>0</v>
      </c>
      <c r="G23" s="108">
        <v>0</v>
      </c>
      <c r="H23" s="108">
        <v>0</v>
      </c>
      <c r="I23" s="108">
        <v>0</v>
      </c>
      <c r="J23" s="108">
        <v>0</v>
      </c>
      <c r="K23" s="108">
        <v>0</v>
      </c>
      <c r="L23" s="108">
        <v>0</v>
      </c>
      <c r="M23" s="108">
        <v>0</v>
      </c>
      <c r="N23" s="108">
        <v>0</v>
      </c>
      <c r="O23" s="108">
        <f t="shared" si="2"/>
        <v>29576</v>
      </c>
      <c r="P23" s="109">
        <f>(O23/P$26)</f>
        <v>17.387419165196942</v>
      </c>
      <c r="Q23" s="110"/>
    </row>
    <row r="24" spans="1:120" ht="16.5" thickBot="1">
      <c r="A24" s="118" t="s">
        <v>10</v>
      </c>
      <c r="B24" s="119"/>
      <c r="C24" s="120"/>
      <c r="D24" s="121">
        <f>SUM(D5,D10,D14,D18,D20,D22)</f>
        <v>1444945</v>
      </c>
      <c r="E24" s="121">
        <f t="shared" ref="E24:N24" si="3">SUM(E5,E10,E14,E18,E20,E22)</f>
        <v>0</v>
      </c>
      <c r="F24" s="121">
        <f t="shared" si="3"/>
        <v>0</v>
      </c>
      <c r="G24" s="121">
        <f t="shared" si="3"/>
        <v>0</v>
      </c>
      <c r="H24" s="121">
        <f t="shared" si="3"/>
        <v>0</v>
      </c>
      <c r="I24" s="121">
        <f t="shared" si="3"/>
        <v>1931702</v>
      </c>
      <c r="J24" s="121">
        <f t="shared" si="3"/>
        <v>0</v>
      </c>
      <c r="K24" s="121">
        <f t="shared" si="3"/>
        <v>0</v>
      </c>
      <c r="L24" s="121">
        <f t="shared" si="3"/>
        <v>0</v>
      </c>
      <c r="M24" s="121">
        <f t="shared" si="3"/>
        <v>0</v>
      </c>
      <c r="N24" s="121">
        <f t="shared" si="3"/>
        <v>0</v>
      </c>
      <c r="O24" s="121">
        <f>SUM(D24:N24)</f>
        <v>3376647</v>
      </c>
      <c r="P24" s="122">
        <f>(O24/P$26)</f>
        <v>1985.0952380952381</v>
      </c>
      <c r="Q24" s="103"/>
      <c r="R24" s="12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  <c r="AT24" s="93"/>
      <c r="AU24" s="93"/>
      <c r="AV24" s="93"/>
      <c r="AW24" s="93"/>
      <c r="AX24" s="93"/>
      <c r="AY24" s="93"/>
      <c r="AZ24" s="93"/>
      <c r="BA24" s="93"/>
      <c r="BB24" s="93"/>
      <c r="BC24" s="93"/>
      <c r="BD24" s="93"/>
      <c r="BE24" s="93"/>
      <c r="BF24" s="93"/>
      <c r="BG24" s="93"/>
      <c r="BH24" s="93"/>
      <c r="BI24" s="93"/>
      <c r="BJ24" s="93"/>
      <c r="BK24" s="93"/>
      <c r="BL24" s="93"/>
      <c r="BM24" s="93"/>
      <c r="BN24" s="93"/>
      <c r="BO24" s="93"/>
      <c r="BP24" s="93"/>
      <c r="BQ24" s="93"/>
      <c r="BR24" s="93"/>
      <c r="BS24" s="93"/>
      <c r="BT24" s="93"/>
      <c r="BU24" s="93"/>
      <c r="BV24" s="93"/>
      <c r="BW24" s="93"/>
      <c r="BX24" s="93"/>
      <c r="BY24" s="93"/>
      <c r="BZ24" s="93"/>
      <c r="CA24" s="93"/>
      <c r="CB24" s="93"/>
      <c r="CC24" s="93"/>
      <c r="CD24" s="93"/>
      <c r="CE24" s="93"/>
      <c r="CF24" s="93"/>
      <c r="CG24" s="93"/>
      <c r="CH24" s="93"/>
      <c r="CI24" s="93"/>
      <c r="CJ24" s="93"/>
      <c r="CK24" s="93"/>
      <c r="CL24" s="93"/>
      <c r="CM24" s="93"/>
      <c r="CN24" s="93"/>
      <c r="CO24" s="93"/>
      <c r="CP24" s="93"/>
      <c r="CQ24" s="93"/>
      <c r="CR24" s="93"/>
      <c r="CS24" s="93"/>
      <c r="CT24" s="93"/>
      <c r="CU24" s="93"/>
      <c r="CV24" s="93"/>
      <c r="CW24" s="93"/>
      <c r="CX24" s="93"/>
      <c r="CY24" s="93"/>
      <c r="CZ24" s="93"/>
      <c r="DA24" s="93"/>
      <c r="DB24" s="93"/>
      <c r="DC24" s="93"/>
      <c r="DD24" s="93"/>
      <c r="DE24" s="93"/>
      <c r="DF24" s="93"/>
      <c r="DG24" s="93"/>
      <c r="DH24" s="93"/>
      <c r="DI24" s="93"/>
      <c r="DJ24" s="93"/>
      <c r="DK24" s="93"/>
      <c r="DL24" s="93"/>
      <c r="DM24" s="93"/>
      <c r="DN24" s="93"/>
      <c r="DO24" s="93"/>
      <c r="DP24" s="93"/>
    </row>
    <row r="25" spans="1:120">
      <c r="A25" s="124"/>
      <c r="B25" s="125"/>
      <c r="C25" s="125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7"/>
    </row>
    <row r="26" spans="1:120">
      <c r="A26" s="128"/>
      <c r="B26" s="129"/>
      <c r="C26" s="129"/>
      <c r="D26" s="130"/>
      <c r="E26" s="130"/>
      <c r="F26" s="130"/>
      <c r="G26" s="130"/>
      <c r="H26" s="130"/>
      <c r="I26" s="130"/>
      <c r="J26" s="130"/>
      <c r="K26" s="130"/>
      <c r="L26" s="130"/>
      <c r="M26" s="133" t="s">
        <v>91</v>
      </c>
      <c r="N26" s="133"/>
      <c r="O26" s="133"/>
      <c r="P26" s="131">
        <v>1701</v>
      </c>
    </row>
    <row r="27" spans="1:120">
      <c r="A27" s="134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6"/>
    </row>
    <row r="28" spans="1:120" ht="15.75" customHeight="1" thickBot="1">
      <c r="A28" s="137" t="s">
        <v>44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9"/>
    </row>
  </sheetData>
  <mergeCells count="10">
    <mergeCell ref="M26:O26"/>
    <mergeCell ref="A27:P27"/>
    <mergeCell ref="A28:P2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78" t="s">
        <v>39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80"/>
      <c r="P1" s="45"/>
      <c r="Q1" s="46"/>
    </row>
    <row r="2" spans="1:133" ht="24" thickBot="1">
      <c r="A2" s="181" t="s">
        <v>56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  <c r="P2" s="45"/>
      <c r="Q2" s="46"/>
    </row>
    <row r="3" spans="1:133" ht="18" customHeight="1">
      <c r="A3" s="184" t="s">
        <v>12</v>
      </c>
      <c r="B3" s="185"/>
      <c r="C3" s="186"/>
      <c r="D3" s="190" t="s">
        <v>6</v>
      </c>
      <c r="E3" s="191"/>
      <c r="F3" s="191"/>
      <c r="G3" s="191"/>
      <c r="H3" s="192"/>
      <c r="I3" s="190" t="s">
        <v>7</v>
      </c>
      <c r="J3" s="192"/>
      <c r="K3" s="190" t="s">
        <v>9</v>
      </c>
      <c r="L3" s="192"/>
      <c r="M3" s="47"/>
      <c r="N3" s="48"/>
      <c r="O3" s="193" t="s">
        <v>17</v>
      </c>
      <c r="P3" s="49"/>
      <c r="Q3" s="46"/>
    </row>
    <row r="4" spans="1:133" ht="32.25" customHeight="1" thickBot="1">
      <c r="A4" s="187"/>
      <c r="B4" s="188"/>
      <c r="C4" s="189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94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SUM(D6:D10)</f>
        <v>334798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24" si="1">SUM(D5:M5)</f>
        <v>334798</v>
      </c>
      <c r="O5" s="58">
        <f t="shared" ref="O5:O24" si="2">(N5/O$26)</f>
        <v>194.31108531630878</v>
      </c>
      <c r="P5" s="59"/>
    </row>
    <row r="6" spans="1:133">
      <c r="A6" s="61"/>
      <c r="B6" s="62">
        <v>511</v>
      </c>
      <c r="C6" s="63" t="s">
        <v>19</v>
      </c>
      <c r="D6" s="64">
        <v>56225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56225</v>
      </c>
      <c r="O6" s="65">
        <f t="shared" si="2"/>
        <v>32.63203714451538</v>
      </c>
      <c r="P6" s="66"/>
    </row>
    <row r="7" spans="1:133">
      <c r="A7" s="61"/>
      <c r="B7" s="62">
        <v>512</v>
      </c>
      <c r="C7" s="63" t="s">
        <v>20</v>
      </c>
      <c r="D7" s="64">
        <v>92712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92712</v>
      </c>
      <c r="O7" s="65">
        <f t="shared" si="2"/>
        <v>53.808473592571097</v>
      </c>
      <c r="P7" s="66"/>
    </row>
    <row r="8" spans="1:133">
      <c r="A8" s="61"/>
      <c r="B8" s="62">
        <v>513</v>
      </c>
      <c r="C8" s="63" t="s">
        <v>21</v>
      </c>
      <c r="D8" s="64">
        <v>109745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109745</v>
      </c>
      <c r="O8" s="65">
        <f t="shared" si="2"/>
        <v>63.694138131166568</v>
      </c>
      <c r="P8" s="66"/>
    </row>
    <row r="9" spans="1:133">
      <c r="A9" s="61"/>
      <c r="B9" s="62">
        <v>514</v>
      </c>
      <c r="C9" s="63" t="s">
        <v>22</v>
      </c>
      <c r="D9" s="64">
        <v>25050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25050</v>
      </c>
      <c r="O9" s="65">
        <f t="shared" si="2"/>
        <v>14.538595473012188</v>
      </c>
      <c r="P9" s="66"/>
    </row>
    <row r="10" spans="1:133">
      <c r="A10" s="61"/>
      <c r="B10" s="62">
        <v>519</v>
      </c>
      <c r="C10" s="63" t="s">
        <v>57</v>
      </c>
      <c r="D10" s="64">
        <v>51066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1"/>
        <v>51066</v>
      </c>
      <c r="O10" s="65">
        <f t="shared" si="2"/>
        <v>29.637840975043527</v>
      </c>
      <c r="P10" s="66"/>
    </row>
    <row r="11" spans="1:133" ht="15.75">
      <c r="A11" s="67" t="s">
        <v>24</v>
      </c>
      <c r="B11" s="68"/>
      <c r="C11" s="69"/>
      <c r="D11" s="70">
        <f t="shared" ref="D11:M11" si="3">SUM(D12:D14)</f>
        <v>463852</v>
      </c>
      <c r="E11" s="70">
        <f t="shared" si="3"/>
        <v>0</v>
      </c>
      <c r="F11" s="70">
        <f t="shared" si="3"/>
        <v>0</v>
      </c>
      <c r="G11" s="70">
        <f t="shared" si="3"/>
        <v>0</v>
      </c>
      <c r="H11" s="70">
        <f t="shared" si="3"/>
        <v>0</v>
      </c>
      <c r="I11" s="70">
        <f t="shared" si="3"/>
        <v>0</v>
      </c>
      <c r="J11" s="70">
        <f t="shared" si="3"/>
        <v>0</v>
      </c>
      <c r="K11" s="70">
        <f t="shared" si="3"/>
        <v>0</v>
      </c>
      <c r="L11" s="70">
        <f t="shared" si="3"/>
        <v>0</v>
      </c>
      <c r="M11" s="70">
        <f t="shared" si="3"/>
        <v>0</v>
      </c>
      <c r="N11" s="71">
        <f t="shared" si="1"/>
        <v>463852</v>
      </c>
      <c r="O11" s="72">
        <f t="shared" si="2"/>
        <v>269.21183981427743</v>
      </c>
      <c r="P11" s="73"/>
    </row>
    <row r="12" spans="1:133">
      <c r="A12" s="61"/>
      <c r="B12" s="62">
        <v>521</v>
      </c>
      <c r="C12" s="63" t="s">
        <v>25</v>
      </c>
      <c r="D12" s="64">
        <v>405216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f t="shared" si="1"/>
        <v>405216</v>
      </c>
      <c r="O12" s="65">
        <f t="shared" si="2"/>
        <v>235.18049912942541</v>
      </c>
      <c r="P12" s="66"/>
    </row>
    <row r="13" spans="1:133">
      <c r="A13" s="61"/>
      <c r="B13" s="62">
        <v>522</v>
      </c>
      <c r="C13" s="63" t="s">
        <v>26</v>
      </c>
      <c r="D13" s="64">
        <v>54636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54636</v>
      </c>
      <c r="O13" s="65">
        <f t="shared" si="2"/>
        <v>31.70980847359257</v>
      </c>
      <c r="P13" s="66"/>
    </row>
    <row r="14" spans="1:133">
      <c r="A14" s="61"/>
      <c r="B14" s="62">
        <v>524</v>
      </c>
      <c r="C14" s="63" t="s">
        <v>27</v>
      </c>
      <c r="D14" s="64">
        <v>4000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4000</v>
      </c>
      <c r="O14" s="65">
        <f t="shared" si="2"/>
        <v>2.3215322112594312</v>
      </c>
      <c r="P14" s="66"/>
    </row>
    <row r="15" spans="1:133" ht="15.75">
      <c r="A15" s="67" t="s">
        <v>28</v>
      </c>
      <c r="B15" s="68"/>
      <c r="C15" s="69"/>
      <c r="D15" s="70">
        <f t="shared" ref="D15:M15" si="4">SUM(D16:D17)</f>
        <v>212613</v>
      </c>
      <c r="E15" s="70">
        <f t="shared" si="4"/>
        <v>0</v>
      </c>
      <c r="F15" s="70">
        <f t="shared" si="4"/>
        <v>0</v>
      </c>
      <c r="G15" s="70">
        <f t="shared" si="4"/>
        <v>0</v>
      </c>
      <c r="H15" s="70">
        <f t="shared" si="4"/>
        <v>0</v>
      </c>
      <c r="I15" s="70">
        <f t="shared" si="4"/>
        <v>1350816</v>
      </c>
      <c r="J15" s="70">
        <f t="shared" si="4"/>
        <v>0</v>
      </c>
      <c r="K15" s="70">
        <f t="shared" si="4"/>
        <v>0</v>
      </c>
      <c r="L15" s="70">
        <f t="shared" si="4"/>
        <v>0</v>
      </c>
      <c r="M15" s="70">
        <f t="shared" si="4"/>
        <v>0</v>
      </c>
      <c r="N15" s="71">
        <f t="shared" si="1"/>
        <v>1563429</v>
      </c>
      <c r="O15" s="72">
        <f t="shared" si="2"/>
        <v>907.38769587928027</v>
      </c>
      <c r="P15" s="73"/>
    </row>
    <row r="16" spans="1:133">
      <c r="A16" s="61"/>
      <c r="B16" s="62">
        <v>534</v>
      </c>
      <c r="C16" s="63" t="s">
        <v>58</v>
      </c>
      <c r="D16" s="64">
        <v>212613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f t="shared" si="1"/>
        <v>212613</v>
      </c>
      <c r="O16" s="65">
        <f t="shared" si="2"/>
        <v>123.39698200812536</v>
      </c>
      <c r="P16" s="66"/>
    </row>
    <row r="17" spans="1:119">
      <c r="A17" s="61"/>
      <c r="B17" s="62">
        <v>536</v>
      </c>
      <c r="C17" s="63" t="s">
        <v>59</v>
      </c>
      <c r="D17" s="64">
        <v>0</v>
      </c>
      <c r="E17" s="64">
        <v>0</v>
      </c>
      <c r="F17" s="64">
        <v>0</v>
      </c>
      <c r="G17" s="64">
        <v>0</v>
      </c>
      <c r="H17" s="64">
        <v>0</v>
      </c>
      <c r="I17" s="64">
        <v>1350816</v>
      </c>
      <c r="J17" s="64">
        <v>0</v>
      </c>
      <c r="K17" s="64">
        <v>0</v>
      </c>
      <c r="L17" s="64">
        <v>0</v>
      </c>
      <c r="M17" s="64">
        <v>0</v>
      </c>
      <c r="N17" s="64">
        <f t="shared" si="1"/>
        <v>1350816</v>
      </c>
      <c r="O17" s="65">
        <f t="shared" si="2"/>
        <v>783.99071387115498</v>
      </c>
      <c r="P17" s="66"/>
    </row>
    <row r="18" spans="1:119" ht="15.75">
      <c r="A18" s="67" t="s">
        <v>32</v>
      </c>
      <c r="B18" s="68"/>
      <c r="C18" s="69"/>
      <c r="D18" s="70">
        <f t="shared" ref="D18:M18" si="5">SUM(D19:D19)</f>
        <v>768251</v>
      </c>
      <c r="E18" s="70">
        <f t="shared" si="5"/>
        <v>0</v>
      </c>
      <c r="F18" s="70">
        <f t="shared" si="5"/>
        <v>0</v>
      </c>
      <c r="G18" s="70">
        <f t="shared" si="5"/>
        <v>0</v>
      </c>
      <c r="H18" s="70">
        <f t="shared" si="5"/>
        <v>0</v>
      </c>
      <c r="I18" s="70">
        <f t="shared" si="5"/>
        <v>0</v>
      </c>
      <c r="J18" s="70">
        <f t="shared" si="5"/>
        <v>0</v>
      </c>
      <c r="K18" s="70">
        <f t="shared" si="5"/>
        <v>0</v>
      </c>
      <c r="L18" s="70">
        <f t="shared" si="5"/>
        <v>0</v>
      </c>
      <c r="M18" s="70">
        <f t="shared" si="5"/>
        <v>0</v>
      </c>
      <c r="N18" s="70">
        <f t="shared" si="1"/>
        <v>768251</v>
      </c>
      <c r="O18" s="72">
        <f t="shared" si="2"/>
        <v>445.87986070806733</v>
      </c>
      <c r="P18" s="73"/>
    </row>
    <row r="19" spans="1:119">
      <c r="A19" s="61"/>
      <c r="B19" s="62">
        <v>541</v>
      </c>
      <c r="C19" s="63" t="s">
        <v>60</v>
      </c>
      <c r="D19" s="64">
        <v>768251</v>
      </c>
      <c r="E19" s="64">
        <v>0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f t="shared" si="1"/>
        <v>768251</v>
      </c>
      <c r="O19" s="65">
        <f t="shared" si="2"/>
        <v>445.87986070806733</v>
      </c>
      <c r="P19" s="66"/>
    </row>
    <row r="20" spans="1:119" ht="15.75">
      <c r="A20" s="67" t="s">
        <v>46</v>
      </c>
      <c r="B20" s="68"/>
      <c r="C20" s="69"/>
      <c r="D20" s="70">
        <f t="shared" ref="D20:M20" si="6">SUM(D21:D21)</f>
        <v>4000</v>
      </c>
      <c r="E20" s="70">
        <f t="shared" si="6"/>
        <v>0</v>
      </c>
      <c r="F20" s="70">
        <f t="shared" si="6"/>
        <v>0</v>
      </c>
      <c r="G20" s="70">
        <f t="shared" si="6"/>
        <v>0</v>
      </c>
      <c r="H20" s="70">
        <f t="shared" si="6"/>
        <v>0</v>
      </c>
      <c r="I20" s="70">
        <f t="shared" si="6"/>
        <v>0</v>
      </c>
      <c r="J20" s="70">
        <f t="shared" si="6"/>
        <v>0</v>
      </c>
      <c r="K20" s="70">
        <f t="shared" si="6"/>
        <v>0</v>
      </c>
      <c r="L20" s="70">
        <f t="shared" si="6"/>
        <v>0</v>
      </c>
      <c r="M20" s="70">
        <f t="shared" si="6"/>
        <v>0</v>
      </c>
      <c r="N20" s="70">
        <f t="shared" si="1"/>
        <v>4000</v>
      </c>
      <c r="O20" s="72">
        <f t="shared" si="2"/>
        <v>2.3215322112594312</v>
      </c>
      <c r="P20" s="73"/>
    </row>
    <row r="21" spans="1:119">
      <c r="A21" s="61"/>
      <c r="B21" s="62">
        <v>562</v>
      </c>
      <c r="C21" s="63" t="s">
        <v>61</v>
      </c>
      <c r="D21" s="64">
        <v>4000</v>
      </c>
      <c r="E21" s="64">
        <v>0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f t="shared" si="1"/>
        <v>4000</v>
      </c>
      <c r="O21" s="65">
        <f t="shared" si="2"/>
        <v>2.3215322112594312</v>
      </c>
      <c r="P21" s="66"/>
    </row>
    <row r="22" spans="1:119" ht="15.75">
      <c r="A22" s="67" t="s">
        <v>34</v>
      </c>
      <c r="B22" s="68"/>
      <c r="C22" s="69"/>
      <c r="D22" s="70">
        <f t="shared" ref="D22:M22" si="7">SUM(D23:D23)</f>
        <v>2185</v>
      </c>
      <c r="E22" s="70">
        <f t="shared" si="7"/>
        <v>0</v>
      </c>
      <c r="F22" s="70">
        <f t="shared" si="7"/>
        <v>0</v>
      </c>
      <c r="G22" s="70">
        <f t="shared" si="7"/>
        <v>0</v>
      </c>
      <c r="H22" s="70">
        <f t="shared" si="7"/>
        <v>0</v>
      </c>
      <c r="I22" s="70">
        <f t="shared" si="7"/>
        <v>0</v>
      </c>
      <c r="J22" s="70">
        <f t="shared" si="7"/>
        <v>0</v>
      </c>
      <c r="K22" s="70">
        <f t="shared" si="7"/>
        <v>0</v>
      </c>
      <c r="L22" s="70">
        <f t="shared" si="7"/>
        <v>0</v>
      </c>
      <c r="M22" s="70">
        <f t="shared" si="7"/>
        <v>0</v>
      </c>
      <c r="N22" s="70">
        <f t="shared" si="1"/>
        <v>2185</v>
      </c>
      <c r="O22" s="72">
        <f t="shared" si="2"/>
        <v>1.2681369704004644</v>
      </c>
      <c r="P22" s="66"/>
    </row>
    <row r="23" spans="1:119" ht="15.75" thickBot="1">
      <c r="A23" s="61"/>
      <c r="B23" s="62">
        <v>572</v>
      </c>
      <c r="C23" s="63" t="s">
        <v>62</v>
      </c>
      <c r="D23" s="64">
        <v>2185</v>
      </c>
      <c r="E23" s="64">
        <v>0</v>
      </c>
      <c r="F23" s="64">
        <v>0</v>
      </c>
      <c r="G23" s="64">
        <v>0</v>
      </c>
      <c r="H23" s="64">
        <v>0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f t="shared" si="1"/>
        <v>2185</v>
      </c>
      <c r="O23" s="65">
        <f t="shared" si="2"/>
        <v>1.2681369704004644</v>
      </c>
      <c r="P23" s="66"/>
    </row>
    <row r="24" spans="1:119" ht="16.5" thickBot="1">
      <c r="A24" s="74" t="s">
        <v>10</v>
      </c>
      <c r="B24" s="75"/>
      <c r="C24" s="76"/>
      <c r="D24" s="77">
        <f>SUM(D5,D11,D15,D18,D20,D22)</f>
        <v>1785699</v>
      </c>
      <c r="E24" s="77">
        <f t="shared" ref="E24:M24" si="8">SUM(E5,E11,E15,E18,E20,E22)</f>
        <v>0</v>
      </c>
      <c r="F24" s="77">
        <f t="shared" si="8"/>
        <v>0</v>
      </c>
      <c r="G24" s="77">
        <f t="shared" si="8"/>
        <v>0</v>
      </c>
      <c r="H24" s="77">
        <f t="shared" si="8"/>
        <v>0</v>
      </c>
      <c r="I24" s="77">
        <f t="shared" si="8"/>
        <v>1350816</v>
      </c>
      <c r="J24" s="77">
        <f t="shared" si="8"/>
        <v>0</v>
      </c>
      <c r="K24" s="77">
        <f t="shared" si="8"/>
        <v>0</v>
      </c>
      <c r="L24" s="77">
        <f t="shared" si="8"/>
        <v>0</v>
      </c>
      <c r="M24" s="77">
        <f t="shared" si="8"/>
        <v>0</v>
      </c>
      <c r="N24" s="77">
        <f t="shared" si="1"/>
        <v>3136515</v>
      </c>
      <c r="O24" s="78">
        <f t="shared" si="2"/>
        <v>1820.3801508995937</v>
      </c>
      <c r="P24" s="59"/>
      <c r="Q24" s="79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0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0"/>
      <c r="CA24" s="80"/>
      <c r="CB24" s="80"/>
      <c r="CC24" s="80"/>
      <c r="CD24" s="80"/>
      <c r="CE24" s="80"/>
      <c r="CF24" s="80"/>
      <c r="CG24" s="80"/>
      <c r="CH24" s="80"/>
      <c r="CI24" s="80"/>
      <c r="CJ24" s="80"/>
      <c r="CK24" s="80"/>
      <c r="CL24" s="80"/>
      <c r="CM24" s="80"/>
      <c r="CN24" s="80"/>
      <c r="CO24" s="80"/>
      <c r="CP24" s="80"/>
      <c r="CQ24" s="80"/>
      <c r="CR24" s="80"/>
      <c r="CS24" s="80"/>
      <c r="CT24" s="80"/>
      <c r="CU24" s="80"/>
      <c r="CV24" s="80"/>
      <c r="CW24" s="80"/>
      <c r="CX24" s="80"/>
      <c r="CY24" s="80"/>
      <c r="CZ24" s="80"/>
      <c r="DA24" s="80"/>
      <c r="DB24" s="80"/>
      <c r="DC24" s="80"/>
      <c r="DD24" s="80"/>
      <c r="DE24" s="80"/>
      <c r="DF24" s="80"/>
      <c r="DG24" s="80"/>
      <c r="DH24" s="80"/>
      <c r="DI24" s="80"/>
      <c r="DJ24" s="80"/>
      <c r="DK24" s="80"/>
      <c r="DL24" s="80"/>
      <c r="DM24" s="80"/>
      <c r="DN24" s="80"/>
      <c r="DO24" s="80"/>
    </row>
    <row r="25" spans="1:119">
      <c r="A25" s="81"/>
      <c r="B25" s="82"/>
      <c r="C25" s="82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4"/>
    </row>
    <row r="26" spans="1:119">
      <c r="A26" s="85"/>
      <c r="B26" s="86"/>
      <c r="C26" s="86"/>
      <c r="D26" s="87"/>
      <c r="E26" s="87"/>
      <c r="F26" s="87"/>
      <c r="G26" s="87"/>
      <c r="H26" s="87"/>
      <c r="I26" s="87"/>
      <c r="J26" s="87"/>
      <c r="K26" s="87"/>
      <c r="L26" s="171" t="s">
        <v>63</v>
      </c>
      <c r="M26" s="171"/>
      <c r="N26" s="171"/>
      <c r="O26" s="88">
        <v>1723</v>
      </c>
    </row>
    <row r="27" spans="1:119">
      <c r="A27" s="172"/>
      <c r="B27" s="173"/>
      <c r="C27" s="173"/>
      <c r="D27" s="173"/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74"/>
    </row>
    <row r="28" spans="1:119" ht="15.75" customHeight="1" thickBot="1">
      <c r="A28" s="175" t="s">
        <v>44</v>
      </c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77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1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367723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367723</v>
      </c>
      <c r="O5" s="30">
        <f t="shared" ref="O5:O25" si="2">(N5/O$27)</f>
        <v>214.66608289550496</v>
      </c>
      <c r="P5" s="6"/>
    </row>
    <row r="6" spans="1:133">
      <c r="A6" s="12"/>
      <c r="B6" s="42">
        <v>511</v>
      </c>
      <c r="C6" s="19" t="s">
        <v>19</v>
      </c>
      <c r="D6" s="43">
        <v>51037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51037</v>
      </c>
      <c r="O6" s="44">
        <f t="shared" si="2"/>
        <v>29.793928779918271</v>
      </c>
      <c r="P6" s="9"/>
    </row>
    <row r="7" spans="1:133">
      <c r="A7" s="12"/>
      <c r="B7" s="42">
        <v>512</v>
      </c>
      <c r="C7" s="19" t="s">
        <v>20</v>
      </c>
      <c r="D7" s="43">
        <v>116141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116141</v>
      </c>
      <c r="O7" s="44">
        <f t="shared" si="2"/>
        <v>67.799766491535323</v>
      </c>
      <c r="P7" s="9"/>
    </row>
    <row r="8" spans="1:133">
      <c r="A8" s="12"/>
      <c r="B8" s="42">
        <v>513</v>
      </c>
      <c r="C8" s="19" t="s">
        <v>21</v>
      </c>
      <c r="D8" s="43">
        <v>100408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100408</v>
      </c>
      <c r="O8" s="44">
        <f t="shared" si="2"/>
        <v>58.615294804436658</v>
      </c>
      <c r="P8" s="9"/>
    </row>
    <row r="9" spans="1:133">
      <c r="A9" s="12"/>
      <c r="B9" s="42">
        <v>514</v>
      </c>
      <c r="C9" s="19" t="s">
        <v>22</v>
      </c>
      <c r="D9" s="43">
        <v>37379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37379</v>
      </c>
      <c r="O9" s="44">
        <f t="shared" si="2"/>
        <v>21.820782253356683</v>
      </c>
      <c r="P9" s="9"/>
    </row>
    <row r="10" spans="1:133">
      <c r="A10" s="12"/>
      <c r="B10" s="42">
        <v>515</v>
      </c>
      <c r="C10" s="19" t="s">
        <v>41</v>
      </c>
      <c r="D10" s="43">
        <v>4000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4000</v>
      </c>
      <c r="O10" s="44">
        <f t="shared" si="2"/>
        <v>2.335084646818447</v>
      </c>
      <c r="P10" s="9"/>
    </row>
    <row r="11" spans="1:133">
      <c r="A11" s="12"/>
      <c r="B11" s="42">
        <v>519</v>
      </c>
      <c r="C11" s="19" t="s">
        <v>23</v>
      </c>
      <c r="D11" s="43">
        <v>58758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58758</v>
      </c>
      <c r="O11" s="44">
        <f t="shared" si="2"/>
        <v>34.301225919439581</v>
      </c>
      <c r="P11" s="9"/>
    </row>
    <row r="12" spans="1:133" ht="15.75">
      <c r="A12" s="26" t="s">
        <v>24</v>
      </c>
      <c r="B12" s="27"/>
      <c r="C12" s="28"/>
      <c r="D12" s="29">
        <f t="shared" ref="D12:M12" si="3">SUM(D13:D14)</f>
        <v>409792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409792</v>
      </c>
      <c r="O12" s="41">
        <f t="shared" si="2"/>
        <v>239.22475189725628</v>
      </c>
      <c r="P12" s="10"/>
    </row>
    <row r="13" spans="1:133">
      <c r="A13" s="12"/>
      <c r="B13" s="42">
        <v>521</v>
      </c>
      <c r="C13" s="19" t="s">
        <v>25</v>
      </c>
      <c r="D13" s="43">
        <v>367393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367393</v>
      </c>
      <c r="O13" s="44">
        <f t="shared" si="2"/>
        <v>214.47343841214243</v>
      </c>
      <c r="P13" s="9"/>
    </row>
    <row r="14" spans="1:133">
      <c r="A14" s="12"/>
      <c r="B14" s="42">
        <v>522</v>
      </c>
      <c r="C14" s="19" t="s">
        <v>26</v>
      </c>
      <c r="D14" s="43">
        <v>42399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42399</v>
      </c>
      <c r="O14" s="44">
        <f t="shared" si="2"/>
        <v>24.751313485113837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SUM(D16:D18)</f>
        <v>211175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1114362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1325537</v>
      </c>
      <c r="O15" s="41">
        <f t="shared" si="2"/>
        <v>773.81027437244597</v>
      </c>
      <c r="P15" s="10"/>
    </row>
    <row r="16" spans="1:133">
      <c r="A16" s="12"/>
      <c r="B16" s="42">
        <v>533</v>
      </c>
      <c r="C16" s="19" t="s">
        <v>52</v>
      </c>
      <c r="D16" s="43">
        <v>174460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174460</v>
      </c>
      <c r="O16" s="44">
        <f t="shared" si="2"/>
        <v>101.84471687098657</v>
      </c>
      <c r="P16" s="9"/>
    </row>
    <row r="17" spans="1:119">
      <c r="A17" s="12"/>
      <c r="B17" s="42">
        <v>534</v>
      </c>
      <c r="C17" s="19" t="s">
        <v>29</v>
      </c>
      <c r="D17" s="43">
        <v>36715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36715</v>
      </c>
      <c r="O17" s="44">
        <f t="shared" si="2"/>
        <v>21.433158201984821</v>
      </c>
      <c r="P17" s="9"/>
    </row>
    <row r="18" spans="1:119">
      <c r="A18" s="12"/>
      <c r="B18" s="42">
        <v>536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1114362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1114362</v>
      </c>
      <c r="O18" s="44">
        <f t="shared" si="2"/>
        <v>650.5323992994746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SUM(D20:D20)</f>
        <v>98296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98296</v>
      </c>
      <c r="O19" s="41">
        <f t="shared" si="2"/>
        <v>57.382370110916519</v>
      </c>
      <c r="P19" s="10"/>
    </row>
    <row r="20" spans="1:119">
      <c r="A20" s="12"/>
      <c r="B20" s="42">
        <v>541</v>
      </c>
      <c r="C20" s="19" t="s">
        <v>33</v>
      </c>
      <c r="D20" s="43">
        <v>98296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98296</v>
      </c>
      <c r="O20" s="44">
        <f t="shared" si="2"/>
        <v>57.382370110916519</v>
      </c>
      <c r="P20" s="9"/>
    </row>
    <row r="21" spans="1:119" ht="15.75">
      <c r="A21" s="26" t="s">
        <v>46</v>
      </c>
      <c r="B21" s="27"/>
      <c r="C21" s="28"/>
      <c r="D21" s="29">
        <f t="shared" ref="D21:M21" si="6">SUM(D22:D22)</f>
        <v>4000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4000</v>
      </c>
      <c r="O21" s="41">
        <f t="shared" si="2"/>
        <v>2.335084646818447</v>
      </c>
      <c r="P21" s="10"/>
    </row>
    <row r="22" spans="1:119">
      <c r="A22" s="12"/>
      <c r="B22" s="42">
        <v>562</v>
      </c>
      <c r="C22" s="19" t="s">
        <v>47</v>
      </c>
      <c r="D22" s="43">
        <v>4000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4000</v>
      </c>
      <c r="O22" s="44">
        <f t="shared" si="2"/>
        <v>2.335084646818447</v>
      </c>
      <c r="P22" s="9"/>
    </row>
    <row r="23" spans="1:119" ht="15.75">
      <c r="A23" s="26" t="s">
        <v>34</v>
      </c>
      <c r="B23" s="27"/>
      <c r="C23" s="28"/>
      <c r="D23" s="29">
        <f t="shared" ref="D23:M23" si="7">SUM(D24:D24)</f>
        <v>543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543</v>
      </c>
      <c r="O23" s="41">
        <f t="shared" si="2"/>
        <v>0.31698774080560421</v>
      </c>
      <c r="P23" s="9"/>
    </row>
    <row r="24" spans="1:119" ht="15.75" thickBot="1">
      <c r="A24" s="12"/>
      <c r="B24" s="42">
        <v>572</v>
      </c>
      <c r="C24" s="19" t="s">
        <v>35</v>
      </c>
      <c r="D24" s="43">
        <v>543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543</v>
      </c>
      <c r="O24" s="44">
        <f t="shared" si="2"/>
        <v>0.31698774080560421</v>
      </c>
      <c r="P24" s="9"/>
    </row>
    <row r="25" spans="1:119" ht="16.5" thickBot="1">
      <c r="A25" s="13" t="s">
        <v>10</v>
      </c>
      <c r="B25" s="21"/>
      <c r="C25" s="20"/>
      <c r="D25" s="14">
        <f>SUM(D5,D12,D15,D19,D21,D23)</f>
        <v>1091529</v>
      </c>
      <c r="E25" s="14">
        <f t="shared" ref="E25:M25" si="8">SUM(E5,E12,E15,E19,E21,E23)</f>
        <v>0</v>
      </c>
      <c r="F25" s="14">
        <f t="shared" si="8"/>
        <v>0</v>
      </c>
      <c r="G25" s="14">
        <f t="shared" si="8"/>
        <v>0</v>
      </c>
      <c r="H25" s="14">
        <f t="shared" si="8"/>
        <v>0</v>
      </c>
      <c r="I25" s="14">
        <f t="shared" si="8"/>
        <v>1114362</v>
      </c>
      <c r="J25" s="14">
        <f t="shared" si="8"/>
        <v>0</v>
      </c>
      <c r="K25" s="14">
        <f t="shared" si="8"/>
        <v>0</v>
      </c>
      <c r="L25" s="14">
        <f t="shared" si="8"/>
        <v>0</v>
      </c>
      <c r="M25" s="14">
        <f t="shared" si="8"/>
        <v>0</v>
      </c>
      <c r="N25" s="14">
        <f t="shared" si="1"/>
        <v>2205891</v>
      </c>
      <c r="O25" s="35">
        <f t="shared" si="2"/>
        <v>1287.7355516637479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57" t="s">
        <v>53</v>
      </c>
      <c r="M27" s="157"/>
      <c r="N27" s="157"/>
      <c r="O27" s="39">
        <v>1713</v>
      </c>
    </row>
    <row r="28" spans="1:119">
      <c r="A28" s="158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6"/>
    </row>
    <row r="29" spans="1:119" ht="15.75" customHeight="1" thickBot="1">
      <c r="A29" s="159" t="s">
        <v>44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2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287736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287736</v>
      </c>
      <c r="O5" s="30">
        <f t="shared" ref="O5:O23" si="2">(N5/O$25)</f>
        <v>168.26666666666668</v>
      </c>
      <c r="P5" s="6"/>
    </row>
    <row r="6" spans="1:133">
      <c r="A6" s="12"/>
      <c r="B6" s="42">
        <v>511</v>
      </c>
      <c r="C6" s="19" t="s">
        <v>19</v>
      </c>
      <c r="D6" s="43">
        <v>41633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41633</v>
      </c>
      <c r="O6" s="44">
        <f t="shared" si="2"/>
        <v>24.346783625730993</v>
      </c>
      <c r="P6" s="9"/>
    </row>
    <row r="7" spans="1:133">
      <c r="A7" s="12"/>
      <c r="B7" s="42">
        <v>512</v>
      </c>
      <c r="C7" s="19" t="s">
        <v>20</v>
      </c>
      <c r="D7" s="43">
        <v>69963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69963</v>
      </c>
      <c r="O7" s="44">
        <f t="shared" si="2"/>
        <v>40.914035087719299</v>
      </c>
      <c r="P7" s="9"/>
    </row>
    <row r="8" spans="1:133">
      <c r="A8" s="12"/>
      <c r="B8" s="42">
        <v>513</v>
      </c>
      <c r="C8" s="19" t="s">
        <v>21</v>
      </c>
      <c r="D8" s="43">
        <v>98174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98174</v>
      </c>
      <c r="O8" s="44">
        <f t="shared" si="2"/>
        <v>57.411695906432747</v>
      </c>
      <c r="P8" s="9"/>
    </row>
    <row r="9" spans="1:133">
      <c r="A9" s="12"/>
      <c r="B9" s="42">
        <v>514</v>
      </c>
      <c r="C9" s="19" t="s">
        <v>22</v>
      </c>
      <c r="D9" s="43">
        <v>29700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29700</v>
      </c>
      <c r="O9" s="44">
        <f t="shared" si="2"/>
        <v>17.368421052631579</v>
      </c>
      <c r="P9" s="9"/>
    </row>
    <row r="10" spans="1:133">
      <c r="A10" s="12"/>
      <c r="B10" s="42">
        <v>519</v>
      </c>
      <c r="C10" s="19" t="s">
        <v>23</v>
      </c>
      <c r="D10" s="43">
        <v>48266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48266</v>
      </c>
      <c r="O10" s="44">
        <f t="shared" si="2"/>
        <v>28.225730994152048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SUM(D12:D14)</f>
        <v>400999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400999</v>
      </c>
      <c r="O11" s="41">
        <f t="shared" si="2"/>
        <v>234.50233918128654</v>
      </c>
      <c r="P11" s="10"/>
    </row>
    <row r="12" spans="1:133">
      <c r="A12" s="12"/>
      <c r="B12" s="42">
        <v>521</v>
      </c>
      <c r="C12" s="19" t="s">
        <v>25</v>
      </c>
      <c r="D12" s="43">
        <v>349358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349358</v>
      </c>
      <c r="O12" s="44">
        <f t="shared" si="2"/>
        <v>204.30292397660818</v>
      </c>
      <c r="P12" s="9"/>
    </row>
    <row r="13" spans="1:133">
      <c r="A13" s="12"/>
      <c r="B13" s="42">
        <v>522</v>
      </c>
      <c r="C13" s="19" t="s">
        <v>26</v>
      </c>
      <c r="D13" s="43">
        <v>47641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47641</v>
      </c>
      <c r="O13" s="44">
        <f t="shared" si="2"/>
        <v>27.860233918128657</v>
      </c>
      <c r="P13" s="9"/>
    </row>
    <row r="14" spans="1:133">
      <c r="A14" s="12"/>
      <c r="B14" s="42">
        <v>524</v>
      </c>
      <c r="C14" s="19" t="s">
        <v>27</v>
      </c>
      <c r="D14" s="43">
        <v>4000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4000</v>
      </c>
      <c r="O14" s="44">
        <f t="shared" si="2"/>
        <v>2.3391812865497075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SUM(D16:D18)</f>
        <v>213883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1133785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1347668</v>
      </c>
      <c r="O15" s="41">
        <f t="shared" si="2"/>
        <v>788.10994152046783</v>
      </c>
      <c r="P15" s="10"/>
    </row>
    <row r="16" spans="1:133">
      <c r="A16" s="12"/>
      <c r="B16" s="42">
        <v>534</v>
      </c>
      <c r="C16" s="19" t="s">
        <v>29</v>
      </c>
      <c r="D16" s="43">
        <v>209883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209883</v>
      </c>
      <c r="O16" s="44">
        <f t="shared" si="2"/>
        <v>122.73859649122807</v>
      </c>
      <c r="P16" s="9"/>
    </row>
    <row r="17" spans="1:119">
      <c r="A17" s="12"/>
      <c r="B17" s="42">
        <v>536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1133785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1133785</v>
      </c>
      <c r="O17" s="44">
        <f t="shared" si="2"/>
        <v>663.03216374269005</v>
      </c>
      <c r="P17" s="9"/>
    </row>
    <row r="18" spans="1:119">
      <c r="A18" s="12"/>
      <c r="B18" s="42">
        <v>539</v>
      </c>
      <c r="C18" s="19" t="s">
        <v>31</v>
      </c>
      <c r="D18" s="43">
        <v>4000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4000</v>
      </c>
      <c r="O18" s="44">
        <f t="shared" si="2"/>
        <v>2.3391812865497075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SUM(D20:D20)</f>
        <v>124230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124230</v>
      </c>
      <c r="O19" s="41">
        <f t="shared" si="2"/>
        <v>72.649122807017548</v>
      </c>
      <c r="P19" s="10"/>
    </row>
    <row r="20" spans="1:119">
      <c r="A20" s="12"/>
      <c r="B20" s="42">
        <v>541</v>
      </c>
      <c r="C20" s="19" t="s">
        <v>33</v>
      </c>
      <c r="D20" s="43">
        <v>124230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124230</v>
      </c>
      <c r="O20" s="44">
        <f t="shared" si="2"/>
        <v>72.649122807017548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SUM(D22:D22)</f>
        <v>9033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9033</v>
      </c>
      <c r="O21" s="41">
        <f t="shared" si="2"/>
        <v>5.2824561403508774</v>
      </c>
      <c r="P21" s="9"/>
    </row>
    <row r="22" spans="1:119" ht="15.75" thickBot="1">
      <c r="A22" s="12"/>
      <c r="B22" s="42">
        <v>572</v>
      </c>
      <c r="C22" s="19" t="s">
        <v>35</v>
      </c>
      <c r="D22" s="43">
        <v>9033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9033</v>
      </c>
      <c r="O22" s="44">
        <f t="shared" si="2"/>
        <v>5.2824561403508774</v>
      </c>
      <c r="P22" s="9"/>
    </row>
    <row r="23" spans="1:119" ht="16.5" thickBot="1">
      <c r="A23" s="13" t="s">
        <v>10</v>
      </c>
      <c r="B23" s="21"/>
      <c r="C23" s="20"/>
      <c r="D23" s="14">
        <f>SUM(D5,D11,D15,D19,D21)</f>
        <v>1035881</v>
      </c>
      <c r="E23" s="14">
        <f t="shared" ref="E23:M23" si="7">SUM(E5,E11,E15,E19,E21)</f>
        <v>0</v>
      </c>
      <c r="F23" s="14">
        <f t="shared" si="7"/>
        <v>0</v>
      </c>
      <c r="G23" s="14">
        <f t="shared" si="7"/>
        <v>0</v>
      </c>
      <c r="H23" s="14">
        <f t="shared" si="7"/>
        <v>0</v>
      </c>
      <c r="I23" s="14">
        <f t="shared" si="7"/>
        <v>1133785</v>
      </c>
      <c r="J23" s="14">
        <f t="shared" si="7"/>
        <v>0</v>
      </c>
      <c r="K23" s="14">
        <f t="shared" si="7"/>
        <v>0</v>
      </c>
      <c r="L23" s="14">
        <f t="shared" si="7"/>
        <v>0</v>
      </c>
      <c r="M23" s="14">
        <f t="shared" si="7"/>
        <v>0</v>
      </c>
      <c r="N23" s="14">
        <f t="shared" si="1"/>
        <v>2169666</v>
      </c>
      <c r="O23" s="35">
        <f t="shared" si="2"/>
        <v>1268.8105263157895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57" t="s">
        <v>50</v>
      </c>
      <c r="M25" s="157"/>
      <c r="N25" s="157"/>
      <c r="O25" s="39">
        <v>1710</v>
      </c>
    </row>
    <row r="26" spans="1:119">
      <c r="A26" s="158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6"/>
    </row>
    <row r="27" spans="1:119" ht="15.75" customHeight="1" thickBot="1">
      <c r="A27" s="159" t="s">
        <v>44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271756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8" si="1">SUM(D5:M5)</f>
        <v>271756</v>
      </c>
      <c r="O5" s="30">
        <f t="shared" ref="O5:O28" si="2">(N5/O$30)</f>
        <v>157.2662037037037</v>
      </c>
      <c r="P5" s="6"/>
    </row>
    <row r="6" spans="1:133">
      <c r="A6" s="12"/>
      <c r="B6" s="42">
        <v>511</v>
      </c>
      <c r="C6" s="19" t="s">
        <v>19</v>
      </c>
      <c r="D6" s="43">
        <v>32618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32618</v>
      </c>
      <c r="O6" s="44">
        <f t="shared" si="2"/>
        <v>18.876157407407408</v>
      </c>
      <c r="P6" s="9"/>
    </row>
    <row r="7" spans="1:133">
      <c r="A7" s="12"/>
      <c r="B7" s="42">
        <v>512</v>
      </c>
      <c r="C7" s="19" t="s">
        <v>20</v>
      </c>
      <c r="D7" s="43">
        <v>48491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48491</v>
      </c>
      <c r="O7" s="44">
        <f t="shared" si="2"/>
        <v>28.061921296296298</v>
      </c>
      <c r="P7" s="9"/>
    </row>
    <row r="8" spans="1:133">
      <c r="A8" s="12"/>
      <c r="B8" s="42">
        <v>513</v>
      </c>
      <c r="C8" s="19" t="s">
        <v>21</v>
      </c>
      <c r="D8" s="43">
        <v>103066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103066</v>
      </c>
      <c r="O8" s="44">
        <f t="shared" si="2"/>
        <v>59.644675925925924</v>
      </c>
      <c r="P8" s="9"/>
    </row>
    <row r="9" spans="1:133">
      <c r="A9" s="12"/>
      <c r="B9" s="42">
        <v>514</v>
      </c>
      <c r="C9" s="19" t="s">
        <v>22</v>
      </c>
      <c r="D9" s="43">
        <v>26045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26045</v>
      </c>
      <c r="O9" s="44">
        <f t="shared" si="2"/>
        <v>15.072337962962964</v>
      </c>
      <c r="P9" s="9"/>
    </row>
    <row r="10" spans="1:133">
      <c r="A10" s="12"/>
      <c r="B10" s="42">
        <v>515</v>
      </c>
      <c r="C10" s="19" t="s">
        <v>41</v>
      </c>
      <c r="D10" s="43">
        <v>5842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5842</v>
      </c>
      <c r="O10" s="44">
        <f t="shared" si="2"/>
        <v>3.3807870370370372</v>
      </c>
      <c r="P10" s="9"/>
    </row>
    <row r="11" spans="1:133">
      <c r="A11" s="12"/>
      <c r="B11" s="42">
        <v>519</v>
      </c>
      <c r="C11" s="19" t="s">
        <v>23</v>
      </c>
      <c r="D11" s="43">
        <v>55694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55694</v>
      </c>
      <c r="O11" s="44">
        <f t="shared" si="2"/>
        <v>32.230324074074076</v>
      </c>
      <c r="P11" s="9"/>
    </row>
    <row r="12" spans="1:133" ht="15.75">
      <c r="A12" s="26" t="s">
        <v>24</v>
      </c>
      <c r="B12" s="27"/>
      <c r="C12" s="28"/>
      <c r="D12" s="29">
        <f t="shared" ref="D12:M12" si="3">SUM(D13:D15)</f>
        <v>375567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375567</v>
      </c>
      <c r="O12" s="41">
        <f t="shared" si="2"/>
        <v>217.34201388888889</v>
      </c>
      <c r="P12" s="10"/>
    </row>
    <row r="13" spans="1:133">
      <c r="A13" s="12"/>
      <c r="B13" s="42">
        <v>521</v>
      </c>
      <c r="C13" s="19" t="s">
        <v>25</v>
      </c>
      <c r="D13" s="43">
        <v>326894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326894</v>
      </c>
      <c r="O13" s="44">
        <f t="shared" si="2"/>
        <v>189.1747685185185</v>
      </c>
      <c r="P13" s="9"/>
    </row>
    <row r="14" spans="1:133">
      <c r="A14" s="12"/>
      <c r="B14" s="42">
        <v>522</v>
      </c>
      <c r="C14" s="19" t="s">
        <v>26</v>
      </c>
      <c r="D14" s="43">
        <v>44673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44673</v>
      </c>
      <c r="O14" s="44">
        <f t="shared" si="2"/>
        <v>25.852430555555557</v>
      </c>
      <c r="P14" s="9"/>
    </row>
    <row r="15" spans="1:133">
      <c r="A15" s="12"/>
      <c r="B15" s="42">
        <v>524</v>
      </c>
      <c r="C15" s="19" t="s">
        <v>27</v>
      </c>
      <c r="D15" s="43">
        <v>4000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4000</v>
      </c>
      <c r="O15" s="44">
        <f t="shared" si="2"/>
        <v>2.3148148148148149</v>
      </c>
      <c r="P15" s="9"/>
    </row>
    <row r="16" spans="1:133" ht="15.75">
      <c r="A16" s="26" t="s">
        <v>28</v>
      </c>
      <c r="B16" s="27"/>
      <c r="C16" s="28"/>
      <c r="D16" s="29">
        <f t="shared" ref="D16:M16" si="4">SUM(D17:D19)</f>
        <v>201214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1159848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1361062</v>
      </c>
      <c r="O16" s="41">
        <f t="shared" si="2"/>
        <v>787.65162037037032</v>
      </c>
      <c r="P16" s="10"/>
    </row>
    <row r="17" spans="1:119">
      <c r="A17" s="12"/>
      <c r="B17" s="42">
        <v>534</v>
      </c>
      <c r="C17" s="19" t="s">
        <v>29</v>
      </c>
      <c r="D17" s="43">
        <v>199559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199559</v>
      </c>
      <c r="O17" s="44">
        <f t="shared" si="2"/>
        <v>115.4855324074074</v>
      </c>
      <c r="P17" s="9"/>
    </row>
    <row r="18" spans="1:119">
      <c r="A18" s="12"/>
      <c r="B18" s="42">
        <v>536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1159848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1159848</v>
      </c>
      <c r="O18" s="44">
        <f t="shared" si="2"/>
        <v>671.20833333333337</v>
      </c>
      <c r="P18" s="9"/>
    </row>
    <row r="19" spans="1:119">
      <c r="A19" s="12"/>
      <c r="B19" s="42">
        <v>539</v>
      </c>
      <c r="C19" s="19" t="s">
        <v>31</v>
      </c>
      <c r="D19" s="43">
        <v>1655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1655</v>
      </c>
      <c r="O19" s="44">
        <f t="shared" si="2"/>
        <v>0.95775462962962965</v>
      </c>
      <c r="P19" s="9"/>
    </row>
    <row r="20" spans="1:119" ht="15.75">
      <c r="A20" s="26" t="s">
        <v>32</v>
      </c>
      <c r="B20" s="27"/>
      <c r="C20" s="28"/>
      <c r="D20" s="29">
        <f t="shared" ref="D20:M20" si="5">SUM(D21:D21)</f>
        <v>209415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209415</v>
      </c>
      <c r="O20" s="41">
        <f t="shared" si="2"/>
        <v>121.18923611111111</v>
      </c>
      <c r="P20" s="10"/>
    </row>
    <row r="21" spans="1:119">
      <c r="A21" s="12"/>
      <c r="B21" s="42">
        <v>541</v>
      </c>
      <c r="C21" s="19" t="s">
        <v>33</v>
      </c>
      <c r="D21" s="43">
        <v>209415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209415</v>
      </c>
      <c r="O21" s="44">
        <f t="shared" si="2"/>
        <v>121.18923611111111</v>
      </c>
      <c r="P21" s="9"/>
    </row>
    <row r="22" spans="1:119" ht="15.75">
      <c r="A22" s="26" t="s">
        <v>46</v>
      </c>
      <c r="B22" s="27"/>
      <c r="C22" s="28"/>
      <c r="D22" s="29">
        <f t="shared" ref="D22:M22" si="6">SUM(D23:D23)</f>
        <v>4000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4000</v>
      </c>
      <c r="O22" s="41">
        <f t="shared" si="2"/>
        <v>2.3148148148148149</v>
      </c>
      <c r="P22" s="10"/>
    </row>
    <row r="23" spans="1:119">
      <c r="A23" s="12"/>
      <c r="B23" s="42">
        <v>562</v>
      </c>
      <c r="C23" s="19" t="s">
        <v>47</v>
      </c>
      <c r="D23" s="43">
        <v>4000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4000</v>
      </c>
      <c r="O23" s="44">
        <f t="shared" si="2"/>
        <v>2.3148148148148149</v>
      </c>
      <c r="P23" s="9"/>
    </row>
    <row r="24" spans="1:119" ht="15.75">
      <c r="A24" s="26" t="s">
        <v>34</v>
      </c>
      <c r="B24" s="27"/>
      <c r="C24" s="28"/>
      <c r="D24" s="29">
        <f t="shared" ref="D24:M24" si="7">SUM(D25:D25)</f>
        <v>6270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6270</v>
      </c>
      <c r="O24" s="41">
        <f t="shared" si="2"/>
        <v>3.6284722222222223</v>
      </c>
      <c r="P24" s="9"/>
    </row>
    <row r="25" spans="1:119">
      <c r="A25" s="12"/>
      <c r="B25" s="42">
        <v>572</v>
      </c>
      <c r="C25" s="19" t="s">
        <v>35</v>
      </c>
      <c r="D25" s="43">
        <v>6270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6270</v>
      </c>
      <c r="O25" s="44">
        <f t="shared" si="2"/>
        <v>3.6284722222222223</v>
      </c>
      <c r="P25" s="9"/>
    </row>
    <row r="26" spans="1:119" ht="15.75">
      <c r="A26" s="26" t="s">
        <v>37</v>
      </c>
      <c r="B26" s="27"/>
      <c r="C26" s="28"/>
      <c r="D26" s="29">
        <f t="shared" ref="D26:M26" si="8">SUM(D27:D27)</f>
        <v>0</v>
      </c>
      <c r="E26" s="29">
        <f t="shared" si="8"/>
        <v>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78018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1"/>
        <v>78018</v>
      </c>
      <c r="O26" s="41">
        <f t="shared" si="2"/>
        <v>45.149305555555557</v>
      </c>
      <c r="P26" s="9"/>
    </row>
    <row r="27" spans="1:119" ht="15.75" thickBot="1">
      <c r="A27" s="12"/>
      <c r="B27" s="42">
        <v>591</v>
      </c>
      <c r="C27" s="19" t="s">
        <v>36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78018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78018</v>
      </c>
      <c r="O27" s="44">
        <f t="shared" si="2"/>
        <v>45.149305555555557</v>
      </c>
      <c r="P27" s="9"/>
    </row>
    <row r="28" spans="1:119" ht="16.5" thickBot="1">
      <c r="A28" s="13" t="s">
        <v>10</v>
      </c>
      <c r="B28" s="21"/>
      <c r="C28" s="20"/>
      <c r="D28" s="14">
        <f>SUM(D5,D12,D16,D20,D22,D24,D26)</f>
        <v>1068222</v>
      </c>
      <c r="E28" s="14">
        <f t="shared" ref="E28:M28" si="9">SUM(E5,E12,E16,E20,E22,E24,E26)</f>
        <v>0</v>
      </c>
      <c r="F28" s="14">
        <f t="shared" si="9"/>
        <v>0</v>
      </c>
      <c r="G28" s="14">
        <f t="shared" si="9"/>
        <v>0</v>
      </c>
      <c r="H28" s="14">
        <f t="shared" si="9"/>
        <v>0</v>
      </c>
      <c r="I28" s="14">
        <f t="shared" si="9"/>
        <v>1237866</v>
      </c>
      <c r="J28" s="14">
        <f t="shared" si="9"/>
        <v>0</v>
      </c>
      <c r="K28" s="14">
        <f t="shared" si="9"/>
        <v>0</v>
      </c>
      <c r="L28" s="14">
        <f t="shared" si="9"/>
        <v>0</v>
      </c>
      <c r="M28" s="14">
        <f t="shared" si="9"/>
        <v>0</v>
      </c>
      <c r="N28" s="14">
        <f t="shared" si="1"/>
        <v>2306088</v>
      </c>
      <c r="O28" s="35">
        <f t="shared" si="2"/>
        <v>1334.5416666666667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157" t="s">
        <v>48</v>
      </c>
      <c r="M30" s="157"/>
      <c r="N30" s="157"/>
      <c r="O30" s="39">
        <v>1728</v>
      </c>
    </row>
    <row r="31" spans="1:119">
      <c r="A31" s="158"/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6"/>
    </row>
    <row r="32" spans="1:119" ht="15.75" customHeight="1" thickBot="1">
      <c r="A32" s="159" t="s">
        <v>44</v>
      </c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9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3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259618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259618</v>
      </c>
      <c r="O5" s="30">
        <f t="shared" ref="O5:O27" si="2">(N5/O$29)</f>
        <v>150.24189814814815</v>
      </c>
      <c r="P5" s="6"/>
    </row>
    <row r="6" spans="1:133">
      <c r="A6" s="12"/>
      <c r="B6" s="42">
        <v>511</v>
      </c>
      <c r="C6" s="19" t="s">
        <v>19</v>
      </c>
      <c r="D6" s="43">
        <v>23646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23646</v>
      </c>
      <c r="O6" s="44">
        <f t="shared" si="2"/>
        <v>13.684027777777779</v>
      </c>
      <c r="P6" s="9"/>
    </row>
    <row r="7" spans="1:133">
      <c r="A7" s="12"/>
      <c r="B7" s="42">
        <v>512</v>
      </c>
      <c r="C7" s="19" t="s">
        <v>20</v>
      </c>
      <c r="D7" s="43">
        <v>59444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59444</v>
      </c>
      <c r="O7" s="44">
        <f t="shared" si="2"/>
        <v>34.400462962962962</v>
      </c>
      <c r="P7" s="9"/>
    </row>
    <row r="8" spans="1:133">
      <c r="A8" s="12"/>
      <c r="B8" s="42">
        <v>513</v>
      </c>
      <c r="C8" s="19" t="s">
        <v>21</v>
      </c>
      <c r="D8" s="43">
        <v>92666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92666</v>
      </c>
      <c r="O8" s="44">
        <f t="shared" si="2"/>
        <v>53.626157407407405</v>
      </c>
      <c r="P8" s="9"/>
    </row>
    <row r="9" spans="1:133">
      <c r="A9" s="12"/>
      <c r="B9" s="42">
        <v>514</v>
      </c>
      <c r="C9" s="19" t="s">
        <v>22</v>
      </c>
      <c r="D9" s="43">
        <v>25185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25185</v>
      </c>
      <c r="O9" s="44">
        <f t="shared" si="2"/>
        <v>14.574652777777779</v>
      </c>
      <c r="P9" s="9"/>
    </row>
    <row r="10" spans="1:133">
      <c r="A10" s="12"/>
      <c r="B10" s="42">
        <v>515</v>
      </c>
      <c r="C10" s="19" t="s">
        <v>41</v>
      </c>
      <c r="D10" s="43">
        <v>10000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10000</v>
      </c>
      <c r="O10" s="44">
        <f t="shared" si="2"/>
        <v>5.7870370370370372</v>
      </c>
      <c r="P10" s="9"/>
    </row>
    <row r="11" spans="1:133">
      <c r="A11" s="12"/>
      <c r="B11" s="42">
        <v>519</v>
      </c>
      <c r="C11" s="19" t="s">
        <v>23</v>
      </c>
      <c r="D11" s="43">
        <v>48677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48677</v>
      </c>
      <c r="O11" s="44">
        <f t="shared" si="2"/>
        <v>28.169560185185187</v>
      </c>
      <c r="P11" s="9"/>
    </row>
    <row r="12" spans="1:133" ht="15.75">
      <c r="A12" s="26" t="s">
        <v>24</v>
      </c>
      <c r="B12" s="27"/>
      <c r="C12" s="28"/>
      <c r="D12" s="29">
        <f t="shared" ref="D12:M12" si="3">SUM(D13:D15)</f>
        <v>442386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442386</v>
      </c>
      <c r="O12" s="41">
        <f t="shared" si="2"/>
        <v>256.01041666666669</v>
      </c>
      <c r="P12" s="10"/>
    </row>
    <row r="13" spans="1:133">
      <c r="A13" s="12"/>
      <c r="B13" s="42">
        <v>521</v>
      </c>
      <c r="C13" s="19" t="s">
        <v>25</v>
      </c>
      <c r="D13" s="43">
        <v>395040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395040</v>
      </c>
      <c r="O13" s="44">
        <f t="shared" si="2"/>
        <v>228.61111111111111</v>
      </c>
      <c r="P13" s="9"/>
    </row>
    <row r="14" spans="1:133">
      <c r="A14" s="12"/>
      <c r="B14" s="42">
        <v>522</v>
      </c>
      <c r="C14" s="19" t="s">
        <v>26</v>
      </c>
      <c r="D14" s="43">
        <v>43346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43346</v>
      </c>
      <c r="O14" s="44">
        <f t="shared" si="2"/>
        <v>25.08449074074074</v>
      </c>
      <c r="P14" s="9"/>
    </row>
    <row r="15" spans="1:133">
      <c r="A15" s="12"/>
      <c r="B15" s="42">
        <v>524</v>
      </c>
      <c r="C15" s="19" t="s">
        <v>27</v>
      </c>
      <c r="D15" s="43">
        <v>4000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4000</v>
      </c>
      <c r="O15" s="44">
        <f t="shared" si="2"/>
        <v>2.3148148148148149</v>
      </c>
      <c r="P15" s="9"/>
    </row>
    <row r="16" spans="1:133" ht="15.75">
      <c r="A16" s="26" t="s">
        <v>28</v>
      </c>
      <c r="B16" s="27"/>
      <c r="C16" s="28"/>
      <c r="D16" s="29">
        <f t="shared" ref="D16:M16" si="4">SUM(D17:D19)</f>
        <v>195805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1180053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1375858</v>
      </c>
      <c r="O16" s="41">
        <f t="shared" si="2"/>
        <v>796.21412037037032</v>
      </c>
      <c r="P16" s="10"/>
    </row>
    <row r="17" spans="1:119">
      <c r="A17" s="12"/>
      <c r="B17" s="42">
        <v>534</v>
      </c>
      <c r="C17" s="19" t="s">
        <v>29</v>
      </c>
      <c r="D17" s="43">
        <v>192397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192397</v>
      </c>
      <c r="O17" s="44">
        <f t="shared" si="2"/>
        <v>111.34085648148148</v>
      </c>
      <c r="P17" s="9"/>
    </row>
    <row r="18" spans="1:119">
      <c r="A18" s="12"/>
      <c r="B18" s="42">
        <v>536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1180053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1180053</v>
      </c>
      <c r="O18" s="44">
        <f t="shared" si="2"/>
        <v>682.90104166666663</v>
      </c>
      <c r="P18" s="9"/>
    </row>
    <row r="19" spans="1:119">
      <c r="A19" s="12"/>
      <c r="B19" s="42">
        <v>539</v>
      </c>
      <c r="C19" s="19" t="s">
        <v>31</v>
      </c>
      <c r="D19" s="43">
        <v>3408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3408</v>
      </c>
      <c r="O19" s="44">
        <f t="shared" si="2"/>
        <v>1.9722222222222223</v>
      </c>
      <c r="P19" s="9"/>
    </row>
    <row r="20" spans="1:119" ht="15.75">
      <c r="A20" s="26" t="s">
        <v>32</v>
      </c>
      <c r="B20" s="27"/>
      <c r="C20" s="28"/>
      <c r="D20" s="29">
        <f t="shared" ref="D20:M20" si="5">SUM(D21:D21)</f>
        <v>189307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189307</v>
      </c>
      <c r="O20" s="41">
        <f t="shared" si="2"/>
        <v>109.55266203703704</v>
      </c>
      <c r="P20" s="10"/>
    </row>
    <row r="21" spans="1:119">
      <c r="A21" s="12"/>
      <c r="B21" s="42">
        <v>541</v>
      </c>
      <c r="C21" s="19" t="s">
        <v>33</v>
      </c>
      <c r="D21" s="43">
        <v>189307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189307</v>
      </c>
      <c r="O21" s="44">
        <f t="shared" si="2"/>
        <v>109.55266203703704</v>
      </c>
      <c r="P21" s="9"/>
    </row>
    <row r="22" spans="1:119" ht="15.75">
      <c r="A22" s="26" t="s">
        <v>34</v>
      </c>
      <c r="B22" s="27"/>
      <c r="C22" s="28"/>
      <c r="D22" s="29">
        <f t="shared" ref="D22:M22" si="6">SUM(D23:D23)</f>
        <v>10543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10543</v>
      </c>
      <c r="O22" s="41">
        <f t="shared" si="2"/>
        <v>6.1012731481481479</v>
      </c>
      <c r="P22" s="9"/>
    </row>
    <row r="23" spans="1:119">
      <c r="A23" s="12"/>
      <c r="B23" s="42">
        <v>572</v>
      </c>
      <c r="C23" s="19" t="s">
        <v>35</v>
      </c>
      <c r="D23" s="43">
        <v>10543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10543</v>
      </c>
      <c r="O23" s="44">
        <f t="shared" si="2"/>
        <v>6.1012731481481479</v>
      </c>
      <c r="P23" s="9"/>
    </row>
    <row r="24" spans="1:119" ht="15.75">
      <c r="A24" s="26" t="s">
        <v>37</v>
      </c>
      <c r="B24" s="27"/>
      <c r="C24" s="28"/>
      <c r="D24" s="29">
        <f t="shared" ref="D24:M24" si="7">SUM(D25:D26)</f>
        <v>0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95646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95646</v>
      </c>
      <c r="O24" s="41">
        <f t="shared" si="2"/>
        <v>55.350694444444443</v>
      </c>
      <c r="P24" s="9"/>
    </row>
    <row r="25" spans="1:119">
      <c r="A25" s="12"/>
      <c r="B25" s="42">
        <v>581</v>
      </c>
      <c r="C25" s="19" t="s">
        <v>42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15000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15000</v>
      </c>
      <c r="O25" s="44">
        <f t="shared" si="2"/>
        <v>8.6805555555555554</v>
      </c>
      <c r="P25" s="9"/>
    </row>
    <row r="26" spans="1:119" ht="15.75" thickBot="1">
      <c r="A26" s="12"/>
      <c r="B26" s="42">
        <v>591</v>
      </c>
      <c r="C26" s="19" t="s">
        <v>36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80646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80646</v>
      </c>
      <c r="O26" s="44">
        <f t="shared" si="2"/>
        <v>46.670138888888886</v>
      </c>
      <c r="P26" s="9"/>
    </row>
    <row r="27" spans="1:119" ht="16.5" thickBot="1">
      <c r="A27" s="13" t="s">
        <v>10</v>
      </c>
      <c r="B27" s="21"/>
      <c r="C27" s="20"/>
      <c r="D27" s="14">
        <f>SUM(D5,D12,D16,D20,D22,D24)</f>
        <v>1097659</v>
      </c>
      <c r="E27" s="14">
        <f t="shared" ref="E27:M27" si="8">SUM(E5,E12,E16,E20,E22,E24)</f>
        <v>0</v>
      </c>
      <c r="F27" s="14">
        <f t="shared" si="8"/>
        <v>0</v>
      </c>
      <c r="G27" s="14">
        <f t="shared" si="8"/>
        <v>0</v>
      </c>
      <c r="H27" s="14">
        <f t="shared" si="8"/>
        <v>0</v>
      </c>
      <c r="I27" s="14">
        <f t="shared" si="8"/>
        <v>1275699</v>
      </c>
      <c r="J27" s="14">
        <f t="shared" si="8"/>
        <v>0</v>
      </c>
      <c r="K27" s="14">
        <f t="shared" si="8"/>
        <v>0</v>
      </c>
      <c r="L27" s="14">
        <f t="shared" si="8"/>
        <v>0</v>
      </c>
      <c r="M27" s="14">
        <f t="shared" si="8"/>
        <v>0</v>
      </c>
      <c r="N27" s="14">
        <f t="shared" si="1"/>
        <v>2373358</v>
      </c>
      <c r="O27" s="35">
        <f t="shared" si="2"/>
        <v>1373.4710648148148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157" t="s">
        <v>43</v>
      </c>
      <c r="M29" s="157"/>
      <c r="N29" s="157"/>
      <c r="O29" s="39">
        <v>1728</v>
      </c>
    </row>
    <row r="30" spans="1:119">
      <c r="A30" s="158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6"/>
    </row>
    <row r="31" spans="1:119" ht="15.75" customHeight="1" thickBot="1">
      <c r="A31" s="159" t="s">
        <v>44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29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11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277856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277856</v>
      </c>
      <c r="O5" s="30">
        <f t="shared" ref="O5:O25" si="2">(N5/O$27)</f>
        <v>165.29208804283164</v>
      </c>
      <c r="P5" s="6"/>
    </row>
    <row r="6" spans="1:133">
      <c r="A6" s="12"/>
      <c r="B6" s="42">
        <v>511</v>
      </c>
      <c r="C6" s="19" t="s">
        <v>19</v>
      </c>
      <c r="D6" s="43">
        <v>22590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22590</v>
      </c>
      <c r="O6" s="44">
        <f t="shared" si="2"/>
        <v>13.438429506246282</v>
      </c>
      <c r="P6" s="9"/>
    </row>
    <row r="7" spans="1:133">
      <c r="A7" s="12"/>
      <c r="B7" s="42">
        <v>512</v>
      </c>
      <c r="C7" s="19" t="s">
        <v>20</v>
      </c>
      <c r="D7" s="43">
        <v>82510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82510</v>
      </c>
      <c r="O7" s="44">
        <f t="shared" si="2"/>
        <v>49.083878643664484</v>
      </c>
      <c r="P7" s="9"/>
    </row>
    <row r="8" spans="1:133">
      <c r="A8" s="12"/>
      <c r="B8" s="42">
        <v>513</v>
      </c>
      <c r="C8" s="19" t="s">
        <v>21</v>
      </c>
      <c r="D8" s="43">
        <v>85020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85020</v>
      </c>
      <c r="O8" s="44">
        <f t="shared" si="2"/>
        <v>50.577037477691853</v>
      </c>
      <c r="P8" s="9"/>
    </row>
    <row r="9" spans="1:133">
      <c r="A9" s="12"/>
      <c r="B9" s="42">
        <v>514</v>
      </c>
      <c r="C9" s="19" t="s">
        <v>22</v>
      </c>
      <c r="D9" s="43">
        <v>25080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25080</v>
      </c>
      <c r="O9" s="44">
        <f t="shared" si="2"/>
        <v>14.919690660321237</v>
      </c>
      <c r="P9" s="9"/>
    </row>
    <row r="10" spans="1:133">
      <c r="A10" s="12"/>
      <c r="B10" s="42">
        <v>519</v>
      </c>
      <c r="C10" s="19" t="s">
        <v>23</v>
      </c>
      <c r="D10" s="43">
        <v>62656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62656</v>
      </c>
      <c r="O10" s="44">
        <f t="shared" si="2"/>
        <v>37.27305175490779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SUM(D12:D14)</f>
        <v>408336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408336</v>
      </c>
      <c r="O11" s="41">
        <f t="shared" si="2"/>
        <v>242.91255205234978</v>
      </c>
      <c r="P11" s="10"/>
    </row>
    <row r="12" spans="1:133">
      <c r="A12" s="12"/>
      <c r="B12" s="42">
        <v>521</v>
      </c>
      <c r="C12" s="19" t="s">
        <v>25</v>
      </c>
      <c r="D12" s="43">
        <v>346220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346220</v>
      </c>
      <c r="O12" s="44">
        <f t="shared" si="2"/>
        <v>205.96073765615705</v>
      </c>
      <c r="P12" s="9"/>
    </row>
    <row r="13" spans="1:133">
      <c r="A13" s="12"/>
      <c r="B13" s="42">
        <v>522</v>
      </c>
      <c r="C13" s="19" t="s">
        <v>26</v>
      </c>
      <c r="D13" s="43">
        <v>58116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58116</v>
      </c>
      <c r="O13" s="44">
        <f t="shared" si="2"/>
        <v>34.57227840571089</v>
      </c>
      <c r="P13" s="9"/>
    </row>
    <row r="14" spans="1:133">
      <c r="A14" s="12"/>
      <c r="B14" s="42">
        <v>524</v>
      </c>
      <c r="C14" s="19" t="s">
        <v>27</v>
      </c>
      <c r="D14" s="43">
        <v>4000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4000</v>
      </c>
      <c r="O14" s="44">
        <f t="shared" si="2"/>
        <v>2.3795359904818558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SUM(D16:D18)</f>
        <v>178595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1159899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1338494</v>
      </c>
      <c r="O15" s="41">
        <f t="shared" si="2"/>
        <v>796.24866151100537</v>
      </c>
      <c r="P15" s="10"/>
    </row>
    <row r="16" spans="1:133">
      <c r="A16" s="12"/>
      <c r="B16" s="42">
        <v>534</v>
      </c>
      <c r="C16" s="19" t="s">
        <v>29</v>
      </c>
      <c r="D16" s="43">
        <v>174595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174595</v>
      </c>
      <c r="O16" s="44">
        <f t="shared" si="2"/>
        <v>103.86377156454492</v>
      </c>
      <c r="P16" s="9"/>
    </row>
    <row r="17" spans="1:119">
      <c r="A17" s="12"/>
      <c r="B17" s="42">
        <v>536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1159899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1159899</v>
      </c>
      <c r="O17" s="44">
        <f t="shared" si="2"/>
        <v>690.00535395597853</v>
      </c>
      <c r="P17" s="9"/>
    </row>
    <row r="18" spans="1:119">
      <c r="A18" s="12"/>
      <c r="B18" s="42">
        <v>539</v>
      </c>
      <c r="C18" s="19" t="s">
        <v>31</v>
      </c>
      <c r="D18" s="43">
        <v>4000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4000</v>
      </c>
      <c r="O18" s="44">
        <f t="shared" si="2"/>
        <v>2.3795359904818558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SUM(D20:D20)</f>
        <v>176465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176465</v>
      </c>
      <c r="O19" s="41">
        <f t="shared" si="2"/>
        <v>104.97620464009518</v>
      </c>
      <c r="P19" s="10"/>
    </row>
    <row r="20" spans="1:119">
      <c r="A20" s="12"/>
      <c r="B20" s="42">
        <v>541</v>
      </c>
      <c r="C20" s="19" t="s">
        <v>33</v>
      </c>
      <c r="D20" s="43">
        <v>176465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176465</v>
      </c>
      <c r="O20" s="44">
        <f t="shared" si="2"/>
        <v>104.97620464009518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SUM(D22:D22)</f>
        <v>105247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105247</v>
      </c>
      <c r="O21" s="41">
        <f t="shared" si="2"/>
        <v>62.609756097560975</v>
      </c>
      <c r="P21" s="9"/>
    </row>
    <row r="22" spans="1:119">
      <c r="A22" s="12"/>
      <c r="B22" s="42">
        <v>572</v>
      </c>
      <c r="C22" s="19" t="s">
        <v>35</v>
      </c>
      <c r="D22" s="43">
        <v>105247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105247</v>
      </c>
      <c r="O22" s="44">
        <f t="shared" si="2"/>
        <v>62.609756097560975</v>
      </c>
      <c r="P22" s="9"/>
    </row>
    <row r="23" spans="1:119" ht="15.75">
      <c r="A23" s="26" t="s">
        <v>37</v>
      </c>
      <c r="B23" s="27"/>
      <c r="C23" s="28"/>
      <c r="D23" s="29">
        <f t="shared" ref="D23:M23" si="7">SUM(D24:D24)</f>
        <v>0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83158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83158</v>
      </c>
      <c r="O23" s="41">
        <f t="shared" si="2"/>
        <v>49.469363474122545</v>
      </c>
      <c r="P23" s="9"/>
    </row>
    <row r="24" spans="1:119" ht="15.75" thickBot="1">
      <c r="A24" s="12"/>
      <c r="B24" s="42">
        <v>591</v>
      </c>
      <c r="C24" s="19" t="s">
        <v>36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83158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83158</v>
      </c>
      <c r="O24" s="44">
        <f t="shared" si="2"/>
        <v>49.469363474122545</v>
      </c>
      <c r="P24" s="9"/>
    </row>
    <row r="25" spans="1:119" ht="16.5" thickBot="1">
      <c r="A25" s="13" t="s">
        <v>10</v>
      </c>
      <c r="B25" s="21"/>
      <c r="C25" s="20"/>
      <c r="D25" s="14">
        <f>SUM(D5,D11,D15,D19,D21,D23)</f>
        <v>1146499</v>
      </c>
      <c r="E25" s="14">
        <f t="shared" ref="E25:M25" si="8">SUM(E5,E11,E15,E19,E21,E23)</f>
        <v>0</v>
      </c>
      <c r="F25" s="14">
        <f t="shared" si="8"/>
        <v>0</v>
      </c>
      <c r="G25" s="14">
        <f t="shared" si="8"/>
        <v>0</v>
      </c>
      <c r="H25" s="14">
        <f t="shared" si="8"/>
        <v>0</v>
      </c>
      <c r="I25" s="14">
        <f t="shared" si="8"/>
        <v>1243057</v>
      </c>
      <c r="J25" s="14">
        <f t="shared" si="8"/>
        <v>0</v>
      </c>
      <c r="K25" s="14">
        <f t="shared" si="8"/>
        <v>0</v>
      </c>
      <c r="L25" s="14">
        <f t="shared" si="8"/>
        <v>0</v>
      </c>
      <c r="M25" s="14">
        <f t="shared" si="8"/>
        <v>0</v>
      </c>
      <c r="N25" s="14">
        <f t="shared" si="1"/>
        <v>2389556</v>
      </c>
      <c r="O25" s="35">
        <f t="shared" si="2"/>
        <v>1421.5086258179656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57" t="s">
        <v>38</v>
      </c>
      <c r="M27" s="157"/>
      <c r="N27" s="157"/>
      <c r="O27" s="39">
        <v>1681</v>
      </c>
    </row>
    <row r="28" spans="1:119">
      <c r="A28" s="158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6"/>
    </row>
    <row r="29" spans="1:119" ht="15.75" thickBot="1">
      <c r="A29" s="159" t="s">
        <v>44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9"/>
    </row>
  </sheetData>
  <mergeCells count="10">
    <mergeCell ref="A29:O29"/>
    <mergeCell ref="A28:O28"/>
    <mergeCell ref="L27:N27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311925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311925</v>
      </c>
      <c r="O5" s="30">
        <f t="shared" ref="O5:O25" si="2">(N5/O$27)</f>
        <v>178.7535816618911</v>
      </c>
      <c r="P5" s="6"/>
    </row>
    <row r="6" spans="1:133">
      <c r="A6" s="12"/>
      <c r="B6" s="42">
        <v>511</v>
      </c>
      <c r="C6" s="19" t="s">
        <v>19</v>
      </c>
      <c r="D6" s="43">
        <v>26733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26733</v>
      </c>
      <c r="O6" s="44">
        <f t="shared" si="2"/>
        <v>15.319770773638968</v>
      </c>
      <c r="P6" s="9"/>
    </row>
    <row r="7" spans="1:133">
      <c r="A7" s="12"/>
      <c r="B7" s="42">
        <v>512</v>
      </c>
      <c r="C7" s="19" t="s">
        <v>20</v>
      </c>
      <c r="D7" s="43">
        <v>79074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79074</v>
      </c>
      <c r="O7" s="44">
        <f t="shared" si="2"/>
        <v>45.314613180515757</v>
      </c>
      <c r="P7" s="9"/>
    </row>
    <row r="8" spans="1:133">
      <c r="A8" s="12"/>
      <c r="B8" s="42">
        <v>513</v>
      </c>
      <c r="C8" s="19" t="s">
        <v>21</v>
      </c>
      <c r="D8" s="43">
        <v>81847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81847</v>
      </c>
      <c r="O8" s="44">
        <f t="shared" si="2"/>
        <v>46.903724928366763</v>
      </c>
      <c r="P8" s="9"/>
    </row>
    <row r="9" spans="1:133">
      <c r="A9" s="12"/>
      <c r="B9" s="42">
        <v>514</v>
      </c>
      <c r="C9" s="19" t="s">
        <v>22</v>
      </c>
      <c r="D9" s="43">
        <v>24950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24950</v>
      </c>
      <c r="O9" s="44">
        <f t="shared" si="2"/>
        <v>14.297994269340974</v>
      </c>
      <c r="P9" s="9"/>
    </row>
    <row r="10" spans="1:133">
      <c r="A10" s="12"/>
      <c r="B10" s="42">
        <v>519</v>
      </c>
      <c r="C10" s="19" t="s">
        <v>23</v>
      </c>
      <c r="D10" s="43">
        <v>99321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99321</v>
      </c>
      <c r="O10" s="44">
        <f t="shared" si="2"/>
        <v>56.917478510028651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SUM(D12:D14)</f>
        <v>382625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382625</v>
      </c>
      <c r="O11" s="41">
        <f t="shared" si="2"/>
        <v>219.26934097421204</v>
      </c>
      <c r="P11" s="10"/>
    </row>
    <row r="12" spans="1:133">
      <c r="A12" s="12"/>
      <c r="B12" s="42">
        <v>521</v>
      </c>
      <c r="C12" s="19" t="s">
        <v>25</v>
      </c>
      <c r="D12" s="43">
        <v>318670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318670</v>
      </c>
      <c r="O12" s="44">
        <f t="shared" si="2"/>
        <v>182.6189111747851</v>
      </c>
      <c r="P12" s="9"/>
    </row>
    <row r="13" spans="1:133">
      <c r="A13" s="12"/>
      <c r="B13" s="42">
        <v>522</v>
      </c>
      <c r="C13" s="19" t="s">
        <v>26</v>
      </c>
      <c r="D13" s="43">
        <v>59955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59955</v>
      </c>
      <c r="O13" s="44">
        <f t="shared" si="2"/>
        <v>34.358166189111749</v>
      </c>
      <c r="P13" s="9"/>
    </row>
    <row r="14" spans="1:133">
      <c r="A14" s="12"/>
      <c r="B14" s="42">
        <v>524</v>
      </c>
      <c r="C14" s="19" t="s">
        <v>27</v>
      </c>
      <c r="D14" s="43">
        <v>4000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4000</v>
      </c>
      <c r="O14" s="44">
        <f t="shared" si="2"/>
        <v>2.2922636103151861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SUM(D16:D18)</f>
        <v>168039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1105611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1273650</v>
      </c>
      <c r="O15" s="41">
        <f t="shared" si="2"/>
        <v>729.88538681948421</v>
      </c>
      <c r="P15" s="10"/>
    </row>
    <row r="16" spans="1:133">
      <c r="A16" s="12"/>
      <c r="B16" s="42">
        <v>534</v>
      </c>
      <c r="C16" s="19" t="s">
        <v>29</v>
      </c>
      <c r="D16" s="43">
        <v>164039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164039</v>
      </c>
      <c r="O16" s="44">
        <f t="shared" si="2"/>
        <v>94.005157593123215</v>
      </c>
      <c r="P16" s="9"/>
    </row>
    <row r="17" spans="1:119">
      <c r="A17" s="12"/>
      <c r="B17" s="42">
        <v>536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1105611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1105611</v>
      </c>
      <c r="O17" s="44">
        <f t="shared" si="2"/>
        <v>633.58796561604584</v>
      </c>
      <c r="P17" s="9"/>
    </row>
    <row r="18" spans="1:119">
      <c r="A18" s="12"/>
      <c r="B18" s="42">
        <v>539</v>
      </c>
      <c r="C18" s="19" t="s">
        <v>31</v>
      </c>
      <c r="D18" s="43">
        <v>4000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4000</v>
      </c>
      <c r="O18" s="44">
        <f t="shared" si="2"/>
        <v>2.2922636103151861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SUM(D20:D20)</f>
        <v>219630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219630</v>
      </c>
      <c r="O19" s="41">
        <f t="shared" si="2"/>
        <v>125.86246418338109</v>
      </c>
      <c r="P19" s="10"/>
    </row>
    <row r="20" spans="1:119">
      <c r="A20" s="12"/>
      <c r="B20" s="42">
        <v>541</v>
      </c>
      <c r="C20" s="19" t="s">
        <v>33</v>
      </c>
      <c r="D20" s="43">
        <v>219630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219630</v>
      </c>
      <c r="O20" s="44">
        <f t="shared" si="2"/>
        <v>125.86246418338109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SUM(D22:D22)</f>
        <v>279847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279847</v>
      </c>
      <c r="O21" s="41">
        <f t="shared" si="2"/>
        <v>160.37077363896847</v>
      </c>
      <c r="P21" s="9"/>
    </row>
    <row r="22" spans="1:119">
      <c r="A22" s="12"/>
      <c r="B22" s="42">
        <v>572</v>
      </c>
      <c r="C22" s="19" t="s">
        <v>35</v>
      </c>
      <c r="D22" s="43">
        <v>279847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279847</v>
      </c>
      <c r="O22" s="44">
        <f t="shared" si="2"/>
        <v>160.37077363896847</v>
      </c>
      <c r="P22" s="9"/>
    </row>
    <row r="23" spans="1:119" ht="15.75">
      <c r="A23" s="26" t="s">
        <v>37</v>
      </c>
      <c r="B23" s="27"/>
      <c r="C23" s="28"/>
      <c r="D23" s="29">
        <f t="shared" ref="D23:M23" si="7">SUM(D24:D24)</f>
        <v>0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83703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83703</v>
      </c>
      <c r="O23" s="41">
        <f t="shared" si="2"/>
        <v>47.967335243553009</v>
      </c>
      <c r="P23" s="9"/>
    </row>
    <row r="24" spans="1:119" ht="15.75" thickBot="1">
      <c r="A24" s="12"/>
      <c r="B24" s="42">
        <v>591</v>
      </c>
      <c r="C24" s="19" t="s">
        <v>36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83703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83703</v>
      </c>
      <c r="O24" s="44">
        <f t="shared" si="2"/>
        <v>47.967335243553009</v>
      </c>
      <c r="P24" s="9"/>
    </row>
    <row r="25" spans="1:119" ht="16.5" thickBot="1">
      <c r="A25" s="13" t="s">
        <v>10</v>
      </c>
      <c r="B25" s="21"/>
      <c r="C25" s="20"/>
      <c r="D25" s="14">
        <f>SUM(D5,D11,D15,D19,D21,D23)</f>
        <v>1362066</v>
      </c>
      <c r="E25" s="14">
        <f t="shared" ref="E25:M25" si="8">SUM(E5,E11,E15,E19,E21,E23)</f>
        <v>0</v>
      </c>
      <c r="F25" s="14">
        <f t="shared" si="8"/>
        <v>0</v>
      </c>
      <c r="G25" s="14">
        <f t="shared" si="8"/>
        <v>0</v>
      </c>
      <c r="H25" s="14">
        <f t="shared" si="8"/>
        <v>0</v>
      </c>
      <c r="I25" s="14">
        <f t="shared" si="8"/>
        <v>1189314</v>
      </c>
      <c r="J25" s="14">
        <f t="shared" si="8"/>
        <v>0</v>
      </c>
      <c r="K25" s="14">
        <f t="shared" si="8"/>
        <v>0</v>
      </c>
      <c r="L25" s="14">
        <f t="shared" si="8"/>
        <v>0</v>
      </c>
      <c r="M25" s="14">
        <f t="shared" si="8"/>
        <v>0</v>
      </c>
      <c r="N25" s="14">
        <f t="shared" si="1"/>
        <v>2551380</v>
      </c>
      <c r="O25" s="35">
        <f t="shared" si="2"/>
        <v>1462.1088825214899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57" t="s">
        <v>55</v>
      </c>
      <c r="M27" s="157"/>
      <c r="N27" s="157"/>
      <c r="O27" s="39">
        <v>1745</v>
      </c>
    </row>
    <row r="28" spans="1:119">
      <c r="A28" s="158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6"/>
    </row>
    <row r="29" spans="1:119" ht="15.75" customHeight="1" thickBot="1">
      <c r="A29" s="159" t="s">
        <v>44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308882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308882</v>
      </c>
      <c r="O5" s="30">
        <f t="shared" ref="O5:O26" si="2">(N5/O$28)</f>
        <v>175.90091116173122</v>
      </c>
      <c r="P5" s="6"/>
    </row>
    <row r="6" spans="1:133">
      <c r="A6" s="12"/>
      <c r="B6" s="42">
        <v>511</v>
      </c>
      <c r="C6" s="19" t="s">
        <v>19</v>
      </c>
      <c r="D6" s="43">
        <v>26584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26584</v>
      </c>
      <c r="O6" s="44">
        <f t="shared" si="2"/>
        <v>15.138952164009112</v>
      </c>
      <c r="P6" s="9"/>
    </row>
    <row r="7" spans="1:133">
      <c r="A7" s="12"/>
      <c r="B7" s="42">
        <v>512</v>
      </c>
      <c r="C7" s="19" t="s">
        <v>20</v>
      </c>
      <c r="D7" s="43">
        <v>71989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71989</v>
      </c>
      <c r="O7" s="44">
        <f t="shared" si="2"/>
        <v>40.99601366742597</v>
      </c>
      <c r="P7" s="9"/>
    </row>
    <row r="8" spans="1:133">
      <c r="A8" s="12"/>
      <c r="B8" s="42">
        <v>513</v>
      </c>
      <c r="C8" s="19" t="s">
        <v>21</v>
      </c>
      <c r="D8" s="43">
        <v>72066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72066</v>
      </c>
      <c r="O8" s="44">
        <f t="shared" si="2"/>
        <v>41.03986332574032</v>
      </c>
      <c r="P8" s="9"/>
    </row>
    <row r="9" spans="1:133">
      <c r="A9" s="12"/>
      <c r="B9" s="42">
        <v>514</v>
      </c>
      <c r="C9" s="19" t="s">
        <v>22</v>
      </c>
      <c r="D9" s="43">
        <v>24000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24000</v>
      </c>
      <c r="O9" s="44">
        <f t="shared" si="2"/>
        <v>13.66742596810934</v>
      </c>
      <c r="P9" s="9"/>
    </row>
    <row r="10" spans="1:133">
      <c r="A10" s="12"/>
      <c r="B10" s="42">
        <v>515</v>
      </c>
      <c r="C10" s="19" t="s">
        <v>41</v>
      </c>
      <c r="D10" s="43">
        <v>1195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1195</v>
      </c>
      <c r="O10" s="44">
        <f t="shared" si="2"/>
        <v>0.68052391799544421</v>
      </c>
      <c r="P10" s="9"/>
    </row>
    <row r="11" spans="1:133">
      <c r="A11" s="12"/>
      <c r="B11" s="42">
        <v>519</v>
      </c>
      <c r="C11" s="19" t="s">
        <v>23</v>
      </c>
      <c r="D11" s="43">
        <v>113048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113048</v>
      </c>
      <c r="O11" s="44">
        <f t="shared" si="2"/>
        <v>64.37813211845102</v>
      </c>
      <c r="P11" s="9"/>
    </row>
    <row r="12" spans="1:133" ht="15.75">
      <c r="A12" s="26" t="s">
        <v>24</v>
      </c>
      <c r="B12" s="27"/>
      <c r="C12" s="28"/>
      <c r="D12" s="29">
        <f t="shared" ref="D12:M12" si="3">SUM(D13:D15)</f>
        <v>423133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423133</v>
      </c>
      <c r="O12" s="41">
        <f t="shared" si="2"/>
        <v>240.96412300683372</v>
      </c>
      <c r="P12" s="10"/>
    </row>
    <row r="13" spans="1:133">
      <c r="A13" s="12"/>
      <c r="B13" s="42">
        <v>521</v>
      </c>
      <c r="C13" s="19" t="s">
        <v>25</v>
      </c>
      <c r="D13" s="43">
        <v>287637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287637</v>
      </c>
      <c r="O13" s="44">
        <f t="shared" si="2"/>
        <v>163.80239179954441</v>
      </c>
      <c r="P13" s="9"/>
    </row>
    <row r="14" spans="1:133">
      <c r="A14" s="12"/>
      <c r="B14" s="42">
        <v>522</v>
      </c>
      <c r="C14" s="19" t="s">
        <v>26</v>
      </c>
      <c r="D14" s="43">
        <v>131496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131496</v>
      </c>
      <c r="O14" s="44">
        <f t="shared" si="2"/>
        <v>74.883826879271069</v>
      </c>
      <c r="P14" s="9"/>
    </row>
    <row r="15" spans="1:133">
      <c r="A15" s="12"/>
      <c r="B15" s="42">
        <v>524</v>
      </c>
      <c r="C15" s="19" t="s">
        <v>27</v>
      </c>
      <c r="D15" s="43">
        <v>4000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4000</v>
      </c>
      <c r="O15" s="44">
        <f t="shared" si="2"/>
        <v>2.2779043280182232</v>
      </c>
      <c r="P15" s="9"/>
    </row>
    <row r="16" spans="1:133" ht="15.75">
      <c r="A16" s="26" t="s">
        <v>28</v>
      </c>
      <c r="B16" s="27"/>
      <c r="C16" s="28"/>
      <c r="D16" s="29">
        <f t="shared" ref="D16:M16" si="4">SUM(D17:D19)</f>
        <v>145042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1143185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1288227</v>
      </c>
      <c r="O16" s="41">
        <f t="shared" si="2"/>
        <v>733.6144646924829</v>
      </c>
      <c r="P16" s="10"/>
    </row>
    <row r="17" spans="1:119">
      <c r="A17" s="12"/>
      <c r="B17" s="42">
        <v>534</v>
      </c>
      <c r="C17" s="19" t="s">
        <v>29</v>
      </c>
      <c r="D17" s="43">
        <v>140098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140098</v>
      </c>
      <c r="O17" s="44">
        <f t="shared" si="2"/>
        <v>79.78246013667426</v>
      </c>
      <c r="P17" s="9"/>
    </row>
    <row r="18" spans="1:119">
      <c r="A18" s="12"/>
      <c r="B18" s="42">
        <v>536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1143185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1143185</v>
      </c>
      <c r="O18" s="44">
        <f t="shared" si="2"/>
        <v>651.01651480637815</v>
      </c>
      <c r="P18" s="9"/>
    </row>
    <row r="19" spans="1:119">
      <c r="A19" s="12"/>
      <c r="B19" s="42">
        <v>539</v>
      </c>
      <c r="C19" s="19" t="s">
        <v>31</v>
      </c>
      <c r="D19" s="43">
        <v>4944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4944</v>
      </c>
      <c r="O19" s="44">
        <f t="shared" si="2"/>
        <v>2.8154897494305238</v>
      </c>
      <c r="P19" s="9"/>
    </row>
    <row r="20" spans="1:119" ht="15.75">
      <c r="A20" s="26" t="s">
        <v>32</v>
      </c>
      <c r="B20" s="27"/>
      <c r="C20" s="28"/>
      <c r="D20" s="29">
        <f t="shared" ref="D20:M20" si="5">SUM(D21:D21)</f>
        <v>238479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238479</v>
      </c>
      <c r="O20" s="41">
        <f t="shared" si="2"/>
        <v>135.80808656036447</v>
      </c>
      <c r="P20" s="10"/>
    </row>
    <row r="21" spans="1:119">
      <c r="A21" s="12"/>
      <c r="B21" s="42">
        <v>541</v>
      </c>
      <c r="C21" s="19" t="s">
        <v>33</v>
      </c>
      <c r="D21" s="43">
        <v>238479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238479</v>
      </c>
      <c r="O21" s="44">
        <f t="shared" si="2"/>
        <v>135.80808656036447</v>
      </c>
      <c r="P21" s="9"/>
    </row>
    <row r="22" spans="1:119" ht="15.75">
      <c r="A22" s="26" t="s">
        <v>34</v>
      </c>
      <c r="B22" s="27"/>
      <c r="C22" s="28"/>
      <c r="D22" s="29">
        <f t="shared" ref="D22:M22" si="6">SUM(D23:D23)</f>
        <v>77950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77950</v>
      </c>
      <c r="O22" s="41">
        <f t="shared" si="2"/>
        <v>44.390660592255124</v>
      </c>
      <c r="P22" s="9"/>
    </row>
    <row r="23" spans="1:119">
      <c r="A23" s="12"/>
      <c r="B23" s="42">
        <v>572</v>
      </c>
      <c r="C23" s="19" t="s">
        <v>35</v>
      </c>
      <c r="D23" s="43">
        <v>77950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77950</v>
      </c>
      <c r="O23" s="44">
        <f t="shared" si="2"/>
        <v>44.390660592255124</v>
      </c>
      <c r="P23" s="9"/>
    </row>
    <row r="24" spans="1:119" ht="15.75">
      <c r="A24" s="26" t="s">
        <v>37</v>
      </c>
      <c r="B24" s="27"/>
      <c r="C24" s="28"/>
      <c r="D24" s="29">
        <f t="shared" ref="D24:M24" si="7">SUM(D25:D25)</f>
        <v>0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79973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79973</v>
      </c>
      <c r="O24" s="41">
        <f t="shared" si="2"/>
        <v>45.542710706150345</v>
      </c>
      <c r="P24" s="9"/>
    </row>
    <row r="25" spans="1:119" ht="15.75" thickBot="1">
      <c r="A25" s="12"/>
      <c r="B25" s="42">
        <v>591</v>
      </c>
      <c r="C25" s="19" t="s">
        <v>36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79973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79973</v>
      </c>
      <c r="O25" s="44">
        <f t="shared" si="2"/>
        <v>45.542710706150345</v>
      </c>
      <c r="P25" s="9"/>
    </row>
    <row r="26" spans="1:119" ht="16.5" thickBot="1">
      <c r="A26" s="13" t="s">
        <v>10</v>
      </c>
      <c r="B26" s="21"/>
      <c r="C26" s="20"/>
      <c r="D26" s="14">
        <f>SUM(D5,D12,D16,D20,D22,D24)</f>
        <v>1193486</v>
      </c>
      <c r="E26" s="14">
        <f t="shared" ref="E26:M26" si="8">SUM(E5,E12,E16,E20,E22,E24)</f>
        <v>0</v>
      </c>
      <c r="F26" s="14">
        <f t="shared" si="8"/>
        <v>0</v>
      </c>
      <c r="G26" s="14">
        <f t="shared" si="8"/>
        <v>0</v>
      </c>
      <c r="H26" s="14">
        <f t="shared" si="8"/>
        <v>0</v>
      </c>
      <c r="I26" s="14">
        <f t="shared" si="8"/>
        <v>1223158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0</v>
      </c>
      <c r="N26" s="14">
        <f t="shared" si="1"/>
        <v>2416644</v>
      </c>
      <c r="O26" s="35">
        <f t="shared" si="2"/>
        <v>1376.2209567198179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57" t="s">
        <v>70</v>
      </c>
      <c r="M28" s="157"/>
      <c r="N28" s="157"/>
      <c r="O28" s="39">
        <v>1756</v>
      </c>
    </row>
    <row r="29" spans="1:119">
      <c r="A29" s="158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6"/>
    </row>
    <row r="30" spans="1:119" ht="15.75" customHeight="1" thickBot="1">
      <c r="A30" s="159" t="s">
        <v>44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2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39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87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82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83</v>
      </c>
      <c r="N4" s="32" t="s">
        <v>5</v>
      </c>
      <c r="O4" s="32" t="s">
        <v>84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SUM(D6:D10)</f>
        <v>425265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425265</v>
      </c>
      <c r="P5" s="30">
        <f t="shared" ref="P5:P23" si="1">(O5/P$25)</f>
        <v>247.67909143855562</v>
      </c>
      <c r="Q5" s="6"/>
    </row>
    <row r="6" spans="1:134">
      <c r="A6" s="12"/>
      <c r="B6" s="42">
        <v>511</v>
      </c>
      <c r="C6" s="19" t="s">
        <v>19</v>
      </c>
      <c r="D6" s="43">
        <v>58697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58697</v>
      </c>
      <c r="P6" s="44">
        <f t="shared" si="1"/>
        <v>34.185789167152009</v>
      </c>
      <c r="Q6" s="9"/>
    </row>
    <row r="7" spans="1:134">
      <c r="A7" s="12"/>
      <c r="B7" s="42">
        <v>512</v>
      </c>
      <c r="C7" s="19" t="s">
        <v>20</v>
      </c>
      <c r="D7" s="43">
        <v>104029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0" si="2">SUM(D7:N7)</f>
        <v>104029</v>
      </c>
      <c r="P7" s="44">
        <f t="shared" si="1"/>
        <v>60.587652882935352</v>
      </c>
      <c r="Q7" s="9"/>
    </row>
    <row r="8" spans="1:134">
      <c r="A8" s="12"/>
      <c r="B8" s="42">
        <v>513</v>
      </c>
      <c r="C8" s="19" t="s">
        <v>21</v>
      </c>
      <c r="D8" s="43">
        <v>141021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141021</v>
      </c>
      <c r="P8" s="44">
        <f t="shared" si="1"/>
        <v>82.132207338380894</v>
      </c>
      <c r="Q8" s="9"/>
    </row>
    <row r="9" spans="1:134">
      <c r="A9" s="12"/>
      <c r="B9" s="42">
        <v>514</v>
      </c>
      <c r="C9" s="19" t="s">
        <v>22</v>
      </c>
      <c r="D9" s="43">
        <v>39900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39900</v>
      </c>
      <c r="P9" s="44">
        <f t="shared" si="1"/>
        <v>23.238206173558531</v>
      </c>
      <c r="Q9" s="9"/>
    </row>
    <row r="10" spans="1:134">
      <c r="A10" s="12"/>
      <c r="B10" s="42">
        <v>519</v>
      </c>
      <c r="C10" s="19" t="s">
        <v>23</v>
      </c>
      <c r="D10" s="43">
        <v>81618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81618</v>
      </c>
      <c r="P10" s="44">
        <f t="shared" si="1"/>
        <v>47.53523587652883</v>
      </c>
      <c r="Q10" s="9"/>
    </row>
    <row r="11" spans="1:134" ht="15.75">
      <c r="A11" s="26" t="s">
        <v>24</v>
      </c>
      <c r="B11" s="27"/>
      <c r="C11" s="28"/>
      <c r="D11" s="29">
        <f t="shared" ref="D11:N11" si="3">SUM(D12:D14)</f>
        <v>546227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29">
        <f t="shared" si="3"/>
        <v>0</v>
      </c>
      <c r="O11" s="40">
        <f>SUM(D11:N11)</f>
        <v>546227</v>
      </c>
      <c r="P11" s="41">
        <f t="shared" si="1"/>
        <v>318.12871287128712</v>
      </c>
      <c r="Q11" s="10"/>
    </row>
    <row r="12" spans="1:134">
      <c r="A12" s="12"/>
      <c r="B12" s="42">
        <v>521</v>
      </c>
      <c r="C12" s="19" t="s">
        <v>25</v>
      </c>
      <c r="D12" s="43">
        <v>491556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>SUM(D12:N12)</f>
        <v>491556</v>
      </c>
      <c r="P12" s="44">
        <f t="shared" si="1"/>
        <v>286.2877111240536</v>
      </c>
      <c r="Q12" s="9"/>
    </row>
    <row r="13" spans="1:134">
      <c r="A13" s="12"/>
      <c r="B13" s="42">
        <v>522</v>
      </c>
      <c r="C13" s="19" t="s">
        <v>26</v>
      </c>
      <c r="D13" s="43">
        <v>50671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ref="O13:O14" si="4">SUM(D13:N13)</f>
        <v>50671</v>
      </c>
      <c r="P13" s="44">
        <f t="shared" si="1"/>
        <v>29.511357018054746</v>
      </c>
      <c r="Q13" s="9"/>
    </row>
    <row r="14" spans="1:134">
      <c r="A14" s="12"/>
      <c r="B14" s="42">
        <v>524</v>
      </c>
      <c r="C14" s="19" t="s">
        <v>27</v>
      </c>
      <c r="D14" s="43">
        <v>4000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4"/>
        <v>4000</v>
      </c>
      <c r="P14" s="44">
        <f t="shared" si="1"/>
        <v>2.3296447291788001</v>
      </c>
      <c r="Q14" s="9"/>
    </row>
    <row r="15" spans="1:134" ht="15.75">
      <c r="A15" s="26" t="s">
        <v>28</v>
      </c>
      <c r="B15" s="27"/>
      <c r="C15" s="28"/>
      <c r="D15" s="29">
        <f t="shared" ref="D15:N15" si="5">SUM(D16:D18)</f>
        <v>309696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1681824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5"/>
        <v>0</v>
      </c>
      <c r="O15" s="40">
        <f>SUM(D15:N15)</f>
        <v>1991520</v>
      </c>
      <c r="P15" s="41">
        <f t="shared" si="1"/>
        <v>1159.883517763541</v>
      </c>
      <c r="Q15" s="10"/>
    </row>
    <row r="16" spans="1:134">
      <c r="A16" s="12"/>
      <c r="B16" s="42">
        <v>534</v>
      </c>
      <c r="C16" s="19" t="s">
        <v>29</v>
      </c>
      <c r="D16" s="43">
        <v>305696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ref="O16:O22" si="6">SUM(D16:N16)</f>
        <v>305696</v>
      </c>
      <c r="P16" s="44">
        <f t="shared" si="1"/>
        <v>178.04076878276064</v>
      </c>
      <c r="Q16" s="9"/>
    </row>
    <row r="17" spans="1:120">
      <c r="A17" s="12"/>
      <c r="B17" s="42">
        <v>536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1681824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6"/>
        <v>1681824</v>
      </c>
      <c r="P17" s="44">
        <f t="shared" si="1"/>
        <v>979.51310425160159</v>
      </c>
      <c r="Q17" s="9"/>
    </row>
    <row r="18" spans="1:120">
      <c r="A18" s="12"/>
      <c r="B18" s="42">
        <v>539</v>
      </c>
      <c r="C18" s="19" t="s">
        <v>31</v>
      </c>
      <c r="D18" s="43">
        <v>4000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6"/>
        <v>4000</v>
      </c>
      <c r="P18" s="44">
        <f t="shared" si="1"/>
        <v>2.3296447291788001</v>
      </c>
      <c r="Q18" s="9"/>
    </row>
    <row r="19" spans="1:120" ht="15.75">
      <c r="A19" s="26" t="s">
        <v>32</v>
      </c>
      <c r="B19" s="27"/>
      <c r="C19" s="28"/>
      <c r="D19" s="29">
        <f t="shared" ref="D19:N19" si="7">SUM(D20:D20)</f>
        <v>915181</v>
      </c>
      <c r="E19" s="29">
        <f t="shared" si="7"/>
        <v>0</v>
      </c>
      <c r="F19" s="29">
        <f t="shared" si="7"/>
        <v>0</v>
      </c>
      <c r="G19" s="29">
        <f t="shared" si="7"/>
        <v>0</v>
      </c>
      <c r="H19" s="29">
        <f t="shared" si="7"/>
        <v>0</v>
      </c>
      <c r="I19" s="29">
        <f t="shared" si="7"/>
        <v>0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7"/>
        <v>0</v>
      </c>
      <c r="O19" s="29">
        <f t="shared" si="6"/>
        <v>915181</v>
      </c>
      <c r="P19" s="41">
        <f t="shared" si="1"/>
        <v>533.01164822364592</v>
      </c>
      <c r="Q19" s="10"/>
    </row>
    <row r="20" spans="1:120">
      <c r="A20" s="12"/>
      <c r="B20" s="42">
        <v>541</v>
      </c>
      <c r="C20" s="19" t="s">
        <v>33</v>
      </c>
      <c r="D20" s="43">
        <v>915181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6"/>
        <v>915181</v>
      </c>
      <c r="P20" s="44">
        <f t="shared" si="1"/>
        <v>533.01164822364592</v>
      </c>
      <c r="Q20" s="9"/>
    </row>
    <row r="21" spans="1:120" ht="15.75">
      <c r="A21" s="26" t="s">
        <v>34</v>
      </c>
      <c r="B21" s="27"/>
      <c r="C21" s="28"/>
      <c r="D21" s="29">
        <f t="shared" ref="D21:N21" si="8">SUM(D22:D22)</f>
        <v>2006</v>
      </c>
      <c r="E21" s="29">
        <f t="shared" si="8"/>
        <v>0</v>
      </c>
      <c r="F21" s="29">
        <f t="shared" si="8"/>
        <v>0</v>
      </c>
      <c r="G21" s="29">
        <f t="shared" si="8"/>
        <v>0</v>
      </c>
      <c r="H21" s="29">
        <f t="shared" si="8"/>
        <v>0</v>
      </c>
      <c r="I21" s="29">
        <f t="shared" si="8"/>
        <v>0</v>
      </c>
      <c r="J21" s="29">
        <f t="shared" si="8"/>
        <v>0</v>
      </c>
      <c r="K21" s="29">
        <f t="shared" si="8"/>
        <v>0</v>
      </c>
      <c r="L21" s="29">
        <f t="shared" si="8"/>
        <v>0</v>
      </c>
      <c r="M21" s="29">
        <f t="shared" si="8"/>
        <v>0</v>
      </c>
      <c r="N21" s="29">
        <f t="shared" si="8"/>
        <v>0</v>
      </c>
      <c r="O21" s="29">
        <f>SUM(D21:N21)</f>
        <v>2006</v>
      </c>
      <c r="P21" s="41">
        <f t="shared" si="1"/>
        <v>1.1683168316831682</v>
      </c>
      <c r="Q21" s="9"/>
    </row>
    <row r="22" spans="1:120" ht="15.75" thickBot="1">
      <c r="A22" s="12"/>
      <c r="B22" s="42">
        <v>572</v>
      </c>
      <c r="C22" s="19" t="s">
        <v>35</v>
      </c>
      <c r="D22" s="43">
        <v>2006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6"/>
        <v>2006</v>
      </c>
      <c r="P22" s="44">
        <f t="shared" si="1"/>
        <v>1.1683168316831682</v>
      </c>
      <c r="Q22" s="9"/>
    </row>
    <row r="23" spans="1:120" ht="16.5" thickBot="1">
      <c r="A23" s="13" t="s">
        <v>10</v>
      </c>
      <c r="B23" s="21"/>
      <c r="C23" s="20"/>
      <c r="D23" s="14">
        <f>SUM(D5,D11,D15,D19,D21)</f>
        <v>2198375</v>
      </c>
      <c r="E23" s="14">
        <f t="shared" ref="E23:N23" si="9">SUM(E5,E11,E15,E19,E21)</f>
        <v>0</v>
      </c>
      <c r="F23" s="14">
        <f t="shared" si="9"/>
        <v>0</v>
      </c>
      <c r="G23" s="14">
        <f t="shared" si="9"/>
        <v>0</v>
      </c>
      <c r="H23" s="14">
        <f t="shared" si="9"/>
        <v>0</v>
      </c>
      <c r="I23" s="14">
        <f t="shared" si="9"/>
        <v>1681824</v>
      </c>
      <c r="J23" s="14">
        <f t="shared" si="9"/>
        <v>0</v>
      </c>
      <c r="K23" s="14">
        <f t="shared" si="9"/>
        <v>0</v>
      </c>
      <c r="L23" s="14">
        <f t="shared" si="9"/>
        <v>0</v>
      </c>
      <c r="M23" s="14">
        <f t="shared" si="9"/>
        <v>0</v>
      </c>
      <c r="N23" s="14">
        <f t="shared" si="9"/>
        <v>0</v>
      </c>
      <c r="O23" s="14">
        <f>SUM(D23:N23)</f>
        <v>3880199</v>
      </c>
      <c r="P23" s="35">
        <f t="shared" si="1"/>
        <v>2259.871287128713</v>
      </c>
      <c r="Q23" s="6"/>
      <c r="R23" s="2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</row>
    <row r="24" spans="1:120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8"/>
    </row>
    <row r="25" spans="1:120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38"/>
      <c r="M25" s="157" t="s">
        <v>88</v>
      </c>
      <c r="N25" s="157"/>
      <c r="O25" s="157"/>
      <c r="P25" s="39">
        <v>1717</v>
      </c>
    </row>
    <row r="26" spans="1:120">
      <c r="A26" s="158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6"/>
    </row>
    <row r="27" spans="1:120" ht="15.75" customHeight="1" thickBot="1">
      <c r="A27" s="159" t="s">
        <v>44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9"/>
    </row>
  </sheetData>
  <mergeCells count="10">
    <mergeCell ref="M25:O25"/>
    <mergeCell ref="A26:P26"/>
    <mergeCell ref="A27:P2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39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81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82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83</v>
      </c>
      <c r="N4" s="32" t="s">
        <v>5</v>
      </c>
      <c r="O4" s="32" t="s">
        <v>84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SUM(D6:D10)</f>
        <v>413184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26" si="1">SUM(D5:N5)</f>
        <v>413184</v>
      </c>
      <c r="P5" s="30">
        <f t="shared" ref="P5:P26" si="2">(O5/P$28)</f>
        <v>241.62807017543861</v>
      </c>
      <c r="Q5" s="6"/>
    </row>
    <row r="6" spans="1:134">
      <c r="A6" s="12"/>
      <c r="B6" s="42">
        <v>511</v>
      </c>
      <c r="C6" s="19" t="s">
        <v>19</v>
      </c>
      <c r="D6" s="43">
        <v>58526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58526</v>
      </c>
      <c r="P6" s="44">
        <f t="shared" si="2"/>
        <v>34.225730994152045</v>
      </c>
      <c r="Q6" s="9"/>
    </row>
    <row r="7" spans="1:134">
      <c r="A7" s="12"/>
      <c r="B7" s="42">
        <v>512</v>
      </c>
      <c r="C7" s="19" t="s">
        <v>20</v>
      </c>
      <c r="D7" s="43">
        <v>94986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94986</v>
      </c>
      <c r="P7" s="44">
        <f t="shared" si="2"/>
        <v>55.547368421052632</v>
      </c>
      <c r="Q7" s="9"/>
    </row>
    <row r="8" spans="1:134">
      <c r="A8" s="12"/>
      <c r="B8" s="42">
        <v>513</v>
      </c>
      <c r="C8" s="19" t="s">
        <v>21</v>
      </c>
      <c r="D8" s="43">
        <v>138790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138790</v>
      </c>
      <c r="P8" s="44">
        <f t="shared" si="2"/>
        <v>81.163742690058484</v>
      </c>
      <c r="Q8" s="9"/>
    </row>
    <row r="9" spans="1:134">
      <c r="A9" s="12"/>
      <c r="B9" s="42">
        <v>514</v>
      </c>
      <c r="C9" s="19" t="s">
        <v>22</v>
      </c>
      <c r="D9" s="43">
        <v>39900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39900</v>
      </c>
      <c r="P9" s="44">
        <f t="shared" si="2"/>
        <v>23.333333333333332</v>
      </c>
      <c r="Q9" s="9"/>
    </row>
    <row r="10" spans="1:134">
      <c r="A10" s="12"/>
      <c r="B10" s="42">
        <v>519</v>
      </c>
      <c r="C10" s="19" t="s">
        <v>23</v>
      </c>
      <c r="D10" s="43">
        <v>80982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80982</v>
      </c>
      <c r="P10" s="44">
        <f t="shared" si="2"/>
        <v>47.357894736842105</v>
      </c>
      <c r="Q10" s="9"/>
    </row>
    <row r="11" spans="1:134" ht="15.75">
      <c r="A11" s="26" t="s">
        <v>24</v>
      </c>
      <c r="B11" s="27"/>
      <c r="C11" s="28"/>
      <c r="D11" s="29">
        <f t="shared" ref="D11:N11" si="3">SUM(D12:D14)</f>
        <v>479780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29">
        <f t="shared" si="3"/>
        <v>0</v>
      </c>
      <c r="O11" s="40">
        <f t="shared" si="1"/>
        <v>479780</v>
      </c>
      <c r="P11" s="41">
        <f t="shared" si="2"/>
        <v>280.57309941520469</v>
      </c>
      <c r="Q11" s="10"/>
    </row>
    <row r="12" spans="1:134">
      <c r="A12" s="12"/>
      <c r="B12" s="42">
        <v>521</v>
      </c>
      <c r="C12" s="19" t="s">
        <v>25</v>
      </c>
      <c r="D12" s="43">
        <v>423664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423664</v>
      </c>
      <c r="P12" s="44">
        <f t="shared" si="2"/>
        <v>247.75672514619882</v>
      </c>
      <c r="Q12" s="9"/>
    </row>
    <row r="13" spans="1:134">
      <c r="A13" s="12"/>
      <c r="B13" s="42">
        <v>522</v>
      </c>
      <c r="C13" s="19" t="s">
        <v>26</v>
      </c>
      <c r="D13" s="43">
        <v>44116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44116</v>
      </c>
      <c r="P13" s="44">
        <f t="shared" si="2"/>
        <v>25.798830409356725</v>
      </c>
      <c r="Q13" s="9"/>
    </row>
    <row r="14" spans="1:134">
      <c r="A14" s="12"/>
      <c r="B14" s="42">
        <v>524</v>
      </c>
      <c r="C14" s="19" t="s">
        <v>27</v>
      </c>
      <c r="D14" s="43">
        <v>12000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12000</v>
      </c>
      <c r="P14" s="44">
        <f t="shared" si="2"/>
        <v>7.0175438596491224</v>
      </c>
      <c r="Q14" s="9"/>
    </row>
    <row r="15" spans="1:134" ht="15.75">
      <c r="A15" s="26" t="s">
        <v>28</v>
      </c>
      <c r="B15" s="27"/>
      <c r="C15" s="28"/>
      <c r="D15" s="29">
        <f t="shared" ref="D15:N15" si="4">SUM(D16:D17)</f>
        <v>289307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1596349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29">
        <f t="shared" si="4"/>
        <v>0</v>
      </c>
      <c r="O15" s="40">
        <f t="shared" si="1"/>
        <v>1885656</v>
      </c>
      <c r="P15" s="41">
        <f t="shared" si="2"/>
        <v>1102.7228070175438</v>
      </c>
      <c r="Q15" s="10"/>
    </row>
    <row r="16" spans="1:134">
      <c r="A16" s="12"/>
      <c r="B16" s="42">
        <v>534</v>
      </c>
      <c r="C16" s="19" t="s">
        <v>29</v>
      </c>
      <c r="D16" s="43">
        <v>289307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289307</v>
      </c>
      <c r="P16" s="44">
        <f t="shared" si="2"/>
        <v>169.18538011695907</v>
      </c>
      <c r="Q16" s="9"/>
    </row>
    <row r="17" spans="1:120">
      <c r="A17" s="12"/>
      <c r="B17" s="42">
        <v>536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1596349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1596349</v>
      </c>
      <c r="P17" s="44">
        <f t="shared" si="2"/>
        <v>933.53742690058482</v>
      </c>
      <c r="Q17" s="9"/>
    </row>
    <row r="18" spans="1:120" ht="15.75">
      <c r="A18" s="26" t="s">
        <v>32</v>
      </c>
      <c r="B18" s="27"/>
      <c r="C18" s="28"/>
      <c r="D18" s="29">
        <f t="shared" ref="D18:N18" si="5">SUM(D19:D19)</f>
        <v>86287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5"/>
        <v>0</v>
      </c>
      <c r="O18" s="29">
        <f t="shared" si="1"/>
        <v>86287</v>
      </c>
      <c r="P18" s="41">
        <f t="shared" si="2"/>
        <v>50.460233918128658</v>
      </c>
      <c r="Q18" s="10"/>
    </row>
    <row r="19" spans="1:120">
      <c r="A19" s="12"/>
      <c r="B19" s="42">
        <v>541</v>
      </c>
      <c r="C19" s="19" t="s">
        <v>33</v>
      </c>
      <c r="D19" s="43">
        <v>86287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1"/>
        <v>86287</v>
      </c>
      <c r="P19" s="44">
        <f t="shared" si="2"/>
        <v>50.460233918128658</v>
      </c>
      <c r="Q19" s="9"/>
    </row>
    <row r="20" spans="1:120" ht="15.75">
      <c r="A20" s="26" t="s">
        <v>46</v>
      </c>
      <c r="B20" s="27"/>
      <c r="C20" s="28"/>
      <c r="D20" s="29">
        <f t="shared" ref="D20:N20" si="6">SUM(D21:D21)</f>
        <v>12000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6"/>
        <v>0</v>
      </c>
      <c r="O20" s="29">
        <f t="shared" si="1"/>
        <v>12000</v>
      </c>
      <c r="P20" s="41">
        <f t="shared" si="2"/>
        <v>7.0175438596491224</v>
      </c>
      <c r="Q20" s="10"/>
    </row>
    <row r="21" spans="1:120">
      <c r="A21" s="12"/>
      <c r="B21" s="42">
        <v>562</v>
      </c>
      <c r="C21" s="19" t="s">
        <v>47</v>
      </c>
      <c r="D21" s="43">
        <v>12000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1"/>
        <v>12000</v>
      </c>
      <c r="P21" s="44">
        <f t="shared" si="2"/>
        <v>7.0175438596491224</v>
      </c>
      <c r="Q21" s="9"/>
    </row>
    <row r="22" spans="1:120" ht="15.75">
      <c r="A22" s="26" t="s">
        <v>34</v>
      </c>
      <c r="B22" s="27"/>
      <c r="C22" s="28"/>
      <c r="D22" s="29">
        <f t="shared" ref="D22:N22" si="7">SUM(D23:D23)</f>
        <v>6228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7"/>
        <v>0</v>
      </c>
      <c r="O22" s="29">
        <f t="shared" si="1"/>
        <v>6228</v>
      </c>
      <c r="P22" s="41">
        <f t="shared" si="2"/>
        <v>3.642105263157895</v>
      </c>
      <c r="Q22" s="9"/>
    </row>
    <row r="23" spans="1:120">
      <c r="A23" s="12"/>
      <c r="B23" s="42">
        <v>572</v>
      </c>
      <c r="C23" s="19" t="s">
        <v>35</v>
      </c>
      <c r="D23" s="43">
        <v>6228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1"/>
        <v>6228</v>
      </c>
      <c r="P23" s="44">
        <f t="shared" si="2"/>
        <v>3.642105263157895</v>
      </c>
      <c r="Q23" s="9"/>
    </row>
    <row r="24" spans="1:120" ht="15.75">
      <c r="A24" s="26" t="s">
        <v>37</v>
      </c>
      <c r="B24" s="27"/>
      <c r="C24" s="28"/>
      <c r="D24" s="29">
        <f t="shared" ref="D24:N24" si="8">SUM(D25:D25)</f>
        <v>0</v>
      </c>
      <c r="E24" s="29">
        <f t="shared" si="8"/>
        <v>0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45000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8"/>
        <v>0</v>
      </c>
      <c r="O24" s="29">
        <f t="shared" si="1"/>
        <v>45000</v>
      </c>
      <c r="P24" s="41">
        <f t="shared" si="2"/>
        <v>26.315789473684209</v>
      </c>
      <c r="Q24" s="9"/>
    </row>
    <row r="25" spans="1:120" ht="15.75" thickBot="1">
      <c r="A25" s="12"/>
      <c r="B25" s="42">
        <v>581</v>
      </c>
      <c r="C25" s="19" t="s">
        <v>85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45000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1"/>
        <v>45000</v>
      </c>
      <c r="P25" s="44">
        <f t="shared" si="2"/>
        <v>26.315789473684209</v>
      </c>
      <c r="Q25" s="9"/>
    </row>
    <row r="26" spans="1:120" ht="16.5" thickBot="1">
      <c r="A26" s="13" t="s">
        <v>10</v>
      </c>
      <c r="B26" s="21"/>
      <c r="C26" s="20"/>
      <c r="D26" s="14">
        <f>SUM(D5,D11,D15,D18,D20,D22,D24)</f>
        <v>1286786</v>
      </c>
      <c r="E26" s="14">
        <f t="shared" ref="E26:N26" si="9">SUM(E5,E11,E15,E18,E20,E22,E24)</f>
        <v>0</v>
      </c>
      <c r="F26" s="14">
        <f t="shared" si="9"/>
        <v>0</v>
      </c>
      <c r="G26" s="14">
        <f t="shared" si="9"/>
        <v>0</v>
      </c>
      <c r="H26" s="14">
        <f t="shared" si="9"/>
        <v>0</v>
      </c>
      <c r="I26" s="14">
        <f t="shared" si="9"/>
        <v>1641349</v>
      </c>
      <c r="J26" s="14">
        <f t="shared" si="9"/>
        <v>0</v>
      </c>
      <c r="K26" s="14">
        <f t="shared" si="9"/>
        <v>0</v>
      </c>
      <c r="L26" s="14">
        <f t="shared" si="9"/>
        <v>0</v>
      </c>
      <c r="M26" s="14">
        <f t="shared" si="9"/>
        <v>0</v>
      </c>
      <c r="N26" s="14">
        <f t="shared" si="9"/>
        <v>0</v>
      </c>
      <c r="O26" s="14">
        <f t="shared" si="1"/>
        <v>2928135</v>
      </c>
      <c r="P26" s="35">
        <f t="shared" si="2"/>
        <v>1712.359649122807</v>
      </c>
      <c r="Q26" s="6"/>
      <c r="R26" s="2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</row>
    <row r="27" spans="1:120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8"/>
    </row>
    <row r="28" spans="1:120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38"/>
      <c r="M28" s="157" t="s">
        <v>86</v>
      </c>
      <c r="N28" s="157"/>
      <c r="O28" s="157"/>
      <c r="P28" s="39">
        <v>1710</v>
      </c>
    </row>
    <row r="29" spans="1:120">
      <c r="A29" s="158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  <c r="P29" s="136"/>
    </row>
    <row r="30" spans="1:120" ht="15.75" customHeight="1" thickBot="1">
      <c r="A30" s="159" t="s">
        <v>44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9"/>
    </row>
  </sheetData>
  <mergeCells count="10">
    <mergeCell ref="M28:O28"/>
    <mergeCell ref="A29:P29"/>
    <mergeCell ref="A30:P3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  <ignoredErrors>
    <ignoredError sqref="O2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403511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403511</v>
      </c>
      <c r="O5" s="30">
        <f t="shared" ref="O5:O21" si="2">(N5/O$23)</f>
        <v>233.78389339513325</v>
      </c>
      <c r="P5" s="6"/>
    </row>
    <row r="6" spans="1:133">
      <c r="A6" s="12"/>
      <c r="B6" s="42">
        <v>511</v>
      </c>
      <c r="C6" s="19" t="s">
        <v>19</v>
      </c>
      <c r="D6" s="43">
        <v>64193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64193</v>
      </c>
      <c r="O6" s="44">
        <f t="shared" si="2"/>
        <v>37.191772885283896</v>
      </c>
      <c r="P6" s="9"/>
    </row>
    <row r="7" spans="1:133">
      <c r="A7" s="12"/>
      <c r="B7" s="42">
        <v>512</v>
      </c>
      <c r="C7" s="19" t="s">
        <v>20</v>
      </c>
      <c r="D7" s="43">
        <v>116693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116693</v>
      </c>
      <c r="O7" s="44">
        <f t="shared" si="2"/>
        <v>67.608922363847043</v>
      </c>
      <c r="P7" s="9"/>
    </row>
    <row r="8" spans="1:133">
      <c r="A8" s="12"/>
      <c r="B8" s="42">
        <v>513</v>
      </c>
      <c r="C8" s="19" t="s">
        <v>21</v>
      </c>
      <c r="D8" s="43">
        <v>132407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132407</v>
      </c>
      <c r="O8" s="44">
        <f t="shared" si="2"/>
        <v>76.71320973348783</v>
      </c>
      <c r="P8" s="9"/>
    </row>
    <row r="9" spans="1:133">
      <c r="A9" s="12"/>
      <c r="B9" s="42">
        <v>514</v>
      </c>
      <c r="C9" s="19" t="s">
        <v>22</v>
      </c>
      <c r="D9" s="43">
        <v>26800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26800</v>
      </c>
      <c r="O9" s="44">
        <f t="shared" si="2"/>
        <v>15.527230590961761</v>
      </c>
      <c r="P9" s="9"/>
    </row>
    <row r="10" spans="1:133">
      <c r="A10" s="12"/>
      <c r="B10" s="42">
        <v>519</v>
      </c>
      <c r="C10" s="19" t="s">
        <v>57</v>
      </c>
      <c r="D10" s="43">
        <v>63418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63418</v>
      </c>
      <c r="O10" s="44">
        <f t="shared" si="2"/>
        <v>36.742757821552722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SUM(D12:D13)</f>
        <v>458218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458218</v>
      </c>
      <c r="O11" s="41">
        <f t="shared" si="2"/>
        <v>265.47972190034761</v>
      </c>
      <c r="P11" s="10"/>
    </row>
    <row r="12" spans="1:133">
      <c r="A12" s="12"/>
      <c r="B12" s="42">
        <v>521</v>
      </c>
      <c r="C12" s="19" t="s">
        <v>25</v>
      </c>
      <c r="D12" s="43">
        <v>397752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397752</v>
      </c>
      <c r="O12" s="44">
        <f t="shared" si="2"/>
        <v>230.44727694090383</v>
      </c>
      <c r="P12" s="9"/>
    </row>
    <row r="13" spans="1:133">
      <c r="A13" s="12"/>
      <c r="B13" s="42">
        <v>522</v>
      </c>
      <c r="C13" s="19" t="s">
        <v>26</v>
      </c>
      <c r="D13" s="43">
        <v>60466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60466</v>
      </c>
      <c r="O13" s="44">
        <f t="shared" si="2"/>
        <v>35.032444959443801</v>
      </c>
      <c r="P13" s="9"/>
    </row>
    <row r="14" spans="1:133" ht="15.75">
      <c r="A14" s="26" t="s">
        <v>28</v>
      </c>
      <c r="B14" s="27"/>
      <c r="C14" s="28"/>
      <c r="D14" s="29">
        <f t="shared" ref="D14:M14" si="4">SUM(D15:D16)</f>
        <v>273936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1557833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1831769</v>
      </c>
      <c r="O14" s="41">
        <f t="shared" si="2"/>
        <v>1061.2798377752029</v>
      </c>
      <c r="P14" s="10"/>
    </row>
    <row r="15" spans="1:133">
      <c r="A15" s="12"/>
      <c r="B15" s="42">
        <v>534</v>
      </c>
      <c r="C15" s="19" t="s">
        <v>58</v>
      </c>
      <c r="D15" s="43">
        <v>273936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273936</v>
      </c>
      <c r="O15" s="44">
        <f t="shared" si="2"/>
        <v>158.71147161066048</v>
      </c>
      <c r="P15" s="9"/>
    </row>
    <row r="16" spans="1:133">
      <c r="A16" s="12"/>
      <c r="B16" s="42">
        <v>536</v>
      </c>
      <c r="C16" s="19" t="s">
        <v>59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1557833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1557833</v>
      </c>
      <c r="O16" s="44">
        <f t="shared" si="2"/>
        <v>902.56836616454234</v>
      </c>
      <c r="P16" s="9"/>
    </row>
    <row r="17" spans="1:119" ht="15.75">
      <c r="A17" s="26" t="s">
        <v>32</v>
      </c>
      <c r="B17" s="27"/>
      <c r="C17" s="28"/>
      <c r="D17" s="29">
        <f t="shared" ref="D17:M17" si="5">SUM(D18:D18)</f>
        <v>249082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249082</v>
      </c>
      <c r="O17" s="41">
        <f t="shared" si="2"/>
        <v>144.31170336037081</v>
      </c>
      <c r="P17" s="10"/>
    </row>
    <row r="18" spans="1:119">
      <c r="A18" s="12"/>
      <c r="B18" s="42">
        <v>541</v>
      </c>
      <c r="C18" s="19" t="s">
        <v>60</v>
      </c>
      <c r="D18" s="43">
        <v>249082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249082</v>
      </c>
      <c r="O18" s="44">
        <f t="shared" si="2"/>
        <v>144.31170336037081</v>
      </c>
      <c r="P18" s="9"/>
    </row>
    <row r="19" spans="1:119" ht="15.75">
      <c r="A19" s="26" t="s">
        <v>34</v>
      </c>
      <c r="B19" s="27"/>
      <c r="C19" s="28"/>
      <c r="D19" s="29">
        <f t="shared" ref="D19:M19" si="6">SUM(D20:D20)</f>
        <v>3931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3931</v>
      </c>
      <c r="O19" s="41">
        <f t="shared" si="2"/>
        <v>2.2775202780996522</v>
      </c>
      <c r="P19" s="9"/>
    </row>
    <row r="20" spans="1:119" ht="15.75" thickBot="1">
      <c r="A20" s="12"/>
      <c r="B20" s="42">
        <v>572</v>
      </c>
      <c r="C20" s="19" t="s">
        <v>62</v>
      </c>
      <c r="D20" s="43">
        <v>3931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3931</v>
      </c>
      <c r="O20" s="44">
        <f t="shared" si="2"/>
        <v>2.2775202780996522</v>
      </c>
      <c r="P20" s="9"/>
    </row>
    <row r="21" spans="1:119" ht="16.5" thickBot="1">
      <c r="A21" s="13" t="s">
        <v>10</v>
      </c>
      <c r="B21" s="21"/>
      <c r="C21" s="20"/>
      <c r="D21" s="14">
        <f>SUM(D5,D11,D14,D17,D19)</f>
        <v>1388678</v>
      </c>
      <c r="E21" s="14">
        <f t="shared" ref="E21:M21" si="7">SUM(E5,E11,E14,E17,E19)</f>
        <v>0</v>
      </c>
      <c r="F21" s="14">
        <f t="shared" si="7"/>
        <v>0</v>
      </c>
      <c r="G21" s="14">
        <f t="shared" si="7"/>
        <v>0</v>
      </c>
      <c r="H21" s="14">
        <f t="shared" si="7"/>
        <v>0</v>
      </c>
      <c r="I21" s="14">
        <f t="shared" si="7"/>
        <v>1557833</v>
      </c>
      <c r="J21" s="14">
        <f t="shared" si="7"/>
        <v>0</v>
      </c>
      <c r="K21" s="14">
        <f t="shared" si="7"/>
        <v>0</v>
      </c>
      <c r="L21" s="14">
        <f t="shared" si="7"/>
        <v>0</v>
      </c>
      <c r="M21" s="14">
        <f t="shared" si="7"/>
        <v>0</v>
      </c>
      <c r="N21" s="14">
        <f t="shared" si="1"/>
        <v>2946511</v>
      </c>
      <c r="O21" s="35">
        <f t="shared" si="2"/>
        <v>1707.1326767091541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57" t="s">
        <v>80</v>
      </c>
      <c r="M23" s="157"/>
      <c r="N23" s="157"/>
      <c r="O23" s="39">
        <v>1726</v>
      </c>
    </row>
    <row r="24" spans="1:119">
      <c r="A24" s="158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6"/>
    </row>
    <row r="25" spans="1:119" ht="15.75" customHeight="1" thickBot="1">
      <c r="A25" s="159" t="s">
        <v>44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302502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302502</v>
      </c>
      <c r="O5" s="30">
        <f t="shared" ref="O5:O23" si="2">(N5/O$25)</f>
        <v>180.92224880382776</v>
      </c>
      <c r="P5" s="6"/>
    </row>
    <row r="6" spans="1:133">
      <c r="A6" s="12"/>
      <c r="B6" s="42">
        <v>511</v>
      </c>
      <c r="C6" s="19" t="s">
        <v>19</v>
      </c>
      <c r="D6" s="43">
        <v>58141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58141</v>
      </c>
      <c r="O6" s="44">
        <f t="shared" si="2"/>
        <v>34.773325358851672</v>
      </c>
      <c r="P6" s="9"/>
    </row>
    <row r="7" spans="1:133">
      <c r="A7" s="12"/>
      <c r="B7" s="42">
        <v>512</v>
      </c>
      <c r="C7" s="19" t="s">
        <v>20</v>
      </c>
      <c r="D7" s="43">
        <v>32481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32481</v>
      </c>
      <c r="O7" s="44">
        <f t="shared" si="2"/>
        <v>19.426435406698566</v>
      </c>
      <c r="P7" s="9"/>
    </row>
    <row r="8" spans="1:133">
      <c r="A8" s="12"/>
      <c r="B8" s="42">
        <v>513</v>
      </c>
      <c r="C8" s="19" t="s">
        <v>21</v>
      </c>
      <c r="D8" s="43">
        <v>118164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118164</v>
      </c>
      <c r="O8" s="44">
        <f t="shared" si="2"/>
        <v>70.672248803827756</v>
      </c>
      <c r="P8" s="9"/>
    </row>
    <row r="9" spans="1:133">
      <c r="A9" s="12"/>
      <c r="B9" s="42">
        <v>514</v>
      </c>
      <c r="C9" s="19" t="s">
        <v>22</v>
      </c>
      <c r="D9" s="43">
        <v>23275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23275</v>
      </c>
      <c r="O9" s="44">
        <f t="shared" si="2"/>
        <v>13.920454545454545</v>
      </c>
      <c r="P9" s="9"/>
    </row>
    <row r="10" spans="1:133">
      <c r="A10" s="12"/>
      <c r="B10" s="42">
        <v>515</v>
      </c>
      <c r="C10" s="19" t="s">
        <v>41</v>
      </c>
      <c r="D10" s="43">
        <v>25000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25000</v>
      </c>
      <c r="O10" s="44">
        <f t="shared" si="2"/>
        <v>14.952153110047847</v>
      </c>
      <c r="P10" s="9"/>
    </row>
    <row r="11" spans="1:133">
      <c r="A11" s="12"/>
      <c r="B11" s="42">
        <v>519</v>
      </c>
      <c r="C11" s="19" t="s">
        <v>57</v>
      </c>
      <c r="D11" s="43">
        <v>45441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45441</v>
      </c>
      <c r="O11" s="44">
        <f t="shared" si="2"/>
        <v>27.17763157894737</v>
      </c>
      <c r="P11" s="9"/>
    </row>
    <row r="12" spans="1:133" ht="15.75">
      <c r="A12" s="26" t="s">
        <v>24</v>
      </c>
      <c r="B12" s="27"/>
      <c r="C12" s="28"/>
      <c r="D12" s="29">
        <f t="shared" ref="D12:M12" si="3">SUM(D13:D15)</f>
        <v>458479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458479</v>
      </c>
      <c r="O12" s="41">
        <f t="shared" si="2"/>
        <v>274.20992822966508</v>
      </c>
      <c r="P12" s="10"/>
    </row>
    <row r="13" spans="1:133">
      <c r="A13" s="12"/>
      <c r="B13" s="42">
        <v>521</v>
      </c>
      <c r="C13" s="19" t="s">
        <v>25</v>
      </c>
      <c r="D13" s="43">
        <v>423580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423580</v>
      </c>
      <c r="O13" s="44">
        <f t="shared" si="2"/>
        <v>253.33732057416267</v>
      </c>
      <c r="P13" s="9"/>
    </row>
    <row r="14" spans="1:133">
      <c r="A14" s="12"/>
      <c r="B14" s="42">
        <v>522</v>
      </c>
      <c r="C14" s="19" t="s">
        <v>26</v>
      </c>
      <c r="D14" s="43">
        <v>33899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33899</v>
      </c>
      <c r="O14" s="44">
        <f t="shared" si="2"/>
        <v>20.274521531100479</v>
      </c>
      <c r="P14" s="9"/>
    </row>
    <row r="15" spans="1:133">
      <c r="A15" s="12"/>
      <c r="B15" s="42">
        <v>524</v>
      </c>
      <c r="C15" s="19" t="s">
        <v>27</v>
      </c>
      <c r="D15" s="43">
        <v>1000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1000</v>
      </c>
      <c r="O15" s="44">
        <f t="shared" si="2"/>
        <v>0.59808612440191389</v>
      </c>
      <c r="P15" s="9"/>
    </row>
    <row r="16" spans="1:133" ht="15.75">
      <c r="A16" s="26" t="s">
        <v>28</v>
      </c>
      <c r="B16" s="27"/>
      <c r="C16" s="28"/>
      <c r="D16" s="29">
        <f t="shared" ref="D16:M16" si="4">SUM(D17:D18)</f>
        <v>260200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1606104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1866304</v>
      </c>
      <c r="O16" s="41">
        <f t="shared" si="2"/>
        <v>1116.2105263157894</v>
      </c>
      <c r="P16" s="10"/>
    </row>
    <row r="17" spans="1:119">
      <c r="A17" s="12"/>
      <c r="B17" s="42">
        <v>534</v>
      </c>
      <c r="C17" s="19" t="s">
        <v>58</v>
      </c>
      <c r="D17" s="43">
        <v>260200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260200</v>
      </c>
      <c r="O17" s="44">
        <f t="shared" si="2"/>
        <v>155.62200956937798</v>
      </c>
      <c r="P17" s="9"/>
    </row>
    <row r="18" spans="1:119">
      <c r="A18" s="12"/>
      <c r="B18" s="42">
        <v>536</v>
      </c>
      <c r="C18" s="19" t="s">
        <v>59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1606104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1606104</v>
      </c>
      <c r="O18" s="44">
        <f t="shared" si="2"/>
        <v>960.58851674641153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SUM(D20:D20)</f>
        <v>250123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250123</v>
      </c>
      <c r="O19" s="41">
        <f t="shared" si="2"/>
        <v>149.59509569377991</v>
      </c>
      <c r="P19" s="10"/>
    </row>
    <row r="20" spans="1:119">
      <c r="A20" s="12"/>
      <c r="B20" s="42">
        <v>541</v>
      </c>
      <c r="C20" s="19" t="s">
        <v>60</v>
      </c>
      <c r="D20" s="43">
        <v>250123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250123</v>
      </c>
      <c r="O20" s="44">
        <f t="shared" si="2"/>
        <v>149.59509569377991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SUM(D22:D22)</f>
        <v>3917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3917</v>
      </c>
      <c r="O21" s="41">
        <f t="shared" si="2"/>
        <v>2.3427033492822966</v>
      </c>
      <c r="P21" s="9"/>
    </row>
    <row r="22" spans="1:119" ht="15.75" thickBot="1">
      <c r="A22" s="12"/>
      <c r="B22" s="42">
        <v>572</v>
      </c>
      <c r="C22" s="19" t="s">
        <v>62</v>
      </c>
      <c r="D22" s="43">
        <v>3917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3917</v>
      </c>
      <c r="O22" s="44">
        <f t="shared" si="2"/>
        <v>2.3427033492822966</v>
      </c>
      <c r="P22" s="9"/>
    </row>
    <row r="23" spans="1:119" ht="16.5" thickBot="1">
      <c r="A23" s="13" t="s">
        <v>10</v>
      </c>
      <c r="B23" s="21"/>
      <c r="C23" s="20"/>
      <c r="D23" s="14">
        <f>SUM(D5,D12,D16,D19,D21)</f>
        <v>1275221</v>
      </c>
      <c r="E23" s="14">
        <f t="shared" ref="E23:M23" si="7">SUM(E5,E12,E16,E19,E21)</f>
        <v>0</v>
      </c>
      <c r="F23" s="14">
        <f t="shared" si="7"/>
        <v>0</v>
      </c>
      <c r="G23" s="14">
        <f t="shared" si="7"/>
        <v>0</v>
      </c>
      <c r="H23" s="14">
        <f t="shared" si="7"/>
        <v>0</v>
      </c>
      <c r="I23" s="14">
        <f t="shared" si="7"/>
        <v>1606104</v>
      </c>
      <c r="J23" s="14">
        <f t="shared" si="7"/>
        <v>0</v>
      </c>
      <c r="K23" s="14">
        <f t="shared" si="7"/>
        <v>0</v>
      </c>
      <c r="L23" s="14">
        <f t="shared" si="7"/>
        <v>0</v>
      </c>
      <c r="M23" s="14">
        <f t="shared" si="7"/>
        <v>0</v>
      </c>
      <c r="N23" s="14">
        <f t="shared" si="1"/>
        <v>2881325</v>
      </c>
      <c r="O23" s="35">
        <f t="shared" si="2"/>
        <v>1723.2805023923445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57" t="s">
        <v>78</v>
      </c>
      <c r="M25" s="157"/>
      <c r="N25" s="157"/>
      <c r="O25" s="39">
        <v>1672</v>
      </c>
    </row>
    <row r="26" spans="1:119">
      <c r="A26" s="158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6"/>
    </row>
    <row r="27" spans="1:119" ht="15.75" customHeight="1" thickBot="1">
      <c r="A27" s="159" t="s">
        <v>44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276156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276156</v>
      </c>
      <c r="O5" s="30">
        <f t="shared" ref="O5:O23" si="2">(N5/O$25)</f>
        <v>162.82783018867926</v>
      </c>
      <c r="P5" s="6"/>
    </row>
    <row r="6" spans="1:133">
      <c r="A6" s="12"/>
      <c r="B6" s="42">
        <v>511</v>
      </c>
      <c r="C6" s="19" t="s">
        <v>19</v>
      </c>
      <c r="D6" s="43">
        <v>55703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55703</v>
      </c>
      <c r="O6" s="44">
        <f t="shared" si="2"/>
        <v>32.84375</v>
      </c>
      <c r="P6" s="9"/>
    </row>
    <row r="7" spans="1:133">
      <c r="A7" s="12"/>
      <c r="B7" s="42">
        <v>512</v>
      </c>
      <c r="C7" s="19" t="s">
        <v>20</v>
      </c>
      <c r="D7" s="43">
        <v>27247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27247</v>
      </c>
      <c r="O7" s="44">
        <f t="shared" si="2"/>
        <v>16.065448113207548</v>
      </c>
      <c r="P7" s="9"/>
    </row>
    <row r="8" spans="1:133">
      <c r="A8" s="12"/>
      <c r="B8" s="42">
        <v>513</v>
      </c>
      <c r="C8" s="19" t="s">
        <v>21</v>
      </c>
      <c r="D8" s="43">
        <v>120074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120074</v>
      </c>
      <c r="O8" s="44">
        <f t="shared" si="2"/>
        <v>70.798349056603769</v>
      </c>
      <c r="P8" s="9"/>
    </row>
    <row r="9" spans="1:133">
      <c r="A9" s="12"/>
      <c r="B9" s="42">
        <v>514</v>
      </c>
      <c r="C9" s="19" t="s">
        <v>22</v>
      </c>
      <c r="D9" s="43">
        <v>24300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24300</v>
      </c>
      <c r="O9" s="44">
        <f t="shared" si="2"/>
        <v>14.327830188679245</v>
      </c>
      <c r="P9" s="9"/>
    </row>
    <row r="10" spans="1:133">
      <c r="A10" s="12"/>
      <c r="B10" s="42">
        <v>519</v>
      </c>
      <c r="C10" s="19" t="s">
        <v>57</v>
      </c>
      <c r="D10" s="43">
        <v>48832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48832</v>
      </c>
      <c r="O10" s="44">
        <f t="shared" si="2"/>
        <v>28.79245283018868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SUM(D12:D14)</f>
        <v>439241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439241</v>
      </c>
      <c r="O11" s="41">
        <f t="shared" si="2"/>
        <v>258.98643867924528</v>
      </c>
      <c r="P11" s="10"/>
    </row>
    <row r="12" spans="1:133">
      <c r="A12" s="12"/>
      <c r="B12" s="42">
        <v>521</v>
      </c>
      <c r="C12" s="19" t="s">
        <v>25</v>
      </c>
      <c r="D12" s="43">
        <v>356567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356567</v>
      </c>
      <c r="O12" s="44">
        <f t="shared" si="2"/>
        <v>210.23997641509433</v>
      </c>
      <c r="P12" s="9"/>
    </row>
    <row r="13" spans="1:133">
      <c r="A13" s="12"/>
      <c r="B13" s="42">
        <v>522</v>
      </c>
      <c r="C13" s="19" t="s">
        <v>26</v>
      </c>
      <c r="D13" s="43">
        <v>75674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75674</v>
      </c>
      <c r="O13" s="44">
        <f t="shared" si="2"/>
        <v>44.619103773584904</v>
      </c>
      <c r="P13" s="9"/>
    </row>
    <row r="14" spans="1:133">
      <c r="A14" s="12"/>
      <c r="B14" s="42">
        <v>524</v>
      </c>
      <c r="C14" s="19" t="s">
        <v>27</v>
      </c>
      <c r="D14" s="43">
        <v>7000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7000</v>
      </c>
      <c r="O14" s="44">
        <f t="shared" si="2"/>
        <v>4.1273584905660377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SUM(D16:D18)</f>
        <v>252270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1436908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1689178</v>
      </c>
      <c r="O15" s="41">
        <f t="shared" si="2"/>
        <v>995.97759433962267</v>
      </c>
      <c r="P15" s="10"/>
    </row>
    <row r="16" spans="1:133">
      <c r="A16" s="12"/>
      <c r="B16" s="42">
        <v>534</v>
      </c>
      <c r="C16" s="19" t="s">
        <v>58</v>
      </c>
      <c r="D16" s="43">
        <v>250270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250270</v>
      </c>
      <c r="O16" s="44">
        <f t="shared" si="2"/>
        <v>147.56485849056602</v>
      </c>
      <c r="P16" s="9"/>
    </row>
    <row r="17" spans="1:119">
      <c r="A17" s="12"/>
      <c r="B17" s="42">
        <v>536</v>
      </c>
      <c r="C17" s="19" t="s">
        <v>59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1436908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1436908</v>
      </c>
      <c r="O17" s="44">
        <f t="shared" si="2"/>
        <v>847.23349056603774</v>
      </c>
      <c r="P17" s="9"/>
    </row>
    <row r="18" spans="1:119">
      <c r="A18" s="12"/>
      <c r="B18" s="42">
        <v>539</v>
      </c>
      <c r="C18" s="19" t="s">
        <v>31</v>
      </c>
      <c r="D18" s="43">
        <v>2000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2000</v>
      </c>
      <c r="O18" s="44">
        <f t="shared" si="2"/>
        <v>1.179245283018868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SUM(D20:D20)</f>
        <v>74737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74737</v>
      </c>
      <c r="O19" s="41">
        <f t="shared" si="2"/>
        <v>44.066627358490564</v>
      </c>
      <c r="P19" s="10"/>
    </row>
    <row r="20" spans="1:119">
      <c r="A20" s="12"/>
      <c r="B20" s="42">
        <v>541</v>
      </c>
      <c r="C20" s="19" t="s">
        <v>60</v>
      </c>
      <c r="D20" s="43">
        <v>74737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74737</v>
      </c>
      <c r="O20" s="44">
        <f t="shared" si="2"/>
        <v>44.066627358490564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SUM(D22:D22)</f>
        <v>1740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1740</v>
      </c>
      <c r="O21" s="41">
        <f t="shared" si="2"/>
        <v>1.0259433962264151</v>
      </c>
      <c r="P21" s="9"/>
    </row>
    <row r="22" spans="1:119" ht="15.75" thickBot="1">
      <c r="A22" s="12"/>
      <c r="B22" s="42">
        <v>572</v>
      </c>
      <c r="C22" s="19" t="s">
        <v>62</v>
      </c>
      <c r="D22" s="43">
        <v>1740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1740</v>
      </c>
      <c r="O22" s="44">
        <f t="shared" si="2"/>
        <v>1.0259433962264151</v>
      </c>
      <c r="P22" s="9"/>
    </row>
    <row r="23" spans="1:119" ht="16.5" thickBot="1">
      <c r="A23" s="13" t="s">
        <v>10</v>
      </c>
      <c r="B23" s="21"/>
      <c r="C23" s="20"/>
      <c r="D23" s="14">
        <f>SUM(D5,D11,D15,D19,D21)</f>
        <v>1044144</v>
      </c>
      <c r="E23" s="14">
        <f t="shared" ref="E23:M23" si="7">SUM(E5,E11,E15,E19,E21)</f>
        <v>0</v>
      </c>
      <c r="F23" s="14">
        <f t="shared" si="7"/>
        <v>0</v>
      </c>
      <c r="G23" s="14">
        <f t="shared" si="7"/>
        <v>0</v>
      </c>
      <c r="H23" s="14">
        <f t="shared" si="7"/>
        <v>0</v>
      </c>
      <c r="I23" s="14">
        <f t="shared" si="7"/>
        <v>1436908</v>
      </c>
      <c r="J23" s="14">
        <f t="shared" si="7"/>
        <v>0</v>
      </c>
      <c r="K23" s="14">
        <f t="shared" si="7"/>
        <v>0</v>
      </c>
      <c r="L23" s="14">
        <f t="shared" si="7"/>
        <v>0</v>
      </c>
      <c r="M23" s="14">
        <f t="shared" si="7"/>
        <v>0</v>
      </c>
      <c r="N23" s="14">
        <f t="shared" si="1"/>
        <v>2481052</v>
      </c>
      <c r="O23" s="35">
        <f t="shared" si="2"/>
        <v>1462.8844339622642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57" t="s">
        <v>76</v>
      </c>
      <c r="M25" s="157"/>
      <c r="N25" s="157"/>
      <c r="O25" s="39">
        <v>1696</v>
      </c>
    </row>
    <row r="26" spans="1:119">
      <c r="A26" s="158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6"/>
    </row>
    <row r="27" spans="1:119" ht="15.75" customHeight="1" thickBot="1">
      <c r="A27" s="159" t="s">
        <v>44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274191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274191</v>
      </c>
      <c r="O5" s="30">
        <f t="shared" ref="O5:O22" si="2">(N5/O$24)</f>
        <v>161.09929494712102</v>
      </c>
      <c r="P5" s="6"/>
    </row>
    <row r="6" spans="1:133">
      <c r="A6" s="12"/>
      <c r="B6" s="42">
        <v>511</v>
      </c>
      <c r="C6" s="19" t="s">
        <v>19</v>
      </c>
      <c r="D6" s="43">
        <v>57942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57942</v>
      </c>
      <c r="O6" s="44">
        <f t="shared" si="2"/>
        <v>34.043478260869563</v>
      </c>
      <c r="P6" s="9"/>
    </row>
    <row r="7" spans="1:133">
      <c r="A7" s="12"/>
      <c r="B7" s="42">
        <v>512</v>
      </c>
      <c r="C7" s="19" t="s">
        <v>20</v>
      </c>
      <c r="D7" s="43">
        <v>80315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80315</v>
      </c>
      <c r="O7" s="44">
        <f t="shared" si="2"/>
        <v>47.188601645123384</v>
      </c>
      <c r="P7" s="9"/>
    </row>
    <row r="8" spans="1:133">
      <c r="A8" s="12"/>
      <c r="B8" s="42">
        <v>513</v>
      </c>
      <c r="C8" s="19" t="s">
        <v>21</v>
      </c>
      <c r="D8" s="43">
        <v>71492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71492</v>
      </c>
      <c r="O8" s="44">
        <f t="shared" si="2"/>
        <v>42.004700352526442</v>
      </c>
      <c r="P8" s="9"/>
    </row>
    <row r="9" spans="1:133">
      <c r="A9" s="12"/>
      <c r="B9" s="42">
        <v>514</v>
      </c>
      <c r="C9" s="19" t="s">
        <v>22</v>
      </c>
      <c r="D9" s="43">
        <v>24300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24300</v>
      </c>
      <c r="O9" s="44">
        <f t="shared" si="2"/>
        <v>14.277320799059929</v>
      </c>
      <c r="P9" s="9"/>
    </row>
    <row r="10" spans="1:133">
      <c r="A10" s="12"/>
      <c r="B10" s="42">
        <v>519</v>
      </c>
      <c r="C10" s="19" t="s">
        <v>57</v>
      </c>
      <c r="D10" s="43">
        <v>40142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40142</v>
      </c>
      <c r="O10" s="44">
        <f t="shared" si="2"/>
        <v>23.585193889541717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SUM(D12:D13)</f>
        <v>508284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508284</v>
      </c>
      <c r="O11" s="41">
        <f t="shared" si="2"/>
        <v>298.63924794359576</v>
      </c>
      <c r="P11" s="10"/>
    </row>
    <row r="12" spans="1:133">
      <c r="A12" s="12"/>
      <c r="B12" s="42">
        <v>521</v>
      </c>
      <c r="C12" s="19" t="s">
        <v>25</v>
      </c>
      <c r="D12" s="43">
        <v>334445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334445</v>
      </c>
      <c r="O12" s="44">
        <f t="shared" si="2"/>
        <v>196.50117508813162</v>
      </c>
      <c r="P12" s="9"/>
    </row>
    <row r="13" spans="1:133">
      <c r="A13" s="12"/>
      <c r="B13" s="42">
        <v>522</v>
      </c>
      <c r="C13" s="19" t="s">
        <v>26</v>
      </c>
      <c r="D13" s="43">
        <v>173839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173839</v>
      </c>
      <c r="O13" s="44">
        <f t="shared" si="2"/>
        <v>102.13807285546416</v>
      </c>
      <c r="P13" s="9"/>
    </row>
    <row r="14" spans="1:133" ht="15.75">
      <c r="A14" s="26" t="s">
        <v>28</v>
      </c>
      <c r="B14" s="27"/>
      <c r="C14" s="28"/>
      <c r="D14" s="29">
        <f t="shared" ref="D14:M14" si="4">SUM(D15:D17)</f>
        <v>239335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1442107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1681442</v>
      </c>
      <c r="O14" s="41">
        <f t="shared" si="2"/>
        <v>987.92126909518208</v>
      </c>
      <c r="P14" s="10"/>
    </row>
    <row r="15" spans="1:133">
      <c r="A15" s="12"/>
      <c r="B15" s="42">
        <v>534</v>
      </c>
      <c r="C15" s="19" t="s">
        <v>58</v>
      </c>
      <c r="D15" s="43">
        <v>238259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238259</v>
      </c>
      <c r="O15" s="44">
        <f t="shared" si="2"/>
        <v>139.9876615746181</v>
      </c>
      <c r="P15" s="9"/>
    </row>
    <row r="16" spans="1:133">
      <c r="A16" s="12"/>
      <c r="B16" s="42">
        <v>536</v>
      </c>
      <c r="C16" s="19" t="s">
        <v>59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1442107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1442107</v>
      </c>
      <c r="O16" s="44">
        <f t="shared" si="2"/>
        <v>847.3014101057579</v>
      </c>
      <c r="P16" s="9"/>
    </row>
    <row r="17" spans="1:119">
      <c r="A17" s="12"/>
      <c r="B17" s="42">
        <v>539</v>
      </c>
      <c r="C17" s="19" t="s">
        <v>31</v>
      </c>
      <c r="D17" s="43">
        <v>1076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1076</v>
      </c>
      <c r="O17" s="44">
        <f t="shared" si="2"/>
        <v>0.63219741480611047</v>
      </c>
      <c r="P17" s="9"/>
    </row>
    <row r="18" spans="1:119" ht="15.75">
      <c r="A18" s="26" t="s">
        <v>32</v>
      </c>
      <c r="B18" s="27"/>
      <c r="C18" s="28"/>
      <c r="D18" s="29">
        <f t="shared" ref="D18:M18" si="5">SUM(D19:D19)</f>
        <v>178229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178229</v>
      </c>
      <c r="O18" s="41">
        <f t="shared" si="2"/>
        <v>104.71739130434783</v>
      </c>
      <c r="P18" s="10"/>
    </row>
    <row r="19" spans="1:119">
      <c r="A19" s="12"/>
      <c r="B19" s="42">
        <v>541</v>
      </c>
      <c r="C19" s="19" t="s">
        <v>60</v>
      </c>
      <c r="D19" s="43">
        <v>178229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178229</v>
      </c>
      <c r="O19" s="44">
        <f t="shared" si="2"/>
        <v>104.71739130434783</v>
      </c>
      <c r="P19" s="9"/>
    </row>
    <row r="20" spans="1:119" ht="15.75">
      <c r="A20" s="26" t="s">
        <v>34</v>
      </c>
      <c r="B20" s="27"/>
      <c r="C20" s="28"/>
      <c r="D20" s="29">
        <f t="shared" ref="D20:M20" si="6">SUM(D21:D21)</f>
        <v>2737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2737</v>
      </c>
      <c r="O20" s="41">
        <f t="shared" si="2"/>
        <v>1.6081081081081081</v>
      </c>
      <c r="P20" s="9"/>
    </row>
    <row r="21" spans="1:119" ht="15.75" thickBot="1">
      <c r="A21" s="12"/>
      <c r="B21" s="42">
        <v>572</v>
      </c>
      <c r="C21" s="19" t="s">
        <v>62</v>
      </c>
      <c r="D21" s="43">
        <v>2737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2737</v>
      </c>
      <c r="O21" s="44">
        <f t="shared" si="2"/>
        <v>1.6081081081081081</v>
      </c>
      <c r="P21" s="9"/>
    </row>
    <row r="22" spans="1:119" ht="16.5" thickBot="1">
      <c r="A22" s="13" t="s">
        <v>10</v>
      </c>
      <c r="B22" s="21"/>
      <c r="C22" s="20"/>
      <c r="D22" s="14">
        <f>SUM(D5,D11,D14,D18,D20)</f>
        <v>1202776</v>
      </c>
      <c r="E22" s="14">
        <f t="shared" ref="E22:M22" si="7">SUM(E5,E11,E14,E18,E20)</f>
        <v>0</v>
      </c>
      <c r="F22" s="14">
        <f t="shared" si="7"/>
        <v>0</v>
      </c>
      <c r="G22" s="14">
        <f t="shared" si="7"/>
        <v>0</v>
      </c>
      <c r="H22" s="14">
        <f t="shared" si="7"/>
        <v>0</v>
      </c>
      <c r="I22" s="14">
        <f t="shared" si="7"/>
        <v>1442107</v>
      </c>
      <c r="J22" s="14">
        <f t="shared" si="7"/>
        <v>0</v>
      </c>
      <c r="K22" s="14">
        <f t="shared" si="7"/>
        <v>0</v>
      </c>
      <c r="L22" s="14">
        <f t="shared" si="7"/>
        <v>0</v>
      </c>
      <c r="M22" s="14">
        <f t="shared" si="7"/>
        <v>0</v>
      </c>
      <c r="N22" s="14">
        <f t="shared" si="1"/>
        <v>2644883</v>
      </c>
      <c r="O22" s="35">
        <f t="shared" si="2"/>
        <v>1553.985311398355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57" t="s">
        <v>74</v>
      </c>
      <c r="M24" s="157"/>
      <c r="N24" s="157"/>
      <c r="O24" s="39">
        <v>1702</v>
      </c>
    </row>
    <row r="25" spans="1:119">
      <c r="A25" s="158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6"/>
    </row>
    <row r="26" spans="1:119" ht="15.75" customHeight="1" thickBot="1">
      <c r="A26" s="159" t="s">
        <v>44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332973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332973</v>
      </c>
      <c r="O5" s="30">
        <f t="shared" ref="O5:O24" si="2">(N5/O$26)</f>
        <v>195.8664705882353</v>
      </c>
      <c r="P5" s="6"/>
    </row>
    <row r="6" spans="1:133">
      <c r="A6" s="12"/>
      <c r="B6" s="42">
        <v>511</v>
      </c>
      <c r="C6" s="19" t="s">
        <v>19</v>
      </c>
      <c r="D6" s="43">
        <v>57868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57868</v>
      </c>
      <c r="O6" s="44">
        <f t="shared" si="2"/>
        <v>34.04</v>
      </c>
      <c r="P6" s="9"/>
    </row>
    <row r="7" spans="1:133">
      <c r="A7" s="12"/>
      <c r="B7" s="42">
        <v>512</v>
      </c>
      <c r="C7" s="19" t="s">
        <v>20</v>
      </c>
      <c r="D7" s="43">
        <v>97456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97456</v>
      </c>
      <c r="O7" s="44">
        <f t="shared" si="2"/>
        <v>57.327058823529413</v>
      </c>
      <c r="P7" s="9"/>
    </row>
    <row r="8" spans="1:133">
      <c r="A8" s="12"/>
      <c r="B8" s="42">
        <v>513</v>
      </c>
      <c r="C8" s="19" t="s">
        <v>21</v>
      </c>
      <c r="D8" s="43">
        <v>107777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107777</v>
      </c>
      <c r="O8" s="44">
        <f t="shared" si="2"/>
        <v>63.398235294117647</v>
      </c>
      <c r="P8" s="9"/>
    </row>
    <row r="9" spans="1:133">
      <c r="A9" s="12"/>
      <c r="B9" s="42">
        <v>514</v>
      </c>
      <c r="C9" s="19" t="s">
        <v>22</v>
      </c>
      <c r="D9" s="43">
        <v>23300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23300</v>
      </c>
      <c r="O9" s="44">
        <f t="shared" si="2"/>
        <v>13.705882352941176</v>
      </c>
      <c r="P9" s="9"/>
    </row>
    <row r="10" spans="1:133">
      <c r="A10" s="12"/>
      <c r="B10" s="42">
        <v>519</v>
      </c>
      <c r="C10" s="19" t="s">
        <v>57</v>
      </c>
      <c r="D10" s="43">
        <v>46572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46572</v>
      </c>
      <c r="O10" s="44">
        <f t="shared" si="2"/>
        <v>27.395294117647058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SUM(D12:D14)</f>
        <v>367504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367504</v>
      </c>
      <c r="O11" s="41">
        <f t="shared" si="2"/>
        <v>216.17882352941177</v>
      </c>
      <c r="P11" s="10"/>
    </row>
    <row r="12" spans="1:133">
      <c r="A12" s="12"/>
      <c r="B12" s="42">
        <v>521</v>
      </c>
      <c r="C12" s="19" t="s">
        <v>25</v>
      </c>
      <c r="D12" s="43">
        <v>329542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329542</v>
      </c>
      <c r="O12" s="44">
        <f t="shared" si="2"/>
        <v>193.84823529411764</v>
      </c>
      <c r="P12" s="9"/>
    </row>
    <row r="13" spans="1:133">
      <c r="A13" s="12"/>
      <c r="B13" s="42">
        <v>522</v>
      </c>
      <c r="C13" s="19" t="s">
        <v>26</v>
      </c>
      <c r="D13" s="43">
        <v>33962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33962</v>
      </c>
      <c r="O13" s="44">
        <f t="shared" si="2"/>
        <v>19.977647058823528</v>
      </c>
      <c r="P13" s="9"/>
    </row>
    <row r="14" spans="1:133">
      <c r="A14" s="12"/>
      <c r="B14" s="42">
        <v>524</v>
      </c>
      <c r="C14" s="19" t="s">
        <v>27</v>
      </c>
      <c r="D14" s="43">
        <v>4000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4000</v>
      </c>
      <c r="O14" s="44">
        <f t="shared" si="2"/>
        <v>2.3529411764705883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SUM(D16:D17)</f>
        <v>225683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1449716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1675399</v>
      </c>
      <c r="O15" s="41">
        <f t="shared" si="2"/>
        <v>985.52882352941174</v>
      </c>
      <c r="P15" s="10"/>
    </row>
    <row r="16" spans="1:133">
      <c r="A16" s="12"/>
      <c r="B16" s="42">
        <v>534</v>
      </c>
      <c r="C16" s="19" t="s">
        <v>58</v>
      </c>
      <c r="D16" s="43">
        <v>225683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225683</v>
      </c>
      <c r="O16" s="44">
        <f t="shared" si="2"/>
        <v>132.75470588235294</v>
      </c>
      <c r="P16" s="9"/>
    </row>
    <row r="17" spans="1:119">
      <c r="A17" s="12"/>
      <c r="B17" s="42">
        <v>536</v>
      </c>
      <c r="C17" s="19" t="s">
        <v>59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1449716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1449716</v>
      </c>
      <c r="O17" s="44">
        <f t="shared" si="2"/>
        <v>852.7741176470588</v>
      </c>
      <c r="P17" s="9"/>
    </row>
    <row r="18" spans="1:119" ht="15.75">
      <c r="A18" s="26" t="s">
        <v>32</v>
      </c>
      <c r="B18" s="27"/>
      <c r="C18" s="28"/>
      <c r="D18" s="29">
        <f t="shared" ref="D18:M18" si="5">SUM(D19:D19)</f>
        <v>93956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93956</v>
      </c>
      <c r="O18" s="41">
        <f t="shared" si="2"/>
        <v>55.268235294117645</v>
      </c>
      <c r="P18" s="10"/>
    </row>
    <row r="19" spans="1:119">
      <c r="A19" s="12"/>
      <c r="B19" s="42">
        <v>541</v>
      </c>
      <c r="C19" s="19" t="s">
        <v>60</v>
      </c>
      <c r="D19" s="43">
        <v>93956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93956</v>
      </c>
      <c r="O19" s="44">
        <f t="shared" si="2"/>
        <v>55.268235294117645</v>
      </c>
      <c r="P19" s="9"/>
    </row>
    <row r="20" spans="1:119" ht="15.75">
      <c r="A20" s="26" t="s">
        <v>46</v>
      </c>
      <c r="B20" s="27"/>
      <c r="C20" s="28"/>
      <c r="D20" s="29">
        <f t="shared" ref="D20:M20" si="6">SUM(D21:D21)</f>
        <v>4000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4000</v>
      </c>
      <c r="O20" s="41">
        <f t="shared" si="2"/>
        <v>2.3529411764705883</v>
      </c>
      <c r="P20" s="10"/>
    </row>
    <row r="21" spans="1:119">
      <c r="A21" s="12"/>
      <c r="B21" s="42">
        <v>569</v>
      </c>
      <c r="C21" s="19" t="s">
        <v>65</v>
      </c>
      <c r="D21" s="43">
        <v>4000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4000</v>
      </c>
      <c r="O21" s="44">
        <f t="shared" si="2"/>
        <v>2.3529411764705883</v>
      </c>
      <c r="P21" s="9"/>
    </row>
    <row r="22" spans="1:119" ht="15.75">
      <c r="A22" s="26" t="s">
        <v>34</v>
      </c>
      <c r="B22" s="27"/>
      <c r="C22" s="28"/>
      <c r="D22" s="29">
        <f t="shared" ref="D22:M22" si="7">SUM(D23:D23)</f>
        <v>1528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1528</v>
      </c>
      <c r="O22" s="41">
        <f t="shared" si="2"/>
        <v>0.89882352941176469</v>
      </c>
      <c r="P22" s="9"/>
    </row>
    <row r="23" spans="1:119" ht="15.75" thickBot="1">
      <c r="A23" s="12"/>
      <c r="B23" s="42">
        <v>572</v>
      </c>
      <c r="C23" s="19" t="s">
        <v>62</v>
      </c>
      <c r="D23" s="43">
        <v>1528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1528</v>
      </c>
      <c r="O23" s="44">
        <f t="shared" si="2"/>
        <v>0.89882352941176469</v>
      </c>
      <c r="P23" s="9"/>
    </row>
    <row r="24" spans="1:119" ht="16.5" thickBot="1">
      <c r="A24" s="13" t="s">
        <v>10</v>
      </c>
      <c r="B24" s="21"/>
      <c r="C24" s="20"/>
      <c r="D24" s="14">
        <f>SUM(D5,D11,D15,D18,D20,D22)</f>
        <v>1025644</v>
      </c>
      <c r="E24" s="14">
        <f t="shared" ref="E24:M24" si="8">SUM(E5,E11,E15,E18,E20,E22)</f>
        <v>0</v>
      </c>
      <c r="F24" s="14">
        <f t="shared" si="8"/>
        <v>0</v>
      </c>
      <c r="G24" s="14">
        <f t="shared" si="8"/>
        <v>0</v>
      </c>
      <c r="H24" s="14">
        <f t="shared" si="8"/>
        <v>0</v>
      </c>
      <c r="I24" s="14">
        <f t="shared" si="8"/>
        <v>1449716</v>
      </c>
      <c r="J24" s="14">
        <f t="shared" si="8"/>
        <v>0</v>
      </c>
      <c r="K24" s="14">
        <f t="shared" si="8"/>
        <v>0</v>
      </c>
      <c r="L24" s="14">
        <f t="shared" si="8"/>
        <v>0</v>
      </c>
      <c r="M24" s="14">
        <f t="shared" si="8"/>
        <v>0</v>
      </c>
      <c r="N24" s="14">
        <f t="shared" si="1"/>
        <v>2475360</v>
      </c>
      <c r="O24" s="35">
        <f t="shared" si="2"/>
        <v>1456.0941176470587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157" t="s">
        <v>72</v>
      </c>
      <c r="M26" s="157"/>
      <c r="N26" s="157"/>
      <c r="O26" s="39">
        <v>1700</v>
      </c>
    </row>
    <row r="27" spans="1:119">
      <c r="A27" s="158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6"/>
    </row>
    <row r="28" spans="1:119" ht="15.75" customHeight="1" thickBot="1">
      <c r="A28" s="159" t="s">
        <v>44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9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1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335862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335862</v>
      </c>
      <c r="O5" s="30">
        <f t="shared" ref="O5:O27" si="2">(N5/O$29)</f>
        <v>193.80380842469705</v>
      </c>
      <c r="P5" s="6"/>
    </row>
    <row r="6" spans="1:133">
      <c r="A6" s="12"/>
      <c r="B6" s="42">
        <v>511</v>
      </c>
      <c r="C6" s="19" t="s">
        <v>19</v>
      </c>
      <c r="D6" s="43">
        <v>58400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58400</v>
      </c>
      <c r="O6" s="44">
        <f t="shared" si="2"/>
        <v>33.698788228505485</v>
      </c>
      <c r="P6" s="9"/>
    </row>
    <row r="7" spans="1:133">
      <c r="A7" s="12"/>
      <c r="B7" s="42">
        <v>512</v>
      </c>
      <c r="C7" s="19" t="s">
        <v>20</v>
      </c>
      <c r="D7" s="43">
        <v>95693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95693</v>
      </c>
      <c r="O7" s="44">
        <f t="shared" si="2"/>
        <v>55.218118869013274</v>
      </c>
      <c r="P7" s="9"/>
    </row>
    <row r="8" spans="1:133">
      <c r="A8" s="12"/>
      <c r="B8" s="42">
        <v>513</v>
      </c>
      <c r="C8" s="19" t="s">
        <v>21</v>
      </c>
      <c r="D8" s="43">
        <v>110480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110480</v>
      </c>
      <c r="O8" s="44">
        <f t="shared" si="2"/>
        <v>63.750721292556264</v>
      </c>
      <c r="P8" s="9"/>
    </row>
    <row r="9" spans="1:133">
      <c r="A9" s="12"/>
      <c r="B9" s="42">
        <v>514</v>
      </c>
      <c r="C9" s="19" t="s">
        <v>22</v>
      </c>
      <c r="D9" s="43">
        <v>25950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25950</v>
      </c>
      <c r="O9" s="44">
        <f t="shared" si="2"/>
        <v>14.974033467974611</v>
      </c>
      <c r="P9" s="9"/>
    </row>
    <row r="10" spans="1:133">
      <c r="A10" s="12"/>
      <c r="B10" s="42">
        <v>515</v>
      </c>
      <c r="C10" s="19" t="s">
        <v>41</v>
      </c>
      <c r="D10" s="43">
        <v>35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35</v>
      </c>
      <c r="O10" s="44">
        <f t="shared" si="2"/>
        <v>2.0196191575302943E-2</v>
      </c>
      <c r="P10" s="9"/>
    </row>
    <row r="11" spans="1:133">
      <c r="A11" s="12"/>
      <c r="B11" s="42">
        <v>519</v>
      </c>
      <c r="C11" s="19" t="s">
        <v>57</v>
      </c>
      <c r="D11" s="43">
        <v>45304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45304</v>
      </c>
      <c r="O11" s="44">
        <f t="shared" si="2"/>
        <v>26.141950375072128</v>
      </c>
      <c r="P11" s="9"/>
    </row>
    <row r="12" spans="1:133" ht="15.75">
      <c r="A12" s="26" t="s">
        <v>24</v>
      </c>
      <c r="B12" s="27"/>
      <c r="C12" s="28"/>
      <c r="D12" s="29">
        <f t="shared" ref="D12:M12" si="3">SUM(D13:D15)</f>
        <v>394960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394960</v>
      </c>
      <c r="O12" s="41">
        <f t="shared" si="2"/>
        <v>227.90536641661859</v>
      </c>
      <c r="P12" s="10"/>
    </row>
    <row r="13" spans="1:133">
      <c r="A13" s="12"/>
      <c r="B13" s="42">
        <v>521</v>
      </c>
      <c r="C13" s="19" t="s">
        <v>25</v>
      </c>
      <c r="D13" s="43">
        <v>352469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352469</v>
      </c>
      <c r="O13" s="44">
        <f t="shared" si="2"/>
        <v>203.38661281015581</v>
      </c>
      <c r="P13" s="9"/>
    </row>
    <row r="14" spans="1:133">
      <c r="A14" s="12"/>
      <c r="B14" s="42">
        <v>522</v>
      </c>
      <c r="C14" s="19" t="s">
        <v>26</v>
      </c>
      <c r="D14" s="43">
        <v>38491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38491</v>
      </c>
      <c r="O14" s="44">
        <f t="shared" si="2"/>
        <v>22.210617426428158</v>
      </c>
      <c r="P14" s="9"/>
    </row>
    <row r="15" spans="1:133">
      <c r="A15" s="12"/>
      <c r="B15" s="42">
        <v>524</v>
      </c>
      <c r="C15" s="19" t="s">
        <v>27</v>
      </c>
      <c r="D15" s="43">
        <v>4000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4000</v>
      </c>
      <c r="O15" s="44">
        <f t="shared" si="2"/>
        <v>2.3081361800346221</v>
      </c>
      <c r="P15" s="9"/>
    </row>
    <row r="16" spans="1:133" ht="15.75">
      <c r="A16" s="26" t="s">
        <v>28</v>
      </c>
      <c r="B16" s="27"/>
      <c r="C16" s="28"/>
      <c r="D16" s="29">
        <f t="shared" ref="D16:M16" si="4">SUM(D17:D18)</f>
        <v>216483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1433348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1649831</v>
      </c>
      <c r="O16" s="41">
        <f t="shared" si="2"/>
        <v>952.00865551067511</v>
      </c>
      <c r="P16" s="10"/>
    </row>
    <row r="17" spans="1:119">
      <c r="A17" s="12"/>
      <c r="B17" s="42">
        <v>534</v>
      </c>
      <c r="C17" s="19" t="s">
        <v>58</v>
      </c>
      <c r="D17" s="43">
        <v>216483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216483</v>
      </c>
      <c r="O17" s="44">
        <f t="shared" si="2"/>
        <v>124.91806116560878</v>
      </c>
      <c r="P17" s="9"/>
    </row>
    <row r="18" spans="1:119">
      <c r="A18" s="12"/>
      <c r="B18" s="42">
        <v>536</v>
      </c>
      <c r="C18" s="19" t="s">
        <v>59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1433348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1433348</v>
      </c>
      <c r="O18" s="44">
        <f t="shared" si="2"/>
        <v>827.09059434506639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SUM(D20:D20)</f>
        <v>93454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93454</v>
      </c>
      <c r="O19" s="41">
        <f t="shared" si="2"/>
        <v>53.926139642238894</v>
      </c>
      <c r="P19" s="10"/>
    </row>
    <row r="20" spans="1:119">
      <c r="A20" s="12"/>
      <c r="B20" s="42">
        <v>541</v>
      </c>
      <c r="C20" s="19" t="s">
        <v>60</v>
      </c>
      <c r="D20" s="43">
        <v>93454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93454</v>
      </c>
      <c r="O20" s="44">
        <f t="shared" si="2"/>
        <v>53.926139642238894</v>
      </c>
      <c r="P20" s="9"/>
    </row>
    <row r="21" spans="1:119" ht="15.75">
      <c r="A21" s="26" t="s">
        <v>46</v>
      </c>
      <c r="B21" s="27"/>
      <c r="C21" s="28"/>
      <c r="D21" s="29">
        <f t="shared" ref="D21:M21" si="6">SUM(D22:D22)</f>
        <v>4000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4000</v>
      </c>
      <c r="O21" s="41">
        <f t="shared" si="2"/>
        <v>2.3081361800346221</v>
      </c>
      <c r="P21" s="10"/>
    </row>
    <row r="22" spans="1:119">
      <c r="A22" s="12"/>
      <c r="B22" s="42">
        <v>569</v>
      </c>
      <c r="C22" s="19" t="s">
        <v>65</v>
      </c>
      <c r="D22" s="43">
        <v>4000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4000</v>
      </c>
      <c r="O22" s="44">
        <f t="shared" si="2"/>
        <v>2.3081361800346221</v>
      </c>
      <c r="P22" s="9"/>
    </row>
    <row r="23" spans="1:119" ht="15.75">
      <c r="A23" s="26" t="s">
        <v>34</v>
      </c>
      <c r="B23" s="27"/>
      <c r="C23" s="28"/>
      <c r="D23" s="29">
        <f t="shared" ref="D23:M23" si="7">SUM(D24:D24)</f>
        <v>1538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1538</v>
      </c>
      <c r="O23" s="41">
        <f t="shared" si="2"/>
        <v>0.88747836122331214</v>
      </c>
      <c r="P23" s="9"/>
    </row>
    <row r="24" spans="1:119">
      <c r="A24" s="12"/>
      <c r="B24" s="42">
        <v>572</v>
      </c>
      <c r="C24" s="19" t="s">
        <v>62</v>
      </c>
      <c r="D24" s="43">
        <v>1538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1538</v>
      </c>
      <c r="O24" s="44">
        <f t="shared" si="2"/>
        <v>0.88747836122331214</v>
      </c>
      <c r="P24" s="9"/>
    </row>
    <row r="25" spans="1:119" ht="15.75">
      <c r="A25" s="26" t="s">
        <v>66</v>
      </c>
      <c r="B25" s="27"/>
      <c r="C25" s="28"/>
      <c r="D25" s="29">
        <f t="shared" ref="D25:M25" si="8">SUM(D26:D26)</f>
        <v>0</v>
      </c>
      <c r="E25" s="29">
        <f t="shared" si="8"/>
        <v>0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25000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1"/>
        <v>25000</v>
      </c>
      <c r="O25" s="41">
        <f t="shared" si="2"/>
        <v>14.425851125216388</v>
      </c>
      <c r="P25" s="9"/>
    </row>
    <row r="26" spans="1:119" ht="15.75" thickBot="1">
      <c r="A26" s="12"/>
      <c r="B26" s="42">
        <v>581</v>
      </c>
      <c r="C26" s="19" t="s">
        <v>67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25000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25000</v>
      </c>
      <c r="O26" s="44">
        <f t="shared" si="2"/>
        <v>14.425851125216388</v>
      </c>
      <c r="P26" s="9"/>
    </row>
    <row r="27" spans="1:119" ht="16.5" thickBot="1">
      <c r="A27" s="13" t="s">
        <v>10</v>
      </c>
      <c r="B27" s="21"/>
      <c r="C27" s="20"/>
      <c r="D27" s="14">
        <f>SUM(D5,D12,D16,D19,D21,D23,D25)</f>
        <v>1046297</v>
      </c>
      <c r="E27" s="14">
        <f t="shared" ref="E27:M27" si="9">SUM(E5,E12,E16,E19,E21,E23,E25)</f>
        <v>0</v>
      </c>
      <c r="F27" s="14">
        <f t="shared" si="9"/>
        <v>0</v>
      </c>
      <c r="G27" s="14">
        <f t="shared" si="9"/>
        <v>0</v>
      </c>
      <c r="H27" s="14">
        <f t="shared" si="9"/>
        <v>0</v>
      </c>
      <c r="I27" s="14">
        <f t="shared" si="9"/>
        <v>1458348</v>
      </c>
      <c r="J27" s="14">
        <f t="shared" si="9"/>
        <v>0</v>
      </c>
      <c r="K27" s="14">
        <f t="shared" si="9"/>
        <v>0</v>
      </c>
      <c r="L27" s="14">
        <f t="shared" si="9"/>
        <v>0</v>
      </c>
      <c r="M27" s="14">
        <f t="shared" si="9"/>
        <v>0</v>
      </c>
      <c r="N27" s="14">
        <f t="shared" si="1"/>
        <v>2504645</v>
      </c>
      <c r="O27" s="35">
        <f t="shared" si="2"/>
        <v>1445.265435660704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157" t="s">
        <v>68</v>
      </c>
      <c r="M29" s="157"/>
      <c r="N29" s="157"/>
      <c r="O29" s="39">
        <v>1733</v>
      </c>
    </row>
    <row r="30" spans="1:119">
      <c r="A30" s="158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6"/>
    </row>
    <row r="31" spans="1:119" ht="15.75" customHeight="1" thickBot="1">
      <c r="A31" s="159" t="s">
        <v>44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2025-02-06T18:47:03Z</cp:lastPrinted>
  <dcterms:created xsi:type="dcterms:W3CDTF">2000-08-31T21:26:31Z</dcterms:created>
  <dcterms:modified xsi:type="dcterms:W3CDTF">2025-02-06T18:52:49Z</dcterms:modified>
</cp:coreProperties>
</file>