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06" documentId="11_EAF7626846ED289C8FE5BBF206BA66A9CCBDC03B" xr6:coauthVersionLast="47" xr6:coauthVersionMax="47" xr10:uidLastSave="{170835FF-EA12-4C6C-8186-268616C75385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'2008'!$A$1:$O$56</definedName>
    <definedName name="_xlnm.Print_Area" localSheetId="14">'2009'!$A$1:$O$61</definedName>
    <definedName name="_xlnm.Print_Area" localSheetId="13">'2010'!$A$1:$O$63</definedName>
    <definedName name="_xlnm.Print_Area" localSheetId="12">'2011'!$A$1:$O$60</definedName>
    <definedName name="_xlnm.Print_Area" localSheetId="11">'2012'!$A$1:$O$66</definedName>
    <definedName name="_xlnm.Print_Area" localSheetId="10">'2013'!$A$1:$O$59</definedName>
    <definedName name="_xlnm.Print_Area" localSheetId="9">'2014'!$A$1:$O$60</definedName>
    <definedName name="_xlnm.Print_Area" localSheetId="8">'2015'!$A$1:$O$57</definedName>
    <definedName name="_xlnm.Print_Area" localSheetId="7">'2016'!$A$1:$O$57</definedName>
    <definedName name="_xlnm.Print_Area" localSheetId="6">'2017'!$A$1:$O$62</definedName>
    <definedName name="_xlnm.Print_Area" localSheetId="5">'2018'!$A$1:$O$62</definedName>
    <definedName name="_xlnm.Print_Area" localSheetId="4">'2019'!$A$1:$O$63</definedName>
    <definedName name="_xlnm.Print_Area" localSheetId="3">'2020'!$A$1:$O$64</definedName>
    <definedName name="_xlnm.Print_Area" localSheetId="2">'2021'!$A$1:$P$66</definedName>
    <definedName name="_xlnm.Print_Area" localSheetId="1">'2022'!$A$1:$P$74</definedName>
    <definedName name="_xlnm.Print_Area" localSheetId="0">'2023'!$A$1:$P$75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0" i="48" l="1"/>
  <c r="P70" i="48" s="1"/>
  <c r="O69" i="48"/>
  <c r="P69" i="48" s="1"/>
  <c r="O68" i="48"/>
  <c r="P68" i="48" s="1"/>
  <c r="N67" i="48"/>
  <c r="M67" i="48"/>
  <c r="L67" i="48"/>
  <c r="K67" i="48"/>
  <c r="J67" i="48"/>
  <c r="I67" i="48"/>
  <c r="H67" i="48"/>
  <c r="G67" i="48"/>
  <c r="F67" i="48"/>
  <c r="E67" i="48"/>
  <c r="D67" i="48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N57" i="48"/>
  <c r="M57" i="48"/>
  <c r="L57" i="48"/>
  <c r="K57" i="48"/>
  <c r="J57" i="48"/>
  <c r="I57" i="48"/>
  <c r="H57" i="48"/>
  <c r="G57" i="48"/>
  <c r="F57" i="48"/>
  <c r="E57" i="48"/>
  <c r="D57" i="48"/>
  <c r="O56" i="48"/>
  <c r="P56" i="48" s="1"/>
  <c r="O55" i="48"/>
  <c r="P55" i="48" s="1"/>
  <c r="O54" i="48"/>
  <c r="P54" i="48" s="1"/>
  <c r="O53" i="48"/>
  <c r="P53" i="48" s="1"/>
  <c r="N52" i="48"/>
  <c r="M52" i="48"/>
  <c r="L52" i="48"/>
  <c r="K52" i="48"/>
  <c r="J52" i="48"/>
  <c r="I52" i="48"/>
  <c r="H52" i="48"/>
  <c r="G52" i="48"/>
  <c r="F52" i="48"/>
  <c r="E52" i="48"/>
  <c r="D52" i="48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9" i="47"/>
  <c r="P69" i="47" s="1"/>
  <c r="O68" i="47"/>
  <c r="P68" i="47" s="1"/>
  <c r="O67" i="47"/>
  <c r="P67" i="47" s="1"/>
  <c r="O66" i="47"/>
  <c r="P66" i="47" s="1"/>
  <c r="N65" i="47"/>
  <c r="M65" i="47"/>
  <c r="L65" i="47"/>
  <c r="K65" i="47"/>
  <c r="J65" i="47"/>
  <c r="I65" i="47"/>
  <c r="H65" i="47"/>
  <c r="G65" i="47"/>
  <c r="F65" i="47"/>
  <c r="E65" i="47"/>
  <c r="D65" i="47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N55" i="47"/>
  <c r="M55" i="47"/>
  <c r="L55" i="47"/>
  <c r="K55" i="47"/>
  <c r="J55" i="47"/>
  <c r="I55" i="47"/>
  <c r="H55" i="47"/>
  <c r="G55" i="47"/>
  <c r="F55" i="47"/>
  <c r="E55" i="47"/>
  <c r="D55" i="47"/>
  <c r="O54" i="47"/>
  <c r="P54" i="47" s="1"/>
  <c r="O53" i="47"/>
  <c r="P53" i="47" s="1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2" i="48" l="1"/>
  <c r="P52" i="48" s="1"/>
  <c r="O24" i="48"/>
  <c r="P24" i="48" s="1"/>
  <c r="F71" i="48"/>
  <c r="I71" i="48"/>
  <c r="G71" i="48"/>
  <c r="H71" i="48"/>
  <c r="N71" i="48"/>
  <c r="E71" i="48"/>
  <c r="M71" i="48"/>
  <c r="O5" i="48"/>
  <c r="P5" i="48" s="1"/>
  <c r="O57" i="48"/>
  <c r="P57" i="48" s="1"/>
  <c r="J71" i="48"/>
  <c r="D71" i="48"/>
  <c r="K71" i="48"/>
  <c r="L71" i="48"/>
  <c r="O14" i="48"/>
  <c r="P14" i="48" s="1"/>
  <c r="O67" i="48"/>
  <c r="P67" i="48" s="1"/>
  <c r="O38" i="48"/>
  <c r="P38" i="48" s="1"/>
  <c r="O65" i="47"/>
  <c r="P65" i="47" s="1"/>
  <c r="O55" i="47"/>
  <c r="P55" i="47" s="1"/>
  <c r="O51" i="47"/>
  <c r="P51" i="47" s="1"/>
  <c r="O38" i="47"/>
  <c r="P38" i="47" s="1"/>
  <c r="O22" i="47"/>
  <c r="P22" i="47" s="1"/>
  <c r="L70" i="47"/>
  <c r="G70" i="47"/>
  <c r="J70" i="47"/>
  <c r="D70" i="47"/>
  <c r="M70" i="47"/>
  <c r="N70" i="47"/>
  <c r="O13" i="47"/>
  <c r="P13" i="47" s="1"/>
  <c r="K70" i="47"/>
  <c r="I70" i="47"/>
  <c r="F70" i="47"/>
  <c r="H70" i="47"/>
  <c r="E70" i="47"/>
  <c r="O5" i="47"/>
  <c r="P5" i="47" s="1"/>
  <c r="N13" i="46"/>
  <c r="M13" i="46"/>
  <c r="L13" i="46"/>
  <c r="K13" i="46"/>
  <c r="J13" i="46"/>
  <c r="I13" i="46"/>
  <c r="H13" i="46"/>
  <c r="G13" i="46"/>
  <c r="F13" i="46"/>
  <c r="E13" i="46"/>
  <c r="O17" i="46"/>
  <c r="P17" i="46" s="1"/>
  <c r="O61" i="46"/>
  <c r="P61" i="46" s="1"/>
  <c r="O60" i="46"/>
  <c r="P60" i="46" s="1"/>
  <c r="N59" i="46"/>
  <c r="M59" i="46"/>
  <c r="L59" i="46"/>
  <c r="K59" i="46"/>
  <c r="J59" i="46"/>
  <c r="I59" i="46"/>
  <c r="H59" i="46"/>
  <c r="G59" i="46"/>
  <c r="F59" i="46"/>
  <c r="E59" i="46"/>
  <c r="D59" i="46"/>
  <c r="O58" i="46"/>
  <c r="P58" i="46"/>
  <c r="O57" i="46"/>
  <c r="P57" i="46" s="1"/>
  <c r="O56" i="46"/>
  <c r="P56" i="46"/>
  <c r="O55" i="46"/>
  <c r="P55" i="46"/>
  <c r="O54" i="46"/>
  <c r="P54" i="46" s="1"/>
  <c r="O53" i="46"/>
  <c r="P53" i="46"/>
  <c r="O52" i="46"/>
  <c r="P52" i="46" s="1"/>
  <c r="O51" i="46"/>
  <c r="P51" i="46" s="1"/>
  <c r="O50" i="46"/>
  <c r="P50" i="46"/>
  <c r="O49" i="46"/>
  <c r="P49" i="46" s="1"/>
  <c r="N48" i="46"/>
  <c r="M48" i="46"/>
  <c r="L48" i="46"/>
  <c r="K48" i="46"/>
  <c r="J48" i="46"/>
  <c r="I48" i="46"/>
  <c r="H48" i="46"/>
  <c r="G48" i="46"/>
  <c r="F48" i="46"/>
  <c r="E48" i="46"/>
  <c r="D48" i="46"/>
  <c r="O47" i="46"/>
  <c r="P47" i="46"/>
  <c r="O46" i="46"/>
  <c r="P46" i="46" s="1"/>
  <c r="O45" i="46"/>
  <c r="P45" i="46" s="1"/>
  <c r="N44" i="46"/>
  <c r="M44" i="46"/>
  <c r="L44" i="46"/>
  <c r="K44" i="46"/>
  <c r="K62" i="46" s="1"/>
  <c r="J44" i="46"/>
  <c r="I44" i="46"/>
  <c r="H44" i="46"/>
  <c r="G44" i="46"/>
  <c r="F44" i="46"/>
  <c r="E44" i="46"/>
  <c r="D44" i="46"/>
  <c r="O43" i="46"/>
  <c r="P43" i="46"/>
  <c r="O42" i="46"/>
  <c r="P42" i="46" s="1"/>
  <c r="O41" i="46"/>
  <c r="P41" i="46"/>
  <c r="O40" i="46"/>
  <c r="P40" i="46"/>
  <c r="O39" i="46"/>
  <c r="P39" i="46" s="1"/>
  <c r="O38" i="46"/>
  <c r="P38" i="46"/>
  <c r="O37" i="46"/>
  <c r="P37" i="46"/>
  <c r="O36" i="46"/>
  <c r="P36" i="46" s="1"/>
  <c r="O35" i="46"/>
  <c r="P35" i="46" s="1"/>
  <c r="N34" i="46"/>
  <c r="M34" i="46"/>
  <c r="L34" i="46"/>
  <c r="K34" i="46"/>
  <c r="J34" i="46"/>
  <c r="I34" i="46"/>
  <c r="H34" i="46"/>
  <c r="G34" i="46"/>
  <c r="F34" i="46"/>
  <c r="E34" i="46"/>
  <c r="D34" i="46"/>
  <c r="O33" i="46"/>
  <c r="P33" i="46" s="1"/>
  <c r="O32" i="46"/>
  <c r="P32" i="46" s="1"/>
  <c r="O31" i="46"/>
  <c r="P31" i="46" s="1"/>
  <c r="O30" i="46"/>
  <c r="P30" i="46" s="1"/>
  <c r="O29" i="46"/>
  <c r="P29" i="46"/>
  <c r="O28" i="46"/>
  <c r="P28" i="46" s="1"/>
  <c r="O27" i="46"/>
  <c r="P27" i="46"/>
  <c r="O26" i="46"/>
  <c r="P26" i="46" s="1"/>
  <c r="O25" i="46"/>
  <c r="P25" i="46" s="1"/>
  <c r="O24" i="46"/>
  <c r="P24" i="46" s="1"/>
  <c r="O23" i="46"/>
  <c r="P23" i="46"/>
  <c r="N22" i="46"/>
  <c r="M22" i="46"/>
  <c r="L22" i="46"/>
  <c r="K22" i="46"/>
  <c r="J22" i="46"/>
  <c r="I22" i="46"/>
  <c r="H22" i="46"/>
  <c r="G22" i="46"/>
  <c r="F22" i="46"/>
  <c r="E22" i="46"/>
  <c r="D22" i="46"/>
  <c r="O22" i="46" s="1"/>
  <c r="P22" i="46" s="1"/>
  <c r="O21" i="46"/>
  <c r="P21" i="46" s="1"/>
  <c r="O20" i="46"/>
  <c r="P20" i="46" s="1"/>
  <c r="O19" i="46"/>
  <c r="P19" i="46"/>
  <c r="O18" i="46"/>
  <c r="P18" i="46" s="1"/>
  <c r="O16" i="46"/>
  <c r="P16" i="46" s="1"/>
  <c r="O15" i="46"/>
  <c r="P15" i="46" s="1"/>
  <c r="O14" i="46"/>
  <c r="P14" i="46" s="1"/>
  <c r="O12" i="46"/>
  <c r="P12" i="46"/>
  <c r="O11" i="46"/>
  <c r="P11" i="46" s="1"/>
  <c r="O10" i="46"/>
  <c r="P10" i="46" s="1"/>
  <c r="O9" i="46"/>
  <c r="P9" i="46" s="1"/>
  <c r="O8" i="46"/>
  <c r="P8" i="46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59" i="45"/>
  <c r="O59" i="45"/>
  <c r="N58" i="45"/>
  <c r="O58" i="45" s="1"/>
  <c r="M57" i="45"/>
  <c r="L57" i="45"/>
  <c r="K57" i="45"/>
  <c r="N57" i="45" s="1"/>
  <c r="O57" i="45" s="1"/>
  <c r="J57" i="45"/>
  <c r="I57" i="45"/>
  <c r="H57" i="45"/>
  <c r="G57" i="45"/>
  <c r="F57" i="45"/>
  <c r="E57" i="45"/>
  <c r="D57" i="45"/>
  <c r="N56" i="45"/>
  <c r="O56" i="45" s="1"/>
  <c r="N55" i="45"/>
  <c r="O55" i="45" s="1"/>
  <c r="N54" i="45"/>
  <c r="O54" i="45" s="1"/>
  <c r="N53" i="45"/>
  <c r="O53" i="45"/>
  <c r="N52" i="45"/>
  <c r="O52" i="45"/>
  <c r="N51" i="45"/>
  <c r="O51" i="45"/>
  <c r="N50" i="45"/>
  <c r="O50" i="45" s="1"/>
  <c r="N49" i="45"/>
  <c r="O49" i="45" s="1"/>
  <c r="N48" i="45"/>
  <c r="O48" i="45" s="1"/>
  <c r="N47" i="45"/>
  <c r="O47" i="45" s="1"/>
  <c r="M46" i="45"/>
  <c r="L46" i="45"/>
  <c r="K46" i="45"/>
  <c r="J46" i="45"/>
  <c r="I46" i="45"/>
  <c r="H46" i="45"/>
  <c r="G46" i="45"/>
  <c r="F46" i="45"/>
  <c r="E46" i="45"/>
  <c r="D46" i="45"/>
  <c r="N45" i="45"/>
  <c r="O45" i="45"/>
  <c r="N44" i="45"/>
  <c r="O44" i="45" s="1"/>
  <c r="N43" i="45"/>
  <c r="O43" i="45" s="1"/>
  <c r="N42" i="45"/>
  <c r="O42" i="45"/>
  <c r="M41" i="45"/>
  <c r="N41" i="45" s="1"/>
  <c r="O41" i="45" s="1"/>
  <c r="L41" i="45"/>
  <c r="K41" i="45"/>
  <c r="J41" i="45"/>
  <c r="I41" i="45"/>
  <c r="H41" i="45"/>
  <c r="G41" i="45"/>
  <c r="F41" i="45"/>
  <c r="E41" i="45"/>
  <c r="D41" i="45"/>
  <c r="N40" i="45"/>
  <c r="O40" i="45"/>
  <c r="N39" i="45"/>
  <c r="O39" i="45" s="1"/>
  <c r="N38" i="45"/>
  <c r="O38" i="45" s="1"/>
  <c r="N37" i="45"/>
  <c r="O37" i="45" s="1"/>
  <c r="N36" i="45"/>
  <c r="O36" i="45" s="1"/>
  <c r="N35" i="45"/>
  <c r="O35" i="45"/>
  <c r="N34" i="45"/>
  <c r="O34" i="45" s="1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1" i="45"/>
  <c r="O31" i="45" s="1"/>
  <c r="N30" i="45"/>
  <c r="O30" i="45" s="1"/>
  <c r="N29" i="45"/>
  <c r="O29" i="45"/>
  <c r="N28" i="45"/>
  <c r="O28" i="45" s="1"/>
  <c r="N27" i="45"/>
  <c r="O27" i="45"/>
  <c r="N26" i="45"/>
  <c r="O26" i="45" s="1"/>
  <c r="N25" i="45"/>
  <c r="O25" i="45" s="1"/>
  <c r="N24" i="45"/>
  <c r="O24" i="45" s="1"/>
  <c r="N23" i="45"/>
  <c r="O23" i="45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/>
  <c r="N19" i="45"/>
  <c r="O19" i="45" s="1"/>
  <c r="N18" i="45"/>
  <c r="O18" i="45" s="1"/>
  <c r="N17" i="45"/>
  <c r="O17" i="45" s="1"/>
  <c r="N16" i="45"/>
  <c r="O16" i="45" s="1"/>
  <c r="N15" i="45"/>
  <c r="O15" i="45"/>
  <c r="N14" i="45"/>
  <c r="O14" i="45"/>
  <c r="M13" i="45"/>
  <c r="L13" i="45"/>
  <c r="K13" i="45"/>
  <c r="J13" i="45"/>
  <c r="I13" i="45"/>
  <c r="H13" i="45"/>
  <c r="G13" i="45"/>
  <c r="G60" i="45" s="1"/>
  <c r="F13" i="45"/>
  <c r="E13" i="45"/>
  <c r="D13" i="45"/>
  <c r="N13" i="45" s="1"/>
  <c r="O13" i="45" s="1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N5" i="45" s="1"/>
  <c r="O5" i="45" s="1"/>
  <c r="D5" i="45"/>
  <c r="N58" i="44"/>
  <c r="O58" i="44" s="1"/>
  <c r="M57" i="44"/>
  <c r="L57" i="44"/>
  <c r="K57" i="44"/>
  <c r="J57" i="44"/>
  <c r="I57" i="44"/>
  <c r="H57" i="44"/>
  <c r="G57" i="44"/>
  <c r="F57" i="44"/>
  <c r="E57" i="44"/>
  <c r="D57" i="44"/>
  <c r="N56" i="44"/>
  <c r="O56" i="44" s="1"/>
  <c r="N55" i="44"/>
  <c r="O55" i="44" s="1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/>
  <c r="N48" i="44"/>
  <c r="O48" i="44"/>
  <c r="N47" i="44"/>
  <c r="O47" i="44" s="1"/>
  <c r="M46" i="44"/>
  <c r="L46" i="44"/>
  <c r="K46" i="44"/>
  <c r="J46" i="44"/>
  <c r="I46" i="44"/>
  <c r="H46" i="44"/>
  <c r="G46" i="44"/>
  <c r="F46" i="44"/>
  <c r="E46" i="44"/>
  <c r="D46" i="44"/>
  <c r="N45" i="44"/>
  <c r="O45" i="44" s="1"/>
  <c r="N44" i="44"/>
  <c r="O44" i="44" s="1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N40" i="44"/>
  <c r="O40" i="44"/>
  <c r="N39" i="44"/>
  <c r="O39" i="44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N30" i="44"/>
  <c r="O30" i="44"/>
  <c r="N29" i="44"/>
  <c r="O29" i="44" s="1"/>
  <c r="N28" i="44"/>
  <c r="O28" i="44" s="1"/>
  <c r="N27" i="44"/>
  <c r="O27" i="44" s="1"/>
  <c r="N26" i="44"/>
  <c r="O26" i="44"/>
  <c r="N25" i="44"/>
  <c r="O25" i="44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 s="1"/>
  <c r="N18" i="44"/>
  <c r="O18" i="44" s="1"/>
  <c r="N17" i="44"/>
  <c r="O17" i="44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F59" i="44" s="1"/>
  <c r="E5" i="44"/>
  <c r="D5" i="44"/>
  <c r="N57" i="43"/>
  <c r="O57" i="43" s="1"/>
  <c r="M56" i="43"/>
  <c r="M58" i="43" s="1"/>
  <c r="L56" i="43"/>
  <c r="K56" i="43"/>
  <c r="J56" i="43"/>
  <c r="I56" i="43"/>
  <c r="H56" i="43"/>
  <c r="G56" i="43"/>
  <c r="F56" i="43"/>
  <c r="E56" i="43"/>
  <c r="D56" i="43"/>
  <c r="N55" i="43"/>
  <c r="O55" i="43" s="1"/>
  <c r="N54" i="43"/>
  <c r="O54" i="43" s="1"/>
  <c r="N53" i="43"/>
  <c r="O53" i="43" s="1"/>
  <c r="N52" i="43"/>
  <c r="O52" i="43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/>
  <c r="N43" i="43"/>
  <c r="O43" i="43" s="1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N39" i="43"/>
  <c r="O39" i="43" s="1"/>
  <c r="N38" i="43"/>
  <c r="O38" i="43" s="1"/>
  <c r="N37" i="43"/>
  <c r="O37" i="43" s="1"/>
  <c r="N36" i="43"/>
  <c r="O36" i="43"/>
  <c r="N35" i="43"/>
  <c r="O35" i="43"/>
  <c r="N34" i="43"/>
  <c r="O34" i="43" s="1"/>
  <c r="N33" i="43"/>
  <c r="O33" i="43" s="1"/>
  <c r="N32" i="43"/>
  <c r="O32" i="43" s="1"/>
  <c r="M31" i="43"/>
  <c r="L31" i="43"/>
  <c r="K31" i="43"/>
  <c r="N31" i="43" s="1"/>
  <c r="O31" i="43" s="1"/>
  <c r="J31" i="43"/>
  <c r="I31" i="43"/>
  <c r="H31" i="43"/>
  <c r="G31" i="43"/>
  <c r="F31" i="43"/>
  <c r="E31" i="43"/>
  <c r="D31" i="43"/>
  <c r="N30" i="43"/>
  <c r="O30" i="43" s="1"/>
  <c r="N29" i="43"/>
  <c r="O29" i="43" s="1"/>
  <c r="N28" i="43"/>
  <c r="O28" i="43"/>
  <c r="N27" i="43"/>
  <c r="O27" i="43" s="1"/>
  <c r="N26" i="43"/>
  <c r="O26" i="43" s="1"/>
  <c r="N25" i="43"/>
  <c r="O25" i="43" s="1"/>
  <c r="N24" i="43"/>
  <c r="O24" i="43" s="1"/>
  <c r="N23" i="43"/>
  <c r="O23" i="43" s="1"/>
  <c r="M22" i="43"/>
  <c r="L22" i="43"/>
  <c r="K22" i="43"/>
  <c r="J22" i="43"/>
  <c r="J58" i="43" s="1"/>
  <c r="I22" i="43"/>
  <c r="H22" i="43"/>
  <c r="G22" i="43"/>
  <c r="F22" i="43"/>
  <c r="E22" i="43"/>
  <c r="D22" i="43"/>
  <c r="N21" i="43"/>
  <c r="O21" i="43" s="1"/>
  <c r="N20" i="43"/>
  <c r="O20" i="43"/>
  <c r="N19" i="43"/>
  <c r="O19" i="43"/>
  <c r="N18" i="43"/>
  <c r="O18" i="43" s="1"/>
  <c r="N17" i="43"/>
  <c r="O17" i="43" s="1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N5" i="43" s="1"/>
  <c r="O5" i="43" s="1"/>
  <c r="J5" i="43"/>
  <c r="I5" i="43"/>
  <c r="H5" i="43"/>
  <c r="G5" i="43"/>
  <c r="F5" i="43"/>
  <c r="E5" i="43"/>
  <c r="D5" i="43"/>
  <c r="N57" i="42"/>
  <c r="O57" i="42" s="1"/>
  <c r="M56" i="42"/>
  <c r="L56" i="42"/>
  <c r="K56" i="42"/>
  <c r="J56" i="42"/>
  <c r="I56" i="42"/>
  <c r="I58" i="42" s="1"/>
  <c r="H56" i="42"/>
  <c r="G56" i="42"/>
  <c r="F56" i="42"/>
  <c r="F58" i="42" s="1"/>
  <c r="E56" i="42"/>
  <c r="N56" i="42" s="1"/>
  <c r="O56" i="42" s="1"/>
  <c r="D56" i="42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N48" i="42"/>
  <c r="O48" i="42" s="1"/>
  <c r="N47" i="42"/>
  <c r="O47" i="42" s="1"/>
  <c r="M46" i="42"/>
  <c r="L46" i="42"/>
  <c r="K46" i="42"/>
  <c r="J46" i="42"/>
  <c r="I46" i="42"/>
  <c r="H46" i="42"/>
  <c r="G46" i="42"/>
  <c r="G58" i="42" s="1"/>
  <c r="F46" i="42"/>
  <c r="E46" i="42"/>
  <c r="D46" i="42"/>
  <c r="N45" i="42"/>
  <c r="O45" i="42" s="1"/>
  <c r="N44" i="42"/>
  <c r="O44" i="42" s="1"/>
  <c r="M43" i="42"/>
  <c r="N43" i="42" s="1"/>
  <c r="O43" i="42" s="1"/>
  <c r="L43" i="42"/>
  <c r="K43" i="42"/>
  <c r="J43" i="42"/>
  <c r="I43" i="42"/>
  <c r="H43" i="42"/>
  <c r="G43" i="42"/>
  <c r="F43" i="42"/>
  <c r="E43" i="42"/>
  <c r="D43" i="42"/>
  <c r="N42" i="42"/>
  <c r="O42" i="42" s="1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M32" i="42"/>
  <c r="M58" i="42" s="1"/>
  <c r="L32" i="42"/>
  <c r="K32" i="42"/>
  <c r="J32" i="42"/>
  <c r="I32" i="42"/>
  <c r="H32" i="42"/>
  <c r="G32" i="42"/>
  <c r="F32" i="42"/>
  <c r="E32" i="42"/>
  <c r="D32" i="42"/>
  <c r="N31" i="42"/>
  <c r="O31" i="42" s="1"/>
  <c r="N30" i="42"/>
  <c r="O30" i="42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 s="1"/>
  <c r="N19" i="42"/>
  <c r="O19" i="42" s="1"/>
  <c r="N18" i="42"/>
  <c r="O18" i="42" s="1"/>
  <c r="N17" i="42"/>
  <c r="O17" i="42" s="1"/>
  <c r="N16" i="42"/>
  <c r="O16" i="42" s="1"/>
  <c r="N15" i="42"/>
  <c r="O15" i="42" s="1"/>
  <c r="N14" i="42"/>
  <c r="O14" i="42" s="1"/>
  <c r="M13" i="42"/>
  <c r="L13" i="42"/>
  <c r="L58" i="42" s="1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52" i="41"/>
  <c r="O52" i="41" s="1"/>
  <c r="N51" i="41"/>
  <c r="O51" i="41" s="1"/>
  <c r="M50" i="41"/>
  <c r="L50" i="41"/>
  <c r="K50" i="41"/>
  <c r="J50" i="41"/>
  <c r="I50" i="41"/>
  <c r="I53" i="41" s="1"/>
  <c r="H50" i="41"/>
  <c r="G50" i="41"/>
  <c r="F50" i="41"/>
  <c r="E50" i="41"/>
  <c r="D50" i="41"/>
  <c r="N49" i="41"/>
  <c r="O49" i="41" s="1"/>
  <c r="N48" i="41"/>
  <c r="O48" i="41" s="1"/>
  <c r="N47" i="41"/>
  <c r="O47" i="41" s="1"/>
  <c r="N46" i="41"/>
  <c r="O46" i="41" s="1"/>
  <c r="M45" i="41"/>
  <c r="L45" i="41"/>
  <c r="K45" i="41"/>
  <c r="J45" i="41"/>
  <c r="I45" i="41"/>
  <c r="H45" i="41"/>
  <c r="G45" i="41"/>
  <c r="F45" i="41"/>
  <c r="E45" i="41"/>
  <c r="D45" i="41"/>
  <c r="N45" i="41" s="1"/>
  <c r="O45" i="41" s="1"/>
  <c r="N44" i="41"/>
  <c r="O44" i="41" s="1"/>
  <c r="N43" i="41"/>
  <c r="O43" i="41" s="1"/>
  <c r="M42" i="41"/>
  <c r="L42" i="41"/>
  <c r="K42" i="41"/>
  <c r="J42" i="41"/>
  <c r="I42" i="41"/>
  <c r="H42" i="41"/>
  <c r="G42" i="41"/>
  <c r="F42" i="41"/>
  <c r="E42" i="41"/>
  <c r="D42" i="41"/>
  <c r="N41" i="41"/>
  <c r="O41" i="41" s="1"/>
  <c r="N40" i="41"/>
  <c r="O40" i="41" s="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/>
  <c r="N19" i="41"/>
  <c r="O19" i="41" s="1"/>
  <c r="N18" i="41"/>
  <c r="O18" i="41" s="1"/>
  <c r="N17" i="41"/>
  <c r="O17" i="41" s="1"/>
  <c r="N16" i="41"/>
  <c r="O16" i="41" s="1"/>
  <c r="N15" i="41"/>
  <c r="O15" i="41" s="1"/>
  <c r="N14" i="41"/>
  <c r="O14" i="41"/>
  <c r="M13" i="41"/>
  <c r="L13" i="41"/>
  <c r="K13" i="41"/>
  <c r="J13" i="41"/>
  <c r="J53" i="41" s="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K53" i="41" s="1"/>
  <c r="J5" i="41"/>
  <c r="I5" i="41"/>
  <c r="H5" i="41"/>
  <c r="G5" i="41"/>
  <c r="F5" i="41"/>
  <c r="N5" i="41" s="1"/>
  <c r="O5" i="41" s="1"/>
  <c r="E5" i="41"/>
  <c r="D5" i="41"/>
  <c r="N52" i="40"/>
  <c r="O52" i="40" s="1"/>
  <c r="M51" i="40"/>
  <c r="L51" i="40"/>
  <c r="K51" i="40"/>
  <c r="J51" i="40"/>
  <c r="I51" i="40"/>
  <c r="H51" i="40"/>
  <c r="G51" i="40"/>
  <c r="F51" i="40"/>
  <c r="E51" i="40"/>
  <c r="N51" i="40" s="1"/>
  <c r="O51" i="40" s="1"/>
  <c r="D51" i="40"/>
  <c r="N50" i="40"/>
  <c r="O50" i="40" s="1"/>
  <c r="N49" i="40"/>
  <c r="O49" i="40" s="1"/>
  <c r="N48" i="40"/>
  <c r="O48" i="40" s="1"/>
  <c r="N47" i="40"/>
  <c r="O47" i="40" s="1"/>
  <c r="M46" i="40"/>
  <c r="L46" i="40"/>
  <c r="K46" i="40"/>
  <c r="J46" i="40"/>
  <c r="I46" i="40"/>
  <c r="H46" i="40"/>
  <c r="G46" i="40"/>
  <c r="F46" i="40"/>
  <c r="E46" i="40"/>
  <c r="D46" i="40"/>
  <c r="N45" i="40"/>
  <c r="O45" i="40" s="1"/>
  <c r="N44" i="40"/>
  <c r="O44" i="40" s="1"/>
  <c r="N43" i="40"/>
  <c r="O43" i="40" s="1"/>
  <c r="M42" i="40"/>
  <c r="L42" i="40"/>
  <c r="L53" i="40" s="1"/>
  <c r="K42" i="40"/>
  <c r="J42" i="40"/>
  <c r="I42" i="40"/>
  <c r="H42" i="40"/>
  <c r="G42" i="40"/>
  <c r="F42" i="40"/>
  <c r="E42" i="40"/>
  <c r="D42" i="40"/>
  <c r="N41" i="40"/>
  <c r="O41" i="40" s="1"/>
  <c r="N40" i="40"/>
  <c r="O40" i="40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M33" i="40"/>
  <c r="L33" i="40"/>
  <c r="K33" i="40"/>
  <c r="J33" i="40"/>
  <c r="I33" i="40"/>
  <c r="H33" i="40"/>
  <c r="G33" i="40"/>
  <c r="F33" i="40"/>
  <c r="E33" i="40"/>
  <c r="D33" i="40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/>
  <c r="N25" i="40"/>
  <c r="O25" i="40" s="1"/>
  <c r="N24" i="40"/>
  <c r="O24" i="40" s="1"/>
  <c r="N23" i="40"/>
  <c r="O23" i="40" s="1"/>
  <c r="N22" i="40"/>
  <c r="O22" i="40" s="1"/>
  <c r="M21" i="40"/>
  <c r="L21" i="40"/>
  <c r="K21" i="40"/>
  <c r="K53" i="40" s="1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I53" i="40" s="1"/>
  <c r="H13" i="40"/>
  <c r="G13" i="40"/>
  <c r="F13" i="40"/>
  <c r="E13" i="40"/>
  <c r="D13" i="40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G53" i="40" s="1"/>
  <c r="F5" i="40"/>
  <c r="F53" i="40" s="1"/>
  <c r="E5" i="40"/>
  <c r="D5" i="40"/>
  <c r="N55" i="39"/>
  <c r="O55" i="39" s="1"/>
  <c r="M54" i="39"/>
  <c r="L54" i="39"/>
  <c r="K54" i="39"/>
  <c r="J54" i="39"/>
  <c r="I54" i="39"/>
  <c r="H54" i="39"/>
  <c r="G54" i="39"/>
  <c r="F54" i="39"/>
  <c r="E54" i="39"/>
  <c r="D54" i="39"/>
  <c r="N53" i="39"/>
  <c r="O53" i="39" s="1"/>
  <c r="N52" i="39"/>
  <c r="O52" i="39" s="1"/>
  <c r="N51" i="39"/>
  <c r="O51" i="39" s="1"/>
  <c r="N50" i="39"/>
  <c r="O50" i="39" s="1"/>
  <c r="N49" i="39"/>
  <c r="O49" i="39" s="1"/>
  <c r="N48" i="39"/>
  <c r="O48" i="39" s="1"/>
  <c r="N47" i="39"/>
  <c r="O47" i="39" s="1"/>
  <c r="N46" i="39"/>
  <c r="O46" i="39" s="1"/>
  <c r="M45" i="39"/>
  <c r="L45" i="39"/>
  <c r="L56" i="39" s="1"/>
  <c r="K45" i="39"/>
  <c r="J45" i="39"/>
  <c r="I45" i="39"/>
  <c r="H45" i="39"/>
  <c r="G45" i="39"/>
  <c r="F45" i="39"/>
  <c r="E45" i="39"/>
  <c r="D45" i="39"/>
  <c r="N44" i="39"/>
  <c r="O44" i="39" s="1"/>
  <c r="N43" i="39"/>
  <c r="O43" i="39" s="1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 s="1"/>
  <c r="N29" i="39"/>
  <c r="O29" i="39" s="1"/>
  <c r="N28" i="39"/>
  <c r="O28" i="39"/>
  <c r="N27" i="39"/>
  <c r="O27" i="39" s="1"/>
  <c r="N26" i="39"/>
  <c r="O26" i="39" s="1"/>
  <c r="N25" i="39"/>
  <c r="O25" i="39" s="1"/>
  <c r="N24" i="39"/>
  <c r="O24" i="39" s="1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N21" i="39" s="1"/>
  <c r="O21" i="39" s="1"/>
  <c r="E21" i="39"/>
  <c r="D21" i="39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I56" i="39" s="1"/>
  <c r="H5" i="39"/>
  <c r="G5" i="39"/>
  <c r="F5" i="39"/>
  <c r="E5" i="39"/>
  <c r="D5" i="39"/>
  <c r="N51" i="38"/>
  <c r="O51" i="38" s="1"/>
  <c r="N50" i="38"/>
  <c r="O50" i="38" s="1"/>
  <c r="M49" i="38"/>
  <c r="L49" i="38"/>
  <c r="K49" i="38"/>
  <c r="J49" i="38"/>
  <c r="I49" i="38"/>
  <c r="H49" i="38"/>
  <c r="G49" i="38"/>
  <c r="F49" i="38"/>
  <c r="E49" i="38"/>
  <c r="D49" i="38"/>
  <c r="N48" i="38"/>
  <c r="O48" i="38" s="1"/>
  <c r="N47" i="38"/>
  <c r="O47" i="38"/>
  <c r="N46" i="38"/>
  <c r="O46" i="38" s="1"/>
  <c r="N45" i="38"/>
  <c r="O45" i="38" s="1"/>
  <c r="N44" i="38"/>
  <c r="O44" i="38"/>
  <c r="N43" i="38"/>
  <c r="O43" i="38" s="1"/>
  <c r="N42" i="38"/>
  <c r="O42" i="38" s="1"/>
  <c r="M41" i="38"/>
  <c r="L41" i="38"/>
  <c r="K41" i="38"/>
  <c r="J41" i="38"/>
  <c r="N41" i="38" s="1"/>
  <c r="O41" i="38" s="1"/>
  <c r="I41" i="38"/>
  <c r="H41" i="38"/>
  <c r="G41" i="38"/>
  <c r="F41" i="38"/>
  <c r="E41" i="38"/>
  <c r="D41" i="38"/>
  <c r="N40" i="38"/>
  <c r="O40" i="38" s="1"/>
  <c r="N39" i="38"/>
  <c r="O39" i="38"/>
  <c r="N38" i="38"/>
  <c r="O38" i="38" s="1"/>
  <c r="M37" i="38"/>
  <c r="L37" i="38"/>
  <c r="K37" i="38"/>
  <c r="J37" i="38"/>
  <c r="J52" i="38" s="1"/>
  <c r="I37" i="38"/>
  <c r="H37" i="38"/>
  <c r="G37" i="38"/>
  <c r="F37" i="38"/>
  <c r="E37" i="38"/>
  <c r="D37" i="38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/>
  <c r="N30" i="38"/>
  <c r="O30" i="38" s="1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N25" i="38"/>
  <c r="O25" i="38" s="1"/>
  <c r="N24" i="38"/>
  <c r="O24" i="38" s="1"/>
  <c r="N23" i="38"/>
  <c r="O23" i="38"/>
  <c r="N22" i="38"/>
  <c r="O22" i="38" s="1"/>
  <c r="N21" i="38"/>
  <c r="O21" i="38" s="1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M52" i="38" s="1"/>
  <c r="L5" i="38"/>
  <c r="K5" i="38"/>
  <c r="K52" i="38" s="1"/>
  <c r="J5" i="38"/>
  <c r="I5" i="38"/>
  <c r="I52" i="38" s="1"/>
  <c r="H5" i="38"/>
  <c r="H52" i="38" s="1"/>
  <c r="G5" i="38"/>
  <c r="F5" i="38"/>
  <c r="E5" i="38"/>
  <c r="D5" i="38"/>
  <c r="N54" i="37"/>
  <c r="O54" i="37" s="1"/>
  <c r="M53" i="37"/>
  <c r="L53" i="37"/>
  <c r="K53" i="37"/>
  <c r="J53" i="37"/>
  <c r="I53" i="37"/>
  <c r="H53" i="37"/>
  <c r="G53" i="37"/>
  <c r="F53" i="37"/>
  <c r="E53" i="37"/>
  <c r="D53" i="37"/>
  <c r="N52" i="37"/>
  <c r="O52" i="37" s="1"/>
  <c r="N51" i="37"/>
  <c r="O51" i="37" s="1"/>
  <c r="N50" i="37"/>
  <c r="O50" i="37"/>
  <c r="N49" i="37"/>
  <c r="O49" i="37" s="1"/>
  <c r="N48" i="37"/>
  <c r="O48" i="37" s="1"/>
  <c r="M47" i="37"/>
  <c r="L47" i="37"/>
  <c r="K47" i="37"/>
  <c r="J47" i="37"/>
  <c r="I47" i="37"/>
  <c r="H47" i="37"/>
  <c r="G47" i="37"/>
  <c r="F47" i="37"/>
  <c r="E47" i="37"/>
  <c r="D47" i="37"/>
  <c r="N46" i="37"/>
  <c r="O46" i="37" s="1"/>
  <c r="N45" i="37"/>
  <c r="O45" i="37"/>
  <c r="N44" i="37"/>
  <c r="O44" i="37" s="1"/>
  <c r="N43" i="37"/>
  <c r="O43" i="37" s="1"/>
  <c r="M42" i="37"/>
  <c r="L42" i="37"/>
  <c r="K42" i="37"/>
  <c r="J42" i="37"/>
  <c r="I42" i="37"/>
  <c r="H42" i="37"/>
  <c r="G42" i="37"/>
  <c r="F42" i="37"/>
  <c r="E42" i="37"/>
  <c r="D42" i="37"/>
  <c r="N41" i="37"/>
  <c r="O41" i="37" s="1"/>
  <c r="N40" i="37"/>
  <c r="O40" i="37" s="1"/>
  <c r="N39" i="37"/>
  <c r="O39" i="37" s="1"/>
  <c r="N38" i="37"/>
  <c r="O38" i="37" s="1"/>
  <c r="N37" i="37"/>
  <c r="O37" i="37"/>
  <c r="N36" i="37"/>
  <c r="O36" i="37" s="1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3" i="37"/>
  <c r="O33" i="37" s="1"/>
  <c r="N32" i="37"/>
  <c r="O32" i="37"/>
  <c r="N31" i="37"/>
  <c r="O31" i="37" s="1"/>
  <c r="N30" i="37"/>
  <c r="O30" i="37" s="1"/>
  <c r="N29" i="37"/>
  <c r="O29" i="37"/>
  <c r="N28" i="37"/>
  <c r="O28" i="37" s="1"/>
  <c r="N27" i="37"/>
  <c r="O27" i="37" s="1"/>
  <c r="N26" i="37"/>
  <c r="O26" i="37" s="1"/>
  <c r="N25" i="37"/>
  <c r="O25" i="37" s="1"/>
  <c r="N24" i="37"/>
  <c r="O24" i="37"/>
  <c r="M23" i="37"/>
  <c r="L23" i="37"/>
  <c r="K23" i="37"/>
  <c r="J23" i="37"/>
  <c r="I23" i="37"/>
  <c r="H23" i="37"/>
  <c r="G23" i="37"/>
  <c r="F23" i="37"/>
  <c r="E23" i="37"/>
  <c r="D23" i="37"/>
  <c r="N22" i="37"/>
  <c r="O22" i="37"/>
  <c r="N21" i="37"/>
  <c r="O21" i="37"/>
  <c r="N20" i="37"/>
  <c r="O20" i="37" s="1"/>
  <c r="N19" i="37"/>
  <c r="O19" i="37" s="1"/>
  <c r="N18" i="37"/>
  <c r="O18" i="37" s="1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J55" i="37" s="1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H55" i="37" s="1"/>
  <c r="G5" i="37"/>
  <c r="F5" i="37"/>
  <c r="E5" i="37"/>
  <c r="D5" i="37"/>
  <c r="N61" i="36"/>
  <c r="O61" i="36"/>
  <c r="N60" i="36"/>
  <c r="O60" i="36" s="1"/>
  <c r="N59" i="36"/>
  <c r="O59" i="36"/>
  <c r="M58" i="36"/>
  <c r="L58" i="36"/>
  <c r="K58" i="36"/>
  <c r="J58" i="36"/>
  <c r="I58" i="36"/>
  <c r="H58" i="36"/>
  <c r="G58" i="36"/>
  <c r="F58" i="36"/>
  <c r="E58" i="36"/>
  <c r="D58" i="36"/>
  <c r="N57" i="36"/>
  <c r="O57" i="36" s="1"/>
  <c r="N56" i="36"/>
  <c r="O56" i="36" s="1"/>
  <c r="N55" i="36"/>
  <c r="O55" i="36"/>
  <c r="N54" i="36"/>
  <c r="O54" i="36"/>
  <c r="N53" i="36"/>
  <c r="O53" i="36" s="1"/>
  <c r="N52" i="36"/>
  <c r="O52" i="36"/>
  <c r="N51" i="36"/>
  <c r="O51" i="36" s="1"/>
  <c r="N50" i="36"/>
  <c r="O50" i="36" s="1"/>
  <c r="N49" i="36"/>
  <c r="O49" i="36"/>
  <c r="M48" i="36"/>
  <c r="L48" i="36"/>
  <c r="K48" i="36"/>
  <c r="J48" i="36"/>
  <c r="I48" i="36"/>
  <c r="H48" i="36"/>
  <c r="G48" i="36"/>
  <c r="F48" i="36"/>
  <c r="E48" i="36"/>
  <c r="D48" i="36"/>
  <c r="N47" i="36"/>
  <c r="O47" i="36"/>
  <c r="N46" i="36"/>
  <c r="O46" i="36" s="1"/>
  <c r="N45" i="36"/>
  <c r="O45" i="36"/>
  <c r="N44" i="36"/>
  <c r="O44" i="36" s="1"/>
  <c r="M43" i="36"/>
  <c r="L43" i="36"/>
  <c r="K43" i="36"/>
  <c r="J43" i="36"/>
  <c r="I43" i="36"/>
  <c r="H43" i="36"/>
  <c r="G43" i="36"/>
  <c r="F43" i="36"/>
  <c r="E43" i="36"/>
  <c r="D43" i="36"/>
  <c r="N42" i="36"/>
  <c r="O42" i="36"/>
  <c r="N41" i="36"/>
  <c r="O41" i="36" s="1"/>
  <c r="N40" i="36"/>
  <c r="O40" i="36"/>
  <c r="N39" i="36"/>
  <c r="O39" i="36"/>
  <c r="N38" i="36"/>
  <c r="O38" i="36" s="1"/>
  <c r="N37" i="36"/>
  <c r="O37" i="36" s="1"/>
  <c r="N36" i="36"/>
  <c r="O36" i="36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4" i="36" s="1"/>
  <c r="N33" i="36"/>
  <c r="O33" i="36" s="1"/>
  <c r="N32" i="36"/>
  <c r="O32" i="36"/>
  <c r="N31" i="36"/>
  <c r="O31" i="36"/>
  <c r="N30" i="36"/>
  <c r="O30" i="36" s="1"/>
  <c r="N29" i="36"/>
  <c r="O29" i="36" s="1"/>
  <c r="N28" i="36"/>
  <c r="O28" i="36"/>
  <c r="N27" i="36"/>
  <c r="O27" i="36" s="1"/>
  <c r="N26" i="36"/>
  <c r="O26" i="36" s="1"/>
  <c r="N25" i="36"/>
  <c r="O25" i="36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N22" i="36"/>
  <c r="O22" i="36" s="1"/>
  <c r="N21" i="36"/>
  <c r="O21" i="36"/>
  <c r="N20" i="36"/>
  <c r="O20" i="36"/>
  <c r="N19" i="36"/>
  <c r="O19" i="36" s="1"/>
  <c r="N18" i="36"/>
  <c r="O18" i="36"/>
  <c r="N17" i="36"/>
  <c r="O17" i="36" s="1"/>
  <c r="N16" i="36"/>
  <c r="O16" i="36" s="1"/>
  <c r="N15" i="36"/>
  <c r="O15" i="36"/>
  <c r="N14" i="36"/>
  <c r="O14" i="36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55" i="35"/>
  <c r="O55" i="35" s="1"/>
  <c r="M54" i="35"/>
  <c r="L54" i="35"/>
  <c r="K54" i="35"/>
  <c r="J54" i="35"/>
  <c r="I54" i="35"/>
  <c r="H54" i="35"/>
  <c r="G54" i="35"/>
  <c r="F54" i="35"/>
  <c r="E54" i="35"/>
  <c r="D54" i="35"/>
  <c r="N53" i="35"/>
  <c r="O53" i="35" s="1"/>
  <c r="N52" i="35"/>
  <c r="O52" i="35" s="1"/>
  <c r="N51" i="35"/>
  <c r="O51" i="35" s="1"/>
  <c r="N50" i="35"/>
  <c r="O50" i="35" s="1"/>
  <c r="N49" i="35"/>
  <c r="O49" i="35" s="1"/>
  <c r="N48" i="35"/>
  <c r="O48" i="35" s="1"/>
  <c r="M47" i="35"/>
  <c r="L47" i="35"/>
  <c r="K47" i="35"/>
  <c r="J47" i="35"/>
  <c r="I47" i="35"/>
  <c r="H47" i="35"/>
  <c r="G47" i="35"/>
  <c r="F47" i="35"/>
  <c r="E47" i="35"/>
  <c r="D47" i="35"/>
  <c r="N46" i="35"/>
  <c r="O46" i="35" s="1"/>
  <c r="N45" i="35"/>
  <c r="O45" i="35" s="1"/>
  <c r="N44" i="35"/>
  <c r="O44" i="35" s="1"/>
  <c r="N43" i="35"/>
  <c r="O43" i="35" s="1"/>
  <c r="M42" i="35"/>
  <c r="L42" i="35"/>
  <c r="K42" i="35"/>
  <c r="J42" i="35"/>
  <c r="I42" i="35"/>
  <c r="H42" i="35"/>
  <c r="G42" i="35"/>
  <c r="F42" i="35"/>
  <c r="F56" i="35" s="1"/>
  <c r="E42" i="35"/>
  <c r="D42" i="35"/>
  <c r="N41" i="35"/>
  <c r="O41" i="35" s="1"/>
  <c r="N40" i="35"/>
  <c r="O40" i="35" s="1"/>
  <c r="N39" i="35"/>
  <c r="O39" i="35"/>
  <c r="N38" i="35"/>
  <c r="O38" i="35" s="1"/>
  <c r="N37" i="35"/>
  <c r="O37" i="35" s="1"/>
  <c r="N36" i="35"/>
  <c r="O36" i="35" s="1"/>
  <c r="M35" i="35"/>
  <c r="L35" i="35"/>
  <c r="K35" i="35"/>
  <c r="J35" i="35"/>
  <c r="I35" i="35"/>
  <c r="H35" i="35"/>
  <c r="G35" i="35"/>
  <c r="N35" i="35" s="1"/>
  <c r="O35" i="35" s="1"/>
  <c r="F35" i="35"/>
  <c r="E35" i="35"/>
  <c r="D35" i="35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 s="1"/>
  <c r="N25" i="35"/>
  <c r="O25" i="35" s="1"/>
  <c r="M24" i="35"/>
  <c r="L24" i="35"/>
  <c r="K24" i="35"/>
  <c r="J24" i="35"/>
  <c r="I24" i="35"/>
  <c r="H24" i="35"/>
  <c r="G24" i="35"/>
  <c r="N24" i="35" s="1"/>
  <c r="O24" i="35" s="1"/>
  <c r="F24" i="35"/>
  <c r="E24" i="35"/>
  <c r="D24" i="35"/>
  <c r="N23" i="35"/>
  <c r="O23" i="35"/>
  <c r="N22" i="35"/>
  <c r="O22" i="35"/>
  <c r="N21" i="35"/>
  <c r="O21" i="35" s="1"/>
  <c r="N20" i="35"/>
  <c r="O20" i="35"/>
  <c r="N19" i="35"/>
  <c r="O19" i="35"/>
  <c r="N18" i="35"/>
  <c r="O18" i="35" s="1"/>
  <c r="N17" i="35"/>
  <c r="O17" i="35"/>
  <c r="N16" i="35"/>
  <c r="O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/>
  <c r="M5" i="35"/>
  <c r="M56" i="35" s="1"/>
  <c r="L5" i="35"/>
  <c r="K5" i="35"/>
  <c r="J5" i="35"/>
  <c r="I5" i="35"/>
  <c r="H5" i="35"/>
  <c r="G5" i="35"/>
  <c r="F5" i="35"/>
  <c r="E5" i="35"/>
  <c r="D5" i="35"/>
  <c r="N58" i="34"/>
  <c r="O58" i="34" s="1"/>
  <c r="N57" i="34"/>
  <c r="O57" i="34"/>
  <c r="M56" i="34"/>
  <c r="L56" i="34"/>
  <c r="K56" i="34"/>
  <c r="J56" i="34"/>
  <c r="I56" i="34"/>
  <c r="H56" i="34"/>
  <c r="G56" i="34"/>
  <c r="F56" i="34"/>
  <c r="E56" i="34"/>
  <c r="D56" i="34"/>
  <c r="N55" i="34"/>
  <c r="O55" i="34" s="1"/>
  <c r="N54" i="34"/>
  <c r="O54" i="34"/>
  <c r="N53" i="34"/>
  <c r="O53" i="34"/>
  <c r="N52" i="34"/>
  <c r="O52" i="34" s="1"/>
  <c r="N51" i="34"/>
  <c r="O51" i="34" s="1"/>
  <c r="N50" i="34"/>
  <c r="O50" i="34" s="1"/>
  <c r="M49" i="34"/>
  <c r="L49" i="34"/>
  <c r="K49" i="34"/>
  <c r="J49" i="34"/>
  <c r="I49" i="34"/>
  <c r="H49" i="34"/>
  <c r="G49" i="34"/>
  <c r="F49" i="34"/>
  <c r="E49" i="34"/>
  <c r="D49" i="34"/>
  <c r="N48" i="34"/>
  <c r="O48" i="34" s="1"/>
  <c r="N47" i="34"/>
  <c r="O47" i="34" s="1"/>
  <c r="N46" i="34"/>
  <c r="O46" i="34"/>
  <c r="M45" i="34"/>
  <c r="L45" i="34"/>
  <c r="K45" i="34"/>
  <c r="J45" i="34"/>
  <c r="I45" i="34"/>
  <c r="H45" i="34"/>
  <c r="G45" i="34"/>
  <c r="F45" i="34"/>
  <c r="E45" i="34"/>
  <c r="D45" i="34"/>
  <c r="N44" i="34"/>
  <c r="O44" i="34"/>
  <c r="N43" i="34"/>
  <c r="O43" i="34" s="1"/>
  <c r="N42" i="34"/>
  <c r="O42" i="34" s="1"/>
  <c r="N41" i="34"/>
  <c r="O41" i="34" s="1"/>
  <c r="N40" i="34"/>
  <c r="O40" i="34" s="1"/>
  <c r="N39" i="34"/>
  <c r="O39" i="34" s="1"/>
  <c r="N38" i="34"/>
  <c r="O38" i="34"/>
  <c r="N37" i="34"/>
  <c r="O37" i="34" s="1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4" i="34"/>
  <c r="O34" i="34"/>
  <c r="N33" i="34"/>
  <c r="O33" i="34" s="1"/>
  <c r="N32" i="34"/>
  <c r="O32" i="34" s="1"/>
  <c r="N31" i="34"/>
  <c r="O31" i="34"/>
  <c r="N30" i="34"/>
  <c r="O30" i="34" s="1"/>
  <c r="N29" i="34"/>
  <c r="O29" i="34" s="1"/>
  <c r="N28" i="34"/>
  <c r="O28" i="34"/>
  <c r="N27" i="34"/>
  <c r="O27" i="34" s="1"/>
  <c r="N26" i="34"/>
  <c r="O26" i="34" s="1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3" i="34" s="1"/>
  <c r="O23" i="34" s="1"/>
  <c r="N22" i="34"/>
  <c r="O22" i="34" s="1"/>
  <c r="N21" i="34"/>
  <c r="O21" i="34" s="1"/>
  <c r="N20" i="34"/>
  <c r="O20" i="34" s="1"/>
  <c r="N19" i="34"/>
  <c r="O19" i="34" s="1"/>
  <c r="N18" i="34"/>
  <c r="O18" i="34"/>
  <c r="N17" i="34"/>
  <c r="O17" i="34" s="1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G59" i="34"/>
  <c r="F5" i="34"/>
  <c r="E5" i="34"/>
  <c r="D5" i="34"/>
  <c r="N56" i="33"/>
  <c r="O56" i="33" s="1"/>
  <c r="N33" i="33"/>
  <c r="O33" i="33" s="1"/>
  <c r="N34" i="33"/>
  <c r="O34" i="33" s="1"/>
  <c r="N35" i="33"/>
  <c r="O35" i="33" s="1"/>
  <c r="N36" i="33"/>
  <c r="O36" i="33" s="1"/>
  <c r="N37" i="33"/>
  <c r="O37" i="33"/>
  <c r="N38" i="33"/>
  <c r="O38" i="33" s="1"/>
  <c r="N39" i="33"/>
  <c r="O39" i="33" s="1"/>
  <c r="N40" i="33"/>
  <c r="O40" i="33"/>
  <c r="N41" i="33"/>
  <c r="O41" i="33" s="1"/>
  <c r="N22" i="33"/>
  <c r="O22" i="33" s="1"/>
  <c r="N23" i="33"/>
  <c r="O23" i="33"/>
  <c r="N24" i="33"/>
  <c r="O24" i="33" s="1"/>
  <c r="N25" i="33"/>
  <c r="O25" i="33" s="1"/>
  <c r="N26" i="33"/>
  <c r="O26" i="33"/>
  <c r="N27" i="33"/>
  <c r="O27" i="33" s="1"/>
  <c r="N28" i="33"/>
  <c r="O28" i="33" s="1"/>
  <c r="N29" i="33"/>
  <c r="O29" i="33" s="1"/>
  <c r="N30" i="33"/>
  <c r="O30" i="33" s="1"/>
  <c r="N31" i="33"/>
  <c r="O31" i="33" s="1"/>
  <c r="E32" i="33"/>
  <c r="F32" i="33"/>
  <c r="G32" i="33"/>
  <c r="H32" i="33"/>
  <c r="I32" i="33"/>
  <c r="J32" i="33"/>
  <c r="K32" i="33"/>
  <c r="L32" i="33"/>
  <c r="M32" i="33"/>
  <c r="D32" i="33"/>
  <c r="E21" i="33"/>
  <c r="F21" i="33"/>
  <c r="G21" i="33"/>
  <c r="H21" i="33"/>
  <c r="I21" i="33"/>
  <c r="J21" i="33"/>
  <c r="K21" i="33"/>
  <c r="L21" i="33"/>
  <c r="M21" i="33"/>
  <c r="D21" i="33"/>
  <c r="E13" i="33"/>
  <c r="F13" i="33"/>
  <c r="G13" i="33"/>
  <c r="H13" i="33"/>
  <c r="I13" i="33"/>
  <c r="J13" i="33"/>
  <c r="K13" i="33"/>
  <c r="L13" i="33"/>
  <c r="M13" i="33"/>
  <c r="D13" i="33"/>
  <c r="E5" i="33"/>
  <c r="E57" i="33" s="1"/>
  <c r="F5" i="33"/>
  <c r="F57" i="33" s="1"/>
  <c r="G5" i="33"/>
  <c r="H5" i="33"/>
  <c r="H57" i="33" s="1"/>
  <c r="I5" i="33"/>
  <c r="J5" i="33"/>
  <c r="K5" i="33"/>
  <c r="L5" i="33"/>
  <c r="M5" i="33"/>
  <c r="M57" i="33" s="1"/>
  <c r="D5" i="33"/>
  <c r="E54" i="33"/>
  <c r="F54" i="33"/>
  <c r="G54" i="33"/>
  <c r="H54" i="33"/>
  <c r="I54" i="33"/>
  <c r="J54" i="33"/>
  <c r="K54" i="33"/>
  <c r="L54" i="33"/>
  <c r="M54" i="33"/>
  <c r="D54" i="33"/>
  <c r="N55" i="33"/>
  <c r="O55" i="33" s="1"/>
  <c r="N48" i="33"/>
  <c r="O48" i="33"/>
  <c r="N49" i="33"/>
  <c r="O49" i="33" s="1"/>
  <c r="N50" i="33"/>
  <c r="O50" i="33" s="1"/>
  <c r="N51" i="33"/>
  <c r="O51" i="33" s="1"/>
  <c r="N52" i="33"/>
  <c r="O52" i="33"/>
  <c r="N53" i="33"/>
  <c r="O53" i="33"/>
  <c r="N47" i="33"/>
  <c r="O47" i="33"/>
  <c r="E46" i="33"/>
  <c r="F46" i="33"/>
  <c r="G46" i="33"/>
  <c r="H46" i="33"/>
  <c r="I46" i="33"/>
  <c r="J46" i="33"/>
  <c r="K46" i="33"/>
  <c r="L46" i="33"/>
  <c r="M46" i="33"/>
  <c r="D46" i="33"/>
  <c r="E42" i="33"/>
  <c r="F42" i="33"/>
  <c r="G42" i="33"/>
  <c r="H42" i="33"/>
  <c r="I42" i="33"/>
  <c r="J42" i="33"/>
  <c r="K42" i="33"/>
  <c r="L42" i="33"/>
  <c r="M42" i="33"/>
  <c r="D42" i="33"/>
  <c r="N44" i="33"/>
  <c r="O44" i="33"/>
  <c r="N45" i="33"/>
  <c r="O45" i="33" s="1"/>
  <c r="N43" i="33"/>
  <c r="O43" i="33" s="1"/>
  <c r="N18" i="33"/>
  <c r="O18" i="33"/>
  <c r="N17" i="33"/>
  <c r="O17" i="33" s="1"/>
  <c r="N15" i="33"/>
  <c r="O15" i="33"/>
  <c r="N16" i="33"/>
  <c r="O16" i="33" s="1"/>
  <c r="N19" i="33"/>
  <c r="O19" i="33"/>
  <c r="N20" i="33"/>
  <c r="O20" i="33"/>
  <c r="N7" i="33"/>
  <c r="O7" i="33" s="1"/>
  <c r="N8" i="33"/>
  <c r="O8" i="33"/>
  <c r="N9" i="33"/>
  <c r="O9" i="33"/>
  <c r="N10" i="33"/>
  <c r="O10" i="33" s="1"/>
  <c r="N11" i="33"/>
  <c r="O11" i="33" s="1"/>
  <c r="N12" i="33"/>
  <c r="O12" i="33"/>
  <c r="N6" i="33"/>
  <c r="O6" i="33" s="1"/>
  <c r="N14" i="33"/>
  <c r="O14" i="33"/>
  <c r="O34" i="36"/>
  <c r="N23" i="37"/>
  <c r="O23" i="37" s="1"/>
  <c r="E55" i="37"/>
  <c r="G52" i="38"/>
  <c r="D52" i="38"/>
  <c r="E56" i="39"/>
  <c r="M53" i="40"/>
  <c r="N33" i="40"/>
  <c r="O33" i="40" s="1"/>
  <c r="N42" i="40"/>
  <c r="O42" i="40" s="1"/>
  <c r="E53" i="40"/>
  <c r="D53" i="40"/>
  <c r="L53" i="41"/>
  <c r="M53" i="41"/>
  <c r="F53" i="41"/>
  <c r="D53" i="41"/>
  <c r="N21" i="41"/>
  <c r="O21" i="41" s="1"/>
  <c r="N22" i="42"/>
  <c r="O22" i="42" s="1"/>
  <c r="J58" i="42"/>
  <c r="H58" i="42"/>
  <c r="K58" i="42"/>
  <c r="N5" i="42"/>
  <c r="O5" i="42" s="1"/>
  <c r="E58" i="42"/>
  <c r="N13" i="42"/>
  <c r="O13" i="42" s="1"/>
  <c r="G58" i="43"/>
  <c r="H58" i="43"/>
  <c r="N41" i="43"/>
  <c r="O41" i="43" s="1"/>
  <c r="F58" i="43"/>
  <c r="I58" i="43"/>
  <c r="N45" i="43"/>
  <c r="O45" i="43" s="1"/>
  <c r="N22" i="43"/>
  <c r="O22" i="43" s="1"/>
  <c r="E58" i="43"/>
  <c r="D58" i="43"/>
  <c r="M59" i="44"/>
  <c r="K59" i="44"/>
  <c r="L59" i="44"/>
  <c r="N13" i="44"/>
  <c r="O13" i="44" s="1"/>
  <c r="H59" i="44"/>
  <c r="N42" i="44"/>
  <c r="O42" i="44" s="1"/>
  <c r="J59" i="44"/>
  <c r="N32" i="44"/>
  <c r="O32" i="44" s="1"/>
  <c r="G59" i="44"/>
  <c r="N5" i="44"/>
  <c r="O5" i="44"/>
  <c r="N57" i="44"/>
  <c r="O57" i="44" s="1"/>
  <c r="N46" i="44"/>
  <c r="O46" i="44"/>
  <c r="E59" i="44"/>
  <c r="I59" i="44"/>
  <c r="F60" i="45"/>
  <c r="H60" i="45"/>
  <c r="J60" i="45"/>
  <c r="K60" i="45"/>
  <c r="N22" i="45"/>
  <c r="O22" i="45" s="1"/>
  <c r="L60" i="45"/>
  <c r="E60" i="45"/>
  <c r="N46" i="45"/>
  <c r="O46" i="45" s="1"/>
  <c r="I60" i="45"/>
  <c r="D60" i="45"/>
  <c r="N32" i="45"/>
  <c r="O32" i="45" s="1"/>
  <c r="O59" i="46"/>
  <c r="P59" i="46" s="1"/>
  <c r="O48" i="46"/>
  <c r="P48" i="46" s="1"/>
  <c r="O44" i="46"/>
  <c r="P44" i="46" s="1"/>
  <c r="O34" i="46"/>
  <c r="P34" i="46" s="1"/>
  <c r="J62" i="46"/>
  <c r="I62" i="46"/>
  <c r="D13" i="46"/>
  <c r="O13" i="46" s="1"/>
  <c r="P13" i="46" s="1"/>
  <c r="G62" i="46"/>
  <c r="L62" i="46"/>
  <c r="E62" i="46"/>
  <c r="F62" i="46"/>
  <c r="M62" i="46"/>
  <c r="N62" i="46"/>
  <c r="H62" i="46"/>
  <c r="O5" i="46"/>
  <c r="P5" i="46" s="1"/>
  <c r="O71" i="48" l="1"/>
  <c r="P71" i="48" s="1"/>
  <c r="N54" i="33"/>
  <c r="O54" i="33" s="1"/>
  <c r="N13" i="34"/>
  <c r="O13" i="34" s="1"/>
  <c r="N33" i="41"/>
  <c r="O33" i="41" s="1"/>
  <c r="N13" i="41"/>
  <c r="O13" i="41" s="1"/>
  <c r="M55" i="37"/>
  <c r="G53" i="41"/>
  <c r="N13" i="39"/>
  <c r="O13" i="39" s="1"/>
  <c r="N41" i="39"/>
  <c r="O41" i="39" s="1"/>
  <c r="N56" i="43"/>
  <c r="O56" i="43" s="1"/>
  <c r="I57" i="33"/>
  <c r="E62" i="36"/>
  <c r="N27" i="38"/>
  <c r="O27" i="38" s="1"/>
  <c r="G56" i="39"/>
  <c r="M56" i="39"/>
  <c r="L58" i="43"/>
  <c r="K58" i="43"/>
  <c r="N58" i="43" s="1"/>
  <c r="O58" i="43" s="1"/>
  <c r="L56" i="35"/>
  <c r="N43" i="36"/>
  <c r="O43" i="36" s="1"/>
  <c r="D59" i="44"/>
  <c r="N59" i="44" s="1"/>
  <c r="O59" i="44" s="1"/>
  <c r="I59" i="34"/>
  <c r="L62" i="36"/>
  <c r="N21" i="40"/>
  <c r="O21" i="40" s="1"/>
  <c r="N46" i="42"/>
  <c r="O46" i="42" s="1"/>
  <c r="I62" i="36"/>
  <c r="K59" i="34"/>
  <c r="I56" i="35"/>
  <c r="J62" i="36"/>
  <c r="M60" i="45"/>
  <c r="M59" i="34"/>
  <c r="N35" i="34"/>
  <c r="O35" i="34" s="1"/>
  <c r="G57" i="33"/>
  <c r="K62" i="36"/>
  <c r="M62" i="36"/>
  <c r="N49" i="38"/>
  <c r="O49" i="38" s="1"/>
  <c r="L59" i="34"/>
  <c r="L57" i="33"/>
  <c r="J59" i="34"/>
  <c r="F52" i="38"/>
  <c r="N45" i="39"/>
  <c r="O45" i="39" s="1"/>
  <c r="N60" i="45"/>
  <c r="O60" i="45" s="1"/>
  <c r="E56" i="35"/>
  <c r="N58" i="36"/>
  <c r="O58" i="36" s="1"/>
  <c r="E53" i="41"/>
  <c r="L55" i="37"/>
  <c r="D59" i="34"/>
  <c r="N45" i="34"/>
  <c r="O45" i="34" s="1"/>
  <c r="K55" i="37"/>
  <c r="N13" i="38"/>
  <c r="O13" i="38" s="1"/>
  <c r="K56" i="39"/>
  <c r="O70" i="47"/>
  <c r="P70" i="47" s="1"/>
  <c r="N22" i="44"/>
  <c r="O22" i="44" s="1"/>
  <c r="N21" i="33"/>
  <c r="O21" i="33" s="1"/>
  <c r="F62" i="36"/>
  <c r="N48" i="36"/>
  <c r="O48" i="36" s="1"/>
  <c r="N34" i="37"/>
  <c r="O34" i="37" s="1"/>
  <c r="N13" i="33"/>
  <c r="O13" i="33" s="1"/>
  <c r="N49" i="34"/>
  <c r="O49" i="34" s="1"/>
  <c r="H56" i="35"/>
  <c r="N47" i="35"/>
  <c r="O47" i="35" s="1"/>
  <c r="N47" i="37"/>
  <c r="O47" i="37" s="1"/>
  <c r="D56" i="39"/>
  <c r="N5" i="39"/>
  <c r="O5" i="39" s="1"/>
  <c r="N54" i="39"/>
  <c r="O54" i="39" s="1"/>
  <c r="J56" i="39"/>
  <c r="N42" i="41"/>
  <c r="O42" i="41" s="1"/>
  <c r="N13" i="36"/>
  <c r="O13" i="36" s="1"/>
  <c r="J57" i="33"/>
  <c r="N5" i="40"/>
  <c r="O5" i="40" s="1"/>
  <c r="J53" i="40"/>
  <c r="D62" i="46"/>
  <c r="O62" i="46" s="1"/>
  <c r="P62" i="46" s="1"/>
  <c r="N13" i="43"/>
  <c r="O13" i="43" s="1"/>
  <c r="D58" i="42"/>
  <c r="N58" i="42" s="1"/>
  <c r="O58" i="42" s="1"/>
  <c r="N42" i="33"/>
  <c r="O42" i="33" s="1"/>
  <c r="E59" i="34"/>
  <c r="J56" i="35"/>
  <c r="F59" i="34"/>
  <c r="N5" i="34"/>
  <c r="O5" i="34" s="1"/>
  <c r="K56" i="35"/>
  <c r="G55" i="37"/>
  <c r="N5" i="37"/>
  <c r="O5" i="37" s="1"/>
  <c r="N32" i="42"/>
  <c r="O32" i="42" s="1"/>
  <c r="D57" i="33"/>
  <c r="N5" i="33"/>
  <c r="O5" i="33" s="1"/>
  <c r="N42" i="35"/>
  <c r="O42" i="35" s="1"/>
  <c r="D62" i="36"/>
  <c r="N5" i="36"/>
  <c r="O5" i="36" s="1"/>
  <c r="N42" i="37"/>
  <c r="O42" i="37" s="1"/>
  <c r="N5" i="38"/>
  <c r="O5" i="38" s="1"/>
  <c r="L52" i="38"/>
  <c r="N54" i="35"/>
  <c r="O54" i="35" s="1"/>
  <c r="I55" i="37"/>
  <c r="N13" i="40"/>
  <c r="O13" i="40" s="1"/>
  <c r="N46" i="40"/>
  <c r="O46" i="40" s="1"/>
  <c r="H53" i="40"/>
  <c r="N53" i="40" s="1"/>
  <c r="O53" i="40" s="1"/>
  <c r="H59" i="34"/>
  <c r="N13" i="35"/>
  <c r="O13" i="35" s="1"/>
  <c r="G62" i="36"/>
  <c r="H56" i="39"/>
  <c r="N32" i="39"/>
  <c r="O32" i="39" s="1"/>
  <c r="F56" i="39"/>
  <c r="N46" i="33"/>
  <c r="O46" i="33" s="1"/>
  <c r="N56" i="34"/>
  <c r="O56" i="34" s="1"/>
  <c r="N24" i="36"/>
  <c r="O24" i="36" s="1"/>
  <c r="K57" i="33"/>
  <c r="N32" i="33"/>
  <c r="O32" i="33" s="1"/>
  <c r="D56" i="35"/>
  <c r="N5" i="35"/>
  <c r="O5" i="35" s="1"/>
  <c r="H62" i="36"/>
  <c r="N13" i="37"/>
  <c r="O13" i="37" s="1"/>
  <c r="F55" i="37"/>
  <c r="E52" i="38"/>
  <c r="N17" i="38"/>
  <c r="O17" i="38" s="1"/>
  <c r="N37" i="38"/>
  <c r="O37" i="38" s="1"/>
  <c r="N50" i="41"/>
  <c r="O50" i="41" s="1"/>
  <c r="H53" i="41"/>
  <c r="N53" i="41" s="1"/>
  <c r="O53" i="41" s="1"/>
  <c r="D55" i="37"/>
  <c r="N53" i="37"/>
  <c r="O53" i="37" s="1"/>
  <c r="G56" i="35"/>
  <c r="N59" i="34" l="1"/>
  <c r="O59" i="34" s="1"/>
  <c r="N52" i="38"/>
  <c r="O52" i="38" s="1"/>
  <c r="N62" i="36"/>
  <c r="O62" i="36" s="1"/>
  <c r="N56" i="39"/>
  <c r="O56" i="39" s="1"/>
  <c r="N56" i="35"/>
  <c r="O56" i="35" s="1"/>
  <c r="N57" i="33"/>
  <c r="O57" i="33" s="1"/>
  <c r="N55" i="37"/>
  <c r="O55" i="37" s="1"/>
</calcChain>
</file>

<file path=xl/sharedStrings.xml><?xml version="1.0" encoding="utf-8"?>
<sst xmlns="http://schemas.openxmlformats.org/spreadsheetml/2006/main" count="1200" uniqueCount="166">
  <si>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</si>
  <si>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</si>
  <si>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</si>
  <si>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</si>
  <si>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</si>
  <si>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</si>
  <si>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</si>
  <si>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</si>
  <si>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</si>
  <si>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</si>
  <si>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</si>
  <si>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</si>
  <si>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</si>
  <si>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</si>
  <si>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</si>
  <si>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</si>
  <si>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</si>
  <si>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</si>
  <si>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</si>
  <si>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Impact Fees - Residential - Public Safety</t>
  </si>
  <si>
    <t>Impact Fees - Residential - Physical Environment</t>
  </si>
  <si>
    <t>Impact Fees - Commercial - Physical Environment</t>
  </si>
  <si>
    <t>Impact Fees - Residential - Transportation</t>
  </si>
  <si>
    <t>Federal Grant - Public Safety</t>
  </si>
  <si>
    <t>Intergovernmental Revenue</t>
  </si>
  <si>
    <t>State Grant - Public Safety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</si>
  <si>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</si>
  <si>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</si>
  <si>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</si>
  <si>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</si>
  <si>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</si>
  <si>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</si>
  <si>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</si>
  <si>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</si>
  <si>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</si>
  <si>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</si>
  <si>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</si>
  <si>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</si>
  <si>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</si>
  <si>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</si>
  <si>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</si>
  <si>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Law Enforcement Services</t>
  </si>
  <si>
    <t>Public Safety - Protective Inspection Fees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</si>
  <si>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</si>
  <si>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</si>
  <si>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</si>
  <si>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</si>
  <si>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Human Services - Animal Control and Shelter Fees</t>
  </si>
  <si>
    <t>Culture / Recreation - Libraries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</si>
  <si>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</si>
  <si>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</si>
  <si>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</si>
  <si>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</si>
  <si>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Fines - Library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</si>
  <si>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</si>
  <si>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</si>
  <si>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</si>
  <si>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</si>
  <si>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</si>
  <si>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</si>
  <si>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Other Miscellaneous Revenues - Settlements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</si>
  <si>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</si>
  <si>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</si>
  <si>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</si>
  <si>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</si>
  <si>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</si>
  <si>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</si>
  <si>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</si>
  <si>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</si>
  <si>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</si>
  <si>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</si>
  <si>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Crestview Revenues Reported by Account Code and Fund Type</t>
  </si>
  <si>
    <t>Local Fiscal Year Ended September 30, 2010</t>
  </si>
  <si>
    <t>Impact Fees - Commercial - Public Safety</t>
  </si>
  <si>
    <t>Impact Fees - Commercial - Transportation</t>
  </si>
  <si>
    <t>Federal Grant - Economic Environment</t>
  </si>
  <si>
    <t>State Grant - Other</t>
  </si>
  <si>
    <t>Public Safety - Fire Protection</t>
  </si>
  <si>
    <t>Court-Ordered Judgments and Fines - As Decided by Traffic Court</t>
  </si>
  <si>
    <t>2010 Municipal Census Population:</t>
  </si>
  <si>
    <t>Local Fiscal Year Ended September 30, 2011</t>
  </si>
  <si>
    <t>Special Assessments - Capital Improvement</t>
  </si>
  <si>
    <t>Forfeits - Assets Seized by Law Enforcement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</si>
  <si>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</si>
  <si>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</si>
  <si>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</si>
  <si>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Fines - Local Ordinance Violations</t>
  </si>
  <si>
    <t>Interest and Other Earnings - Gain or Loss on Sale of Investments</t>
  </si>
  <si>
    <t>Pension Fund Contributions</t>
  </si>
  <si>
    <t>Proprietary Non-Operating Sources - Other Grants and Donations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</si>
  <si>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</si>
  <si>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</si>
  <si>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</si>
  <si>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</si>
  <si>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Federal Grant - General Government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</si>
  <si>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</si>
  <si>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</si>
  <si>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</si>
  <si>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</si>
  <si>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2013 Municipal Population:</t>
  </si>
  <si>
    <t>Local Fiscal Year Ended September 30, 2008</t>
  </si>
  <si>
    <t>First Local Option Fuel Tax (1 to 6 Cents)</t>
  </si>
  <si>
    <t>Permits and Franchise Fees</t>
  </si>
  <si>
    <t>Impact Fees - Public Safety</t>
  </si>
  <si>
    <t>Impact Fees - Physical Environment</t>
  </si>
  <si>
    <t>2008 Municipal Population:</t>
  </si>
  <si>
    <t>Local Fiscal Year Ended September 30, 2014</t>
  </si>
  <si>
    <t>Special Assessments - Charges for Public Services</t>
  </si>
  <si>
    <t>Other Charges for Services</t>
  </si>
  <si>
    <t>Sales - Disposition of Fixed Assets</t>
  </si>
  <si>
    <t>2014 Municipal Population:</t>
  </si>
  <si>
    <t>Local Fiscal Year Ended September 30, 2015</t>
  </si>
  <si>
    <t>Federal Grant - Physical Environment - Other Physical Environment</t>
  </si>
  <si>
    <t>State Grant - Physical Environment - Other Physical Environment</t>
  </si>
  <si>
    <t>State Grant - Economic Environment</t>
  </si>
  <si>
    <t>2015 Municipal Population:</t>
  </si>
  <si>
    <t>Local Fiscal Year Ended September 30, 2016</t>
  </si>
  <si>
    <t>2016 Municipal Population:</t>
  </si>
  <si>
    <t>Local Fiscal Year Ended September 30, 2017</t>
  </si>
  <si>
    <t>Other Permits, Fees, and Special Assessments</t>
  </si>
  <si>
    <t>Culture / Recreation - Cultural Services</t>
  </si>
  <si>
    <t>Interest and Other Earnings - Dividends</t>
  </si>
  <si>
    <t>Interest and Other Earnings - Gain (Loss) on Sale of Investments</t>
  </si>
  <si>
    <t>2017 Municipal Population:</t>
  </si>
  <si>
    <t>Local Fiscal Year Ended September 30, 2018</t>
  </si>
  <si>
    <t>Franchise Fee - Other</t>
  </si>
  <si>
    <t>Sale of Contraband Property Seized by Law Enforcement</t>
  </si>
  <si>
    <t>2018 Municipal Population:</t>
  </si>
  <si>
    <t>Local Fiscal Year Ended September 30, 2019</t>
  </si>
  <si>
    <t>State Shared Revenues - General Government - Other General Government</t>
  </si>
  <si>
    <t>2019 Municipal Population:</t>
  </si>
  <si>
    <t>Local Fiscal Year Ended September 30, 2020</t>
  </si>
  <si>
    <t>Other Financial Assistance - Federal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</si>
  <si>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</si>
  <si>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</si>
  <si>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</si>
  <si>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</si>
  <si>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</si>
  <si>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</si>
  <si>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</si>
  <si>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</si>
  <si>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</si>
  <si>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Permits - Other</t>
  </si>
  <si>
    <t>Intergovernmental Revenues</t>
  </si>
  <si>
    <t>Federal Grant - Human Services - Public Assistance</t>
  </si>
  <si>
    <t>State Shared Revenues - General Government - Municipal Revenue Sharing Program</t>
  </si>
  <si>
    <t>State Shared Revenues - General Government - Local Government Half-Cent Sales Tax Program</t>
  </si>
  <si>
    <t>Physical Environment - Conservation and Resource Management</t>
  </si>
  <si>
    <t>Other Charges for Services (Not Court-Related)</t>
  </si>
  <si>
    <t>2021 Municipal Population:</t>
  </si>
  <si>
    <t>Local Fiscal Year Ended September 30, 2022</t>
  </si>
  <si>
    <t>Other Fees and Special Assessments</t>
  </si>
  <si>
    <t>Federal Grant - Physical Environment - Water Supply System</t>
  </si>
  <si>
    <t>Human Services - Hospital Charges</t>
  </si>
  <si>
    <t>Human Services - Clinic Fees</t>
  </si>
  <si>
    <t>Human Services - Other Human Services Charges</t>
  </si>
  <si>
    <t>Proceeds of General Capital Asset Dispositions - Sales</t>
  </si>
  <si>
    <t>2022 Municipal Population:</t>
  </si>
  <si>
    <t>Proceeds - Leases</t>
  </si>
  <si>
    <t>Local Fiscal Year Ended September 30, 2023</t>
  </si>
  <si>
    <t>Local Communications Services Taxes</t>
  </si>
  <si>
    <t>Other General Taxes</t>
  </si>
  <si>
    <t>Grants from Other Local Units - Economic Environment</t>
  </si>
  <si>
    <t>Shared Revenue from Other Local Units</t>
  </si>
  <si>
    <t>Proceeds - Leases - Financial Agreements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</si>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</sst>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31B12-1C56-464F-81C0-9409BFB4B702}">
  <sheetPr>
    <pageSetUpPr fitToPage="1"/>
  </sheetPr>
  <dimension ref="A1:ED75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159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64</v>
      </c>
      <c r="B3" s="108"/>
      <c r="C3" s="109"/>
      <c r="D3" s="113" t="s">
        <v>34</v>
      </c>
      <c r="E3" s="114"/>
      <c r="F3" s="114"/>
      <c r="G3" s="114"/>
      <c r="H3" s="115"/>
      <c r="I3" s="113" t="s">
        <v>35</v>
      </c>
      <c r="J3" s="115"/>
      <c r="K3" s="113" t="s">
        <v>37</v>
      </c>
      <c r="L3" s="114"/>
      <c r="M3" s="115"/>
      <c r="N3" s="49"/>
      <c r="O3" s="50"/>
      <c r="P3" s="116" t="s">
        <v>135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65</v>
      </c>
      <c r="F4" s="52" t="s">
        <v>66</v>
      </c>
      <c r="G4" s="52" t="s">
        <v>67</v>
      </c>
      <c r="H4" s="52" t="s">
        <v>5</v>
      </c>
      <c r="I4" s="52" t="s">
        <v>6</v>
      </c>
      <c r="J4" s="53" t="s">
        <v>68</v>
      </c>
      <c r="K4" s="53" t="s">
        <v>7</v>
      </c>
      <c r="L4" s="53" t="s">
        <v>8</v>
      </c>
      <c r="M4" s="53" t="s">
        <v>136</v>
      </c>
      <c r="N4" s="53" t="s">
        <v>9</v>
      </c>
      <c r="O4" s="53" t="s">
        <v>137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138</v>
      </c>
      <c r="B5" s="57"/>
      <c r="C5" s="57"/>
      <c r="D5" s="58">
        <f>SUM(D6:D13)</f>
        <v>15540024</v>
      </c>
      <c r="E5" s="58">
        <f>SUM(E6:E13)</f>
        <v>0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15540024</v>
      </c>
      <c r="P5" s="60">
        <f>(O5/P$73)</f>
        <v>556.33208033508754</v>
      </c>
      <c r="Q5" s="61"/>
    </row>
    <row r="6" spans="1:134">
      <c r="A6" s="63"/>
      <c r="B6" s="64">
        <v>311</v>
      </c>
      <c r="C6" s="65" t="s">
        <v>2</v>
      </c>
      <c r="D6" s="66">
        <v>10760273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10760273</v>
      </c>
      <c r="P6" s="67">
        <f>(O6/P$73)</f>
        <v>385.21723409587224</v>
      </c>
      <c r="Q6" s="68"/>
    </row>
    <row r="7" spans="1:134">
      <c r="A7" s="63"/>
      <c r="B7" s="64">
        <v>312.41000000000003</v>
      </c>
      <c r="C7" s="65" t="s">
        <v>139</v>
      </c>
      <c r="D7" s="66">
        <v>782742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0">SUM(D7:N7)</f>
        <v>782742</v>
      </c>
      <c r="P7" s="67">
        <f>(O7/P$73)</f>
        <v>28.022124369025882</v>
      </c>
      <c r="Q7" s="68"/>
    </row>
    <row r="8" spans="1:134">
      <c r="A8" s="63"/>
      <c r="B8" s="64">
        <v>314.10000000000002</v>
      </c>
      <c r="C8" s="65" t="s">
        <v>11</v>
      </c>
      <c r="D8" s="66">
        <v>2636144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2636144</v>
      </c>
      <c r="P8" s="67">
        <f>(O8/P$73)</f>
        <v>94.373823076647696</v>
      </c>
      <c r="Q8" s="68"/>
    </row>
    <row r="9" spans="1:134">
      <c r="A9" s="63"/>
      <c r="B9" s="64">
        <v>314.3</v>
      </c>
      <c r="C9" s="65" t="s">
        <v>12</v>
      </c>
      <c r="D9" s="66">
        <v>160911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160911</v>
      </c>
      <c r="P9" s="67">
        <f>(O9/P$73)</f>
        <v>5.7606057351519704</v>
      </c>
      <c r="Q9" s="68"/>
    </row>
    <row r="10" spans="1:134">
      <c r="A10" s="63"/>
      <c r="B10" s="64">
        <v>314.39999999999998</v>
      </c>
      <c r="C10" s="65" t="s">
        <v>13</v>
      </c>
      <c r="D10" s="66">
        <v>156568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156568</v>
      </c>
      <c r="P10" s="67">
        <f>(O10/P$73)</f>
        <v>5.605126552822826</v>
      </c>
      <c r="Q10" s="68"/>
    </row>
    <row r="11" spans="1:134">
      <c r="A11" s="63"/>
      <c r="B11" s="64">
        <v>315.2</v>
      </c>
      <c r="C11" s="65" t="s">
        <v>160</v>
      </c>
      <c r="D11" s="66">
        <v>933144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933144</v>
      </c>
      <c r="P11" s="67">
        <f>(O11/P$73)</f>
        <v>33.406508430888195</v>
      </c>
      <c r="Q11" s="68"/>
    </row>
    <row r="12" spans="1:134">
      <c r="A12" s="63"/>
      <c r="B12" s="64">
        <v>316</v>
      </c>
      <c r="C12" s="65" t="s">
        <v>93</v>
      </c>
      <c r="D12" s="66">
        <v>95742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95742</v>
      </c>
      <c r="P12" s="67">
        <f>(O12/P$73)</f>
        <v>3.4275588014176779</v>
      </c>
      <c r="Q12" s="68"/>
    </row>
    <row r="13" spans="1:134">
      <c r="A13" s="63"/>
      <c r="B13" s="64">
        <v>319.89999999999998</v>
      </c>
      <c r="C13" s="65" t="s">
        <v>161</v>
      </c>
      <c r="D13" s="66">
        <v>14500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14500</v>
      </c>
      <c r="P13" s="67">
        <f>(O13/P$73)</f>
        <v>0.51909927326101746</v>
      </c>
      <c r="Q13" s="68"/>
    </row>
    <row r="14" spans="1:134" ht="15.75">
      <c r="A14" s="69" t="s">
        <v>16</v>
      </c>
      <c r="B14" s="70"/>
      <c r="C14" s="71"/>
      <c r="D14" s="72">
        <f>SUM(D15:D23)</f>
        <v>2676481</v>
      </c>
      <c r="E14" s="72">
        <f>SUM(E15:E23)</f>
        <v>994423</v>
      </c>
      <c r="F14" s="72">
        <f>SUM(F15:F23)</f>
        <v>0</v>
      </c>
      <c r="G14" s="72">
        <f>SUM(G15:G23)</f>
        <v>0</v>
      </c>
      <c r="H14" s="72">
        <f>SUM(H15:H23)</f>
        <v>0</v>
      </c>
      <c r="I14" s="72">
        <f>SUM(I15:I23)</f>
        <v>2809975</v>
      </c>
      <c r="J14" s="72">
        <f>SUM(J15:J23)</f>
        <v>0</v>
      </c>
      <c r="K14" s="72">
        <f>SUM(K15:K23)</f>
        <v>0</v>
      </c>
      <c r="L14" s="72">
        <f>SUM(L15:L23)</f>
        <v>0</v>
      </c>
      <c r="M14" s="72">
        <f>SUM(M15:M23)</f>
        <v>0</v>
      </c>
      <c r="N14" s="72">
        <f>SUM(N15:N23)</f>
        <v>0</v>
      </c>
      <c r="O14" s="73">
        <f>SUM(D14:N14)</f>
        <v>6480879</v>
      </c>
      <c r="P14" s="74">
        <f>(O14/P$73)</f>
        <v>232.01514337879928</v>
      </c>
      <c r="Q14" s="75"/>
    </row>
    <row r="15" spans="1:134">
      <c r="A15" s="63"/>
      <c r="B15" s="64">
        <v>322</v>
      </c>
      <c r="C15" s="65" t="s">
        <v>141</v>
      </c>
      <c r="D15" s="66">
        <v>0</v>
      </c>
      <c r="E15" s="66">
        <v>994423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994423</v>
      </c>
      <c r="P15" s="67">
        <f>(O15/P$73)</f>
        <v>35.600293559589019</v>
      </c>
      <c r="Q15" s="68"/>
    </row>
    <row r="16" spans="1:134">
      <c r="A16" s="63"/>
      <c r="B16" s="64">
        <v>323.10000000000002</v>
      </c>
      <c r="C16" s="65" t="s">
        <v>17</v>
      </c>
      <c r="D16" s="66">
        <v>2079691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3" si="1">SUM(D16:N16)</f>
        <v>2079691</v>
      </c>
      <c r="P16" s="67">
        <f>(O16/P$73)</f>
        <v>74.452833566033007</v>
      </c>
      <c r="Q16" s="68"/>
    </row>
    <row r="17" spans="1:17">
      <c r="A17" s="63"/>
      <c r="B17" s="64">
        <v>323.39999999999998</v>
      </c>
      <c r="C17" s="65" t="s">
        <v>18</v>
      </c>
      <c r="D17" s="66">
        <v>151572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151572</v>
      </c>
      <c r="P17" s="67">
        <f>(O17/P$73)</f>
        <v>5.4262700032219957</v>
      </c>
      <c r="Q17" s="68"/>
    </row>
    <row r="18" spans="1:17">
      <c r="A18" s="63"/>
      <c r="B18" s="64">
        <v>324.11</v>
      </c>
      <c r="C18" s="65" t="s">
        <v>19</v>
      </c>
      <c r="D18" s="66">
        <v>62200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62200</v>
      </c>
      <c r="P18" s="67">
        <f>(O18/P$73)</f>
        <v>2.2267568825403643</v>
      </c>
      <c r="Q18" s="68"/>
    </row>
    <row r="19" spans="1:17">
      <c r="A19" s="63"/>
      <c r="B19" s="64">
        <v>324.12</v>
      </c>
      <c r="C19" s="65" t="s">
        <v>73</v>
      </c>
      <c r="D19" s="66">
        <v>291000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291000</v>
      </c>
      <c r="P19" s="67">
        <f>(O19/P$73)</f>
        <v>10.417785415100418</v>
      </c>
      <c r="Q19" s="68"/>
    </row>
    <row r="20" spans="1:17">
      <c r="A20" s="63"/>
      <c r="B20" s="64">
        <v>324.20999999999998</v>
      </c>
      <c r="C20" s="65" t="s">
        <v>20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1278325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1278325</v>
      </c>
      <c r="P20" s="67">
        <f>(O20/P$73)</f>
        <v>45.763970930440699</v>
      </c>
      <c r="Q20" s="68"/>
    </row>
    <row r="21" spans="1:17">
      <c r="A21" s="63"/>
      <c r="B21" s="64">
        <v>324.22000000000003</v>
      </c>
      <c r="C21" s="65" t="s">
        <v>21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1531650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1531650</v>
      </c>
      <c r="P21" s="67">
        <f>(O21/P$73)</f>
        <v>54.832993233809475</v>
      </c>
      <c r="Q21" s="68"/>
    </row>
    <row r="22" spans="1:17">
      <c r="A22" s="63"/>
      <c r="B22" s="64">
        <v>324.32</v>
      </c>
      <c r="C22" s="65" t="s">
        <v>74</v>
      </c>
      <c r="D22" s="66">
        <v>56500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56500</v>
      </c>
      <c r="P22" s="67">
        <f>(O22/P$73)</f>
        <v>2.0226971682239645</v>
      </c>
      <c r="Q22" s="68"/>
    </row>
    <row r="23" spans="1:17">
      <c r="A23" s="63"/>
      <c r="B23" s="64">
        <v>329.5</v>
      </c>
      <c r="C23" s="65" t="s">
        <v>151</v>
      </c>
      <c r="D23" s="66">
        <v>35518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35518</v>
      </c>
      <c r="P23" s="67">
        <f>(O23/P$73)</f>
        <v>1.2715426198403321</v>
      </c>
      <c r="Q23" s="68"/>
    </row>
    <row r="24" spans="1:17" ht="15.75">
      <c r="A24" s="69" t="s">
        <v>143</v>
      </c>
      <c r="B24" s="70"/>
      <c r="C24" s="71"/>
      <c r="D24" s="72">
        <f>SUM(D25:D37)</f>
        <v>8926964</v>
      </c>
      <c r="E24" s="72">
        <f>SUM(E25:E37)</f>
        <v>409694</v>
      </c>
      <c r="F24" s="72">
        <f>SUM(F25:F37)</f>
        <v>0</v>
      </c>
      <c r="G24" s="72">
        <f>SUM(G25:G37)</f>
        <v>0</v>
      </c>
      <c r="H24" s="72">
        <f>SUM(H25:H37)</f>
        <v>0</v>
      </c>
      <c r="I24" s="72">
        <f>SUM(I25:I37)</f>
        <v>0</v>
      </c>
      <c r="J24" s="72">
        <f>SUM(J25:J37)</f>
        <v>0</v>
      </c>
      <c r="K24" s="72">
        <f>SUM(K25:K37)</f>
        <v>0</v>
      </c>
      <c r="L24" s="72">
        <f>SUM(L25:L37)</f>
        <v>0</v>
      </c>
      <c r="M24" s="72">
        <f>SUM(M25:M37)</f>
        <v>0</v>
      </c>
      <c r="N24" s="72">
        <f>SUM(N25:N37)</f>
        <v>0</v>
      </c>
      <c r="O24" s="73">
        <f>SUM(D24:N24)</f>
        <v>9336658</v>
      </c>
      <c r="P24" s="74">
        <f>(O24/P$73)</f>
        <v>334.25188844735618</v>
      </c>
      <c r="Q24" s="75"/>
    </row>
    <row r="25" spans="1:17">
      <c r="A25" s="63"/>
      <c r="B25" s="64">
        <v>331.2</v>
      </c>
      <c r="C25" s="65" t="s">
        <v>23</v>
      </c>
      <c r="D25" s="66">
        <v>38021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>SUM(D25:N25)</f>
        <v>38021</v>
      </c>
      <c r="P25" s="67">
        <f>(O25/P$73)</f>
        <v>1.3611498943901479</v>
      </c>
      <c r="Q25" s="68"/>
    </row>
    <row r="26" spans="1:17">
      <c r="A26" s="63"/>
      <c r="B26" s="64">
        <v>331.62</v>
      </c>
      <c r="C26" s="65" t="s">
        <v>144</v>
      </c>
      <c r="D26" s="66">
        <v>0</v>
      </c>
      <c r="E26" s="66">
        <v>170545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ref="O26:O33" si="2">SUM(D26:N26)</f>
        <v>170545</v>
      </c>
      <c r="P26" s="67">
        <f>(O26/P$73)</f>
        <v>6.1055024522965669</v>
      </c>
      <c r="Q26" s="68"/>
    </row>
    <row r="27" spans="1:17">
      <c r="A27" s="63"/>
      <c r="B27" s="64">
        <v>334.2</v>
      </c>
      <c r="C27" s="65" t="s">
        <v>25</v>
      </c>
      <c r="D27" s="66">
        <v>215017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215017</v>
      </c>
      <c r="P27" s="67">
        <f>(O27/P$73)</f>
        <v>7.6975978233630471</v>
      </c>
      <c r="Q27" s="68"/>
    </row>
    <row r="28" spans="1:17">
      <c r="A28" s="63"/>
      <c r="B28" s="64">
        <v>335.125</v>
      </c>
      <c r="C28" s="65" t="s">
        <v>145</v>
      </c>
      <c r="D28" s="66">
        <v>1828082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1828082</v>
      </c>
      <c r="P28" s="67">
        <f>(O28/P$73)</f>
        <v>65.445243976658432</v>
      </c>
      <c r="Q28" s="68"/>
    </row>
    <row r="29" spans="1:17">
      <c r="A29" s="63"/>
      <c r="B29" s="64">
        <v>335.14</v>
      </c>
      <c r="C29" s="65" t="s">
        <v>96</v>
      </c>
      <c r="D29" s="66">
        <v>5015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5015</v>
      </c>
      <c r="P29" s="67">
        <f>(O29/P$73)</f>
        <v>0.1795367486485519</v>
      </c>
      <c r="Q29" s="68"/>
    </row>
    <row r="30" spans="1:17">
      <c r="A30" s="63"/>
      <c r="B30" s="64">
        <v>335.15</v>
      </c>
      <c r="C30" s="65" t="s">
        <v>97</v>
      </c>
      <c r="D30" s="66">
        <v>15915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15915</v>
      </c>
      <c r="P30" s="67">
        <f>(O30/P$73)</f>
        <v>0.56975620234131674</v>
      </c>
      <c r="Q30" s="68"/>
    </row>
    <row r="31" spans="1:17">
      <c r="A31" s="63"/>
      <c r="B31" s="64">
        <v>335.18</v>
      </c>
      <c r="C31" s="65" t="s">
        <v>146</v>
      </c>
      <c r="D31" s="66">
        <v>3381482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3381482</v>
      </c>
      <c r="P31" s="67">
        <f>(O31/P$73)</f>
        <v>121.05688612035944</v>
      </c>
      <c r="Q31" s="68"/>
    </row>
    <row r="32" spans="1:17">
      <c r="A32" s="63"/>
      <c r="B32" s="64">
        <v>335.19</v>
      </c>
      <c r="C32" s="65" t="s">
        <v>129</v>
      </c>
      <c r="D32" s="66">
        <v>3304165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3304165</v>
      </c>
      <c r="P32" s="67">
        <f>(O32/P$73)</f>
        <v>118.28894139548204</v>
      </c>
      <c r="Q32" s="68"/>
    </row>
    <row r="33" spans="1:17">
      <c r="A33" s="63"/>
      <c r="B33" s="64">
        <v>335.21</v>
      </c>
      <c r="C33" s="65" t="s">
        <v>31</v>
      </c>
      <c r="D33" s="66">
        <v>8580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8580</v>
      </c>
      <c r="P33" s="67">
        <f>(O33/P$73)</f>
        <v>0.30716356997100203</v>
      </c>
      <c r="Q33" s="68"/>
    </row>
    <row r="34" spans="1:17">
      <c r="A34" s="63"/>
      <c r="B34" s="64">
        <v>335.48</v>
      </c>
      <c r="C34" s="65" t="s">
        <v>32</v>
      </c>
      <c r="D34" s="66">
        <v>59063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ref="O34:O35" si="3">SUM(D34:N34)</f>
        <v>59063</v>
      </c>
      <c r="P34" s="67">
        <f>(O34/P$73)</f>
        <v>2.1144524397665845</v>
      </c>
      <c r="Q34" s="68"/>
    </row>
    <row r="35" spans="1:17">
      <c r="A35" s="63"/>
      <c r="B35" s="64">
        <v>337.5</v>
      </c>
      <c r="C35" s="65" t="s">
        <v>162</v>
      </c>
      <c r="D35" s="66">
        <v>0</v>
      </c>
      <c r="E35" s="66">
        <v>134518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3"/>
        <v>134518</v>
      </c>
      <c r="P35" s="67">
        <f>(O35/P$73)</f>
        <v>4.8157376579672793</v>
      </c>
      <c r="Q35" s="68"/>
    </row>
    <row r="36" spans="1:17">
      <c r="A36" s="63"/>
      <c r="B36" s="64">
        <v>338</v>
      </c>
      <c r="C36" s="65" t="s">
        <v>163</v>
      </c>
      <c r="D36" s="66">
        <v>0</v>
      </c>
      <c r="E36" s="66">
        <v>104631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>SUM(D36:N36)</f>
        <v>104631</v>
      </c>
      <c r="P36" s="67">
        <f>(O36/P$73)</f>
        <v>3.7457845559016216</v>
      </c>
      <c r="Q36" s="68"/>
    </row>
    <row r="37" spans="1:17">
      <c r="A37" s="63"/>
      <c r="B37" s="64">
        <v>339</v>
      </c>
      <c r="C37" s="65" t="s">
        <v>33</v>
      </c>
      <c r="D37" s="66">
        <v>71624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>SUM(D37:N37)</f>
        <v>71624</v>
      </c>
      <c r="P37" s="67">
        <f>(O37/P$73)</f>
        <v>2.5641356102101458</v>
      </c>
      <c r="Q37" s="68"/>
    </row>
    <row r="38" spans="1:17" ht="15.75">
      <c r="A38" s="69" t="s">
        <v>38</v>
      </c>
      <c r="B38" s="70"/>
      <c r="C38" s="71"/>
      <c r="D38" s="72">
        <f>SUM(D39:D51)</f>
        <v>462764</v>
      </c>
      <c r="E38" s="72">
        <f>SUM(E39:E51)</f>
        <v>0</v>
      </c>
      <c r="F38" s="72">
        <f>SUM(F39:F51)</f>
        <v>0</v>
      </c>
      <c r="G38" s="72">
        <f>SUM(G39:G51)</f>
        <v>0</v>
      </c>
      <c r="H38" s="72">
        <f>SUM(H39:H51)</f>
        <v>0</v>
      </c>
      <c r="I38" s="72">
        <f>SUM(I39:I51)</f>
        <v>15020611</v>
      </c>
      <c r="J38" s="72">
        <f>SUM(J39:J51)</f>
        <v>0</v>
      </c>
      <c r="K38" s="72">
        <f>SUM(K39:K51)</f>
        <v>0</v>
      </c>
      <c r="L38" s="72">
        <f>SUM(L39:L51)</f>
        <v>0</v>
      </c>
      <c r="M38" s="72">
        <f>SUM(M39:M51)</f>
        <v>0</v>
      </c>
      <c r="N38" s="72">
        <f>SUM(N39:N51)</f>
        <v>0</v>
      </c>
      <c r="O38" s="72">
        <f>SUM(D38:N38)</f>
        <v>15483375</v>
      </c>
      <c r="P38" s="74">
        <f>(O38/P$73)</f>
        <v>554.30404897433141</v>
      </c>
      <c r="Q38" s="75"/>
    </row>
    <row r="39" spans="1:17">
      <c r="A39" s="63"/>
      <c r="B39" s="64">
        <v>342.1</v>
      </c>
      <c r="C39" s="65" t="s">
        <v>41</v>
      </c>
      <c r="D39" s="66">
        <v>784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ref="O39:O50" si="4">SUM(D39:N39)</f>
        <v>784</v>
      </c>
      <c r="P39" s="67">
        <f>(O39/P$73)</f>
        <v>2.8067160705975012E-2</v>
      </c>
      <c r="Q39" s="68"/>
    </row>
    <row r="40" spans="1:17">
      <c r="A40" s="63"/>
      <c r="B40" s="64">
        <v>342.2</v>
      </c>
      <c r="C40" s="65" t="s">
        <v>77</v>
      </c>
      <c r="D40" s="66">
        <v>135226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4"/>
        <v>135226</v>
      </c>
      <c r="P40" s="67">
        <f>(O40/P$73)</f>
        <v>4.8410840224823684</v>
      </c>
      <c r="Q40" s="68"/>
    </row>
    <row r="41" spans="1:17">
      <c r="A41" s="63"/>
      <c r="B41" s="64">
        <v>343.3</v>
      </c>
      <c r="C41" s="65" t="s">
        <v>43</v>
      </c>
      <c r="D41" s="66">
        <v>0</v>
      </c>
      <c r="E41" s="66">
        <v>0</v>
      </c>
      <c r="F41" s="66">
        <v>0</v>
      </c>
      <c r="G41" s="66">
        <v>0</v>
      </c>
      <c r="H41" s="66">
        <v>0</v>
      </c>
      <c r="I41" s="66">
        <v>3710756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4"/>
        <v>3710756</v>
      </c>
      <c r="P41" s="67">
        <f>(O41/P$73)</f>
        <v>132.84487881716964</v>
      </c>
      <c r="Q41" s="68"/>
    </row>
    <row r="42" spans="1:17">
      <c r="A42" s="63"/>
      <c r="B42" s="64">
        <v>343.4</v>
      </c>
      <c r="C42" s="65" t="s">
        <v>44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4600736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4"/>
        <v>4600736</v>
      </c>
      <c r="P42" s="67">
        <f>(O42/P$73)</f>
        <v>164.7061182114345</v>
      </c>
      <c r="Q42" s="68"/>
    </row>
    <row r="43" spans="1:17">
      <c r="A43" s="63"/>
      <c r="B43" s="64">
        <v>343.5</v>
      </c>
      <c r="C43" s="65" t="s">
        <v>45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5313507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4"/>
        <v>5313507</v>
      </c>
      <c r="P43" s="67">
        <f>(O43/P$73)</f>
        <v>190.22328428740201</v>
      </c>
      <c r="Q43" s="68"/>
    </row>
    <row r="44" spans="1:17">
      <c r="A44" s="63"/>
      <c r="B44" s="64">
        <v>343.7</v>
      </c>
      <c r="C44" s="65" t="s">
        <v>147</v>
      </c>
      <c r="D44" s="66">
        <v>0</v>
      </c>
      <c r="E44" s="66">
        <v>0</v>
      </c>
      <c r="F44" s="66">
        <v>0</v>
      </c>
      <c r="G44" s="66">
        <v>0</v>
      </c>
      <c r="H44" s="66">
        <v>0</v>
      </c>
      <c r="I44" s="66">
        <v>406070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406070</v>
      </c>
      <c r="P44" s="67">
        <f>(O44/P$73)</f>
        <v>14.537285647800093</v>
      </c>
      <c r="Q44" s="68"/>
    </row>
    <row r="45" spans="1:17">
      <c r="A45" s="63"/>
      <c r="B45" s="64">
        <v>346.2</v>
      </c>
      <c r="C45" s="65" t="s">
        <v>153</v>
      </c>
      <c r="D45" s="66">
        <v>400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400</v>
      </c>
      <c r="P45" s="67">
        <f>(O45/P$73)</f>
        <v>1.4319979952028068E-2</v>
      </c>
      <c r="Q45" s="68"/>
    </row>
    <row r="46" spans="1:17">
      <c r="A46" s="63"/>
      <c r="B46" s="64">
        <v>346.3</v>
      </c>
      <c r="C46" s="65" t="s">
        <v>154</v>
      </c>
      <c r="D46" s="66">
        <v>3715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3715</v>
      </c>
      <c r="P46" s="67">
        <f>(O46/P$73)</f>
        <v>0.13299681380446068</v>
      </c>
      <c r="Q46" s="68"/>
    </row>
    <row r="47" spans="1:17">
      <c r="A47" s="63"/>
      <c r="B47" s="64">
        <v>346.4</v>
      </c>
      <c r="C47" s="65" t="s">
        <v>47</v>
      </c>
      <c r="D47" s="66">
        <v>950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950</v>
      </c>
      <c r="P47" s="67">
        <f>(O47/P$73)</f>
        <v>3.4009952386066661E-2</v>
      </c>
      <c r="Q47" s="68"/>
    </row>
    <row r="48" spans="1:17">
      <c r="A48" s="63"/>
      <c r="B48" s="64">
        <v>346.9</v>
      </c>
      <c r="C48" s="65" t="s">
        <v>155</v>
      </c>
      <c r="D48" s="66">
        <v>2703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2703</v>
      </c>
      <c r="P48" s="67">
        <f>(O48/P$73)</f>
        <v>9.6767264525829663E-2</v>
      </c>
      <c r="Q48" s="68"/>
    </row>
    <row r="49" spans="1:17">
      <c r="A49" s="63"/>
      <c r="B49" s="64">
        <v>347.1</v>
      </c>
      <c r="C49" s="65" t="s">
        <v>48</v>
      </c>
      <c r="D49" s="66">
        <v>124041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124041</v>
      </c>
      <c r="P49" s="67">
        <f>(O49/P$73)</f>
        <v>4.4406615830737834</v>
      </c>
      <c r="Q49" s="68"/>
    </row>
    <row r="50" spans="1:17">
      <c r="A50" s="63"/>
      <c r="B50" s="64">
        <v>347.2</v>
      </c>
      <c r="C50" s="65" t="s">
        <v>49</v>
      </c>
      <c r="D50" s="66">
        <v>150290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150290</v>
      </c>
      <c r="P50" s="67">
        <f>(O50/P$73)</f>
        <v>5.3803744674757459</v>
      </c>
      <c r="Q50" s="68"/>
    </row>
    <row r="51" spans="1:17">
      <c r="A51" s="63"/>
      <c r="B51" s="64">
        <v>349</v>
      </c>
      <c r="C51" s="65" t="s">
        <v>148</v>
      </c>
      <c r="D51" s="66">
        <v>44655</v>
      </c>
      <c r="E51" s="66">
        <v>0</v>
      </c>
      <c r="F51" s="66">
        <v>0</v>
      </c>
      <c r="G51" s="66">
        <v>0</v>
      </c>
      <c r="H51" s="66">
        <v>0</v>
      </c>
      <c r="I51" s="66">
        <v>989542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>SUM(D51:N51)</f>
        <v>1034197</v>
      </c>
      <c r="P51" s="67">
        <f>(O51/P$73)</f>
        <v>37.024200766118931</v>
      </c>
      <c r="Q51" s="68"/>
    </row>
    <row r="52" spans="1:17" ht="15.75">
      <c r="A52" s="69" t="s">
        <v>39</v>
      </c>
      <c r="B52" s="70"/>
      <c r="C52" s="71"/>
      <c r="D52" s="72">
        <f>SUM(D53:D56)</f>
        <v>360492</v>
      </c>
      <c r="E52" s="72">
        <f>SUM(E53:E56)</f>
        <v>20614</v>
      </c>
      <c r="F52" s="72">
        <f>SUM(F53:F56)</f>
        <v>0</v>
      </c>
      <c r="G52" s="72">
        <f>SUM(G53:G56)</f>
        <v>0</v>
      </c>
      <c r="H52" s="72">
        <f>SUM(H53:H56)</f>
        <v>0</v>
      </c>
      <c r="I52" s="72">
        <f>SUM(I53:I56)</f>
        <v>0</v>
      </c>
      <c r="J52" s="72">
        <f>SUM(J53:J56)</f>
        <v>0</v>
      </c>
      <c r="K52" s="72">
        <f>SUM(K53:K56)</f>
        <v>0</v>
      </c>
      <c r="L52" s="72">
        <f>SUM(L53:L56)</f>
        <v>0</v>
      </c>
      <c r="M52" s="72">
        <f>SUM(M53:M56)</f>
        <v>0</v>
      </c>
      <c r="N52" s="72">
        <f>SUM(N53:N56)</f>
        <v>0</v>
      </c>
      <c r="O52" s="72">
        <f>SUM(D52:N52)</f>
        <v>381106</v>
      </c>
      <c r="P52" s="74">
        <f>(O52/P$73)</f>
        <v>13.643575698994022</v>
      </c>
      <c r="Q52" s="75"/>
    </row>
    <row r="53" spans="1:17">
      <c r="A53" s="76"/>
      <c r="B53" s="77">
        <v>351.1</v>
      </c>
      <c r="C53" s="78" t="s">
        <v>52</v>
      </c>
      <c r="D53" s="66">
        <v>67766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>SUM(D53:N53)</f>
        <v>67766</v>
      </c>
      <c r="P53" s="67">
        <f>(O53/P$73)</f>
        <v>2.4260194035728349</v>
      </c>
      <c r="Q53" s="68"/>
    </row>
    <row r="54" spans="1:17">
      <c r="A54" s="76"/>
      <c r="B54" s="77">
        <v>352</v>
      </c>
      <c r="C54" s="78" t="s">
        <v>53</v>
      </c>
      <c r="D54" s="66">
        <v>1618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ref="O54:O55" si="5">SUM(D54:N54)</f>
        <v>1618</v>
      </c>
      <c r="P54" s="67">
        <f>(O54/P$73)</f>
        <v>5.792431890595353E-2</v>
      </c>
      <c r="Q54" s="68"/>
    </row>
    <row r="55" spans="1:17">
      <c r="A55" s="76"/>
      <c r="B55" s="77">
        <v>354</v>
      </c>
      <c r="C55" s="78" t="s">
        <v>86</v>
      </c>
      <c r="D55" s="66">
        <v>291108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5"/>
        <v>291108</v>
      </c>
      <c r="P55" s="67">
        <f>(O55/P$73)</f>
        <v>10.421651809687466</v>
      </c>
      <c r="Q55" s="68"/>
    </row>
    <row r="56" spans="1:17">
      <c r="A56" s="76"/>
      <c r="B56" s="77">
        <v>358.2</v>
      </c>
      <c r="C56" s="78" t="s">
        <v>126</v>
      </c>
      <c r="D56" s="66">
        <v>0</v>
      </c>
      <c r="E56" s="66">
        <v>20614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>SUM(D56:N56)</f>
        <v>20614</v>
      </c>
      <c r="P56" s="67">
        <f>(O56/P$73)</f>
        <v>0.73798016682776646</v>
      </c>
      <c r="Q56" s="68"/>
    </row>
    <row r="57" spans="1:17" ht="15.75">
      <c r="A57" s="69" t="s">
        <v>3</v>
      </c>
      <c r="B57" s="70"/>
      <c r="C57" s="71"/>
      <c r="D57" s="72">
        <f>SUM(D58:D66)</f>
        <v>1282335</v>
      </c>
      <c r="E57" s="72">
        <f>SUM(E58:E66)</f>
        <v>1281</v>
      </c>
      <c r="F57" s="72">
        <f>SUM(F58:F66)</f>
        <v>0</v>
      </c>
      <c r="G57" s="72">
        <f>SUM(G58:G66)</f>
        <v>0</v>
      </c>
      <c r="H57" s="72">
        <f>SUM(H58:H66)</f>
        <v>106</v>
      </c>
      <c r="I57" s="72">
        <f>SUM(I58:I66)</f>
        <v>231136</v>
      </c>
      <c r="J57" s="72">
        <f>SUM(J58:J66)</f>
        <v>0</v>
      </c>
      <c r="K57" s="72">
        <f>SUM(K58:K66)</f>
        <v>7482595</v>
      </c>
      <c r="L57" s="72">
        <f>SUM(L58:L66)</f>
        <v>0</v>
      </c>
      <c r="M57" s="72">
        <f>SUM(M58:M66)</f>
        <v>0</v>
      </c>
      <c r="N57" s="72">
        <f>SUM(N58:N66)</f>
        <v>0</v>
      </c>
      <c r="O57" s="72">
        <f>SUM(D57:N57)</f>
        <v>8997453</v>
      </c>
      <c r="P57" s="74">
        <f>(O57/P$73)</f>
        <v>322.10836644828697</v>
      </c>
      <c r="Q57" s="75"/>
    </row>
    <row r="58" spans="1:17">
      <c r="A58" s="63"/>
      <c r="B58" s="64">
        <v>361.1</v>
      </c>
      <c r="C58" s="65" t="s">
        <v>55</v>
      </c>
      <c r="D58" s="66">
        <v>607816</v>
      </c>
      <c r="E58" s="66">
        <v>718</v>
      </c>
      <c r="F58" s="66">
        <v>0</v>
      </c>
      <c r="G58" s="66">
        <v>0</v>
      </c>
      <c r="H58" s="66">
        <v>0</v>
      </c>
      <c r="I58" s="66">
        <v>6108</v>
      </c>
      <c r="J58" s="66">
        <v>0</v>
      </c>
      <c r="K58" s="66">
        <v>197246</v>
      </c>
      <c r="L58" s="66">
        <v>0</v>
      </c>
      <c r="M58" s="66">
        <v>0</v>
      </c>
      <c r="N58" s="66">
        <v>0</v>
      </c>
      <c r="O58" s="66">
        <f>SUM(D58:N58)</f>
        <v>811888</v>
      </c>
      <c r="P58" s="67">
        <f>(O58/P$73)</f>
        <v>29.06554970823041</v>
      </c>
      <c r="Q58" s="68"/>
    </row>
    <row r="59" spans="1:17">
      <c r="A59" s="63"/>
      <c r="B59" s="64">
        <v>361.2</v>
      </c>
      <c r="C59" s="65" t="s">
        <v>121</v>
      </c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745430</v>
      </c>
      <c r="L59" s="66">
        <v>0</v>
      </c>
      <c r="M59" s="66">
        <v>0</v>
      </c>
      <c r="N59" s="66">
        <v>0</v>
      </c>
      <c r="O59" s="66">
        <f t="shared" ref="O59:O70" si="6">SUM(D59:N59)</f>
        <v>745430</v>
      </c>
      <c r="P59" s="67">
        <f>(O59/P$73)</f>
        <v>26.686356639100705</v>
      </c>
      <c r="Q59" s="68"/>
    </row>
    <row r="60" spans="1:17">
      <c r="A60" s="63"/>
      <c r="B60" s="64">
        <v>361.3</v>
      </c>
      <c r="C60" s="65" t="s">
        <v>56</v>
      </c>
      <c r="D60" s="66">
        <v>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3479456</v>
      </c>
      <c r="L60" s="66">
        <v>0</v>
      </c>
      <c r="M60" s="66">
        <v>0</v>
      </c>
      <c r="N60" s="66">
        <v>0</v>
      </c>
      <c r="O60" s="66">
        <f t="shared" si="6"/>
        <v>3479456</v>
      </c>
      <c r="P60" s="67">
        <f>(O60/P$73)</f>
        <v>124.56435040990942</v>
      </c>
      <c r="Q60" s="68"/>
    </row>
    <row r="61" spans="1:17">
      <c r="A61" s="63"/>
      <c r="B61" s="64">
        <v>361.4</v>
      </c>
      <c r="C61" s="65" t="s">
        <v>122</v>
      </c>
      <c r="D61" s="66">
        <v>0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120377</v>
      </c>
      <c r="L61" s="66">
        <v>0</v>
      </c>
      <c r="M61" s="66">
        <v>0</v>
      </c>
      <c r="N61" s="66">
        <v>0</v>
      </c>
      <c r="O61" s="66">
        <f t="shared" si="6"/>
        <v>120377</v>
      </c>
      <c r="P61" s="67">
        <f>(O61/P$73)</f>
        <v>4.3094905667132064</v>
      </c>
      <c r="Q61" s="68"/>
    </row>
    <row r="62" spans="1:17">
      <c r="A62" s="63"/>
      <c r="B62" s="64">
        <v>362</v>
      </c>
      <c r="C62" s="65" t="s">
        <v>57</v>
      </c>
      <c r="D62" s="66">
        <v>83887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6"/>
        <v>83887</v>
      </c>
      <c r="P62" s="67">
        <f>(O62/P$73)</f>
        <v>3.0031503955894463</v>
      </c>
      <c r="Q62" s="68"/>
    </row>
    <row r="63" spans="1:17">
      <c r="A63" s="63"/>
      <c r="B63" s="64">
        <v>364</v>
      </c>
      <c r="C63" s="65" t="s">
        <v>109</v>
      </c>
      <c r="D63" s="66">
        <v>110690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6"/>
        <v>110690</v>
      </c>
      <c r="P63" s="67">
        <f>(O63/P$73)</f>
        <v>3.962696452224967</v>
      </c>
      <c r="Q63" s="68"/>
    </row>
    <row r="64" spans="1:17">
      <c r="A64" s="63"/>
      <c r="B64" s="64">
        <v>366</v>
      </c>
      <c r="C64" s="65" t="s">
        <v>59</v>
      </c>
      <c r="D64" s="66">
        <v>250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6"/>
        <v>250</v>
      </c>
      <c r="P64" s="67">
        <f>(O64/P$73)</f>
        <v>8.9499874700175418E-3</v>
      </c>
      <c r="Q64" s="68"/>
    </row>
    <row r="65" spans="1:120">
      <c r="A65" s="63"/>
      <c r="B65" s="64">
        <v>368</v>
      </c>
      <c r="C65" s="65" t="s">
        <v>88</v>
      </c>
      <c r="D65" s="66">
        <v>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2935742</v>
      </c>
      <c r="L65" s="66">
        <v>0</v>
      </c>
      <c r="M65" s="66">
        <v>0</v>
      </c>
      <c r="N65" s="66">
        <v>0</v>
      </c>
      <c r="O65" s="66">
        <f t="shared" si="6"/>
        <v>2935742</v>
      </c>
      <c r="P65" s="67">
        <f>(O65/P$73)</f>
        <v>105.09941646081695</v>
      </c>
      <c r="Q65" s="68"/>
    </row>
    <row r="66" spans="1:120">
      <c r="A66" s="63"/>
      <c r="B66" s="64">
        <v>369.9</v>
      </c>
      <c r="C66" s="65" t="s">
        <v>61</v>
      </c>
      <c r="D66" s="66">
        <v>479692</v>
      </c>
      <c r="E66" s="66">
        <v>563</v>
      </c>
      <c r="F66" s="66">
        <v>0</v>
      </c>
      <c r="G66" s="66">
        <v>0</v>
      </c>
      <c r="H66" s="66">
        <v>106</v>
      </c>
      <c r="I66" s="66">
        <v>225028</v>
      </c>
      <c r="J66" s="66">
        <v>0</v>
      </c>
      <c r="K66" s="66">
        <v>4344</v>
      </c>
      <c r="L66" s="66">
        <v>0</v>
      </c>
      <c r="M66" s="66">
        <v>0</v>
      </c>
      <c r="N66" s="66">
        <v>0</v>
      </c>
      <c r="O66" s="66">
        <f t="shared" si="6"/>
        <v>709733</v>
      </c>
      <c r="P66" s="67">
        <f>(O66/P$73)</f>
        <v>25.408405828231839</v>
      </c>
      <c r="Q66" s="68"/>
    </row>
    <row r="67" spans="1:120" ht="15.75">
      <c r="A67" s="69" t="s">
        <v>40</v>
      </c>
      <c r="B67" s="70"/>
      <c r="C67" s="71"/>
      <c r="D67" s="72">
        <f>SUM(D68:D70)</f>
        <v>1737574</v>
      </c>
      <c r="E67" s="72">
        <f>SUM(E68:E70)</f>
        <v>199305</v>
      </c>
      <c r="F67" s="72">
        <f>SUM(F68:F70)</f>
        <v>285541</v>
      </c>
      <c r="G67" s="72">
        <f>SUM(G68:G70)</f>
        <v>0</v>
      </c>
      <c r="H67" s="72">
        <f>SUM(H68:H70)</f>
        <v>0</v>
      </c>
      <c r="I67" s="72">
        <f>SUM(I68:I70)</f>
        <v>0</v>
      </c>
      <c r="J67" s="72">
        <f>SUM(J68:J70)</f>
        <v>0</v>
      </c>
      <c r="K67" s="72">
        <f>SUM(K68:K70)</f>
        <v>0</v>
      </c>
      <c r="L67" s="72">
        <f>SUM(L68:L70)</f>
        <v>0</v>
      </c>
      <c r="M67" s="72">
        <f>SUM(M68:M70)</f>
        <v>0</v>
      </c>
      <c r="N67" s="72">
        <f>SUM(N68:N70)</f>
        <v>0</v>
      </c>
      <c r="O67" s="72">
        <f t="shared" si="6"/>
        <v>2222420</v>
      </c>
      <c r="P67" s="74">
        <f>(O67/P$73)</f>
        <v>79.562524612465538</v>
      </c>
      <c r="Q67" s="68"/>
    </row>
    <row r="68" spans="1:120">
      <c r="A68" s="63"/>
      <c r="B68" s="64">
        <v>381</v>
      </c>
      <c r="C68" s="65" t="s">
        <v>62</v>
      </c>
      <c r="D68" s="66">
        <v>533418</v>
      </c>
      <c r="E68" s="66">
        <v>199305</v>
      </c>
      <c r="F68" s="66">
        <v>285541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f t="shared" si="6"/>
        <v>1018264</v>
      </c>
      <c r="P68" s="67">
        <f>(O68/P$73)</f>
        <v>36.45380016467977</v>
      </c>
      <c r="Q68" s="68"/>
    </row>
    <row r="69" spans="1:120">
      <c r="A69" s="63"/>
      <c r="B69" s="64">
        <v>383.1</v>
      </c>
      <c r="C69" s="65" t="s">
        <v>164</v>
      </c>
      <c r="D69" s="66">
        <v>929156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f t="shared" si="6"/>
        <v>929156</v>
      </c>
      <c r="P69" s="67">
        <f>(O69/P$73)</f>
        <v>33.263738230766478</v>
      </c>
      <c r="Q69" s="68"/>
    </row>
    <row r="70" spans="1:120" ht="15.75" thickBot="1">
      <c r="A70" s="63"/>
      <c r="B70" s="64">
        <v>388.1</v>
      </c>
      <c r="C70" s="65" t="s">
        <v>156</v>
      </c>
      <c r="D70" s="66">
        <v>275000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f t="shared" si="6"/>
        <v>275000</v>
      </c>
      <c r="P70" s="67">
        <f>(O70/P$73)</f>
        <v>9.8449862170192954</v>
      </c>
      <c r="Q70" s="68"/>
    </row>
    <row r="71" spans="1:120" ht="16.5" thickBot="1">
      <c r="A71" s="79" t="s">
        <v>50</v>
      </c>
      <c r="B71" s="80"/>
      <c r="C71" s="81"/>
      <c r="D71" s="82">
        <f>SUM(D5,D14,D24,D38,D52,D57,D67)</f>
        <v>30986634</v>
      </c>
      <c r="E71" s="82">
        <f>SUM(E5,E14,E24,E38,E52,E57,E67)</f>
        <v>1625317</v>
      </c>
      <c r="F71" s="82">
        <f>SUM(F5,F14,F24,F38,F52,F57,F67)</f>
        <v>285541</v>
      </c>
      <c r="G71" s="82">
        <f>SUM(G5,G14,G24,G38,G52,G57,G67)</f>
        <v>0</v>
      </c>
      <c r="H71" s="82">
        <f>SUM(H5,H14,H24,H38,H52,H57,H67)</f>
        <v>106</v>
      </c>
      <c r="I71" s="82">
        <f>SUM(I5,I14,I24,I38,I52,I57,I67)</f>
        <v>18061722</v>
      </c>
      <c r="J71" s="82">
        <f>SUM(J5,J14,J24,J38,J52,J57,J67)</f>
        <v>0</v>
      </c>
      <c r="K71" s="82">
        <f>SUM(K5,K14,K24,K38,K52,K57,K67)</f>
        <v>7482595</v>
      </c>
      <c r="L71" s="82">
        <f>SUM(L5,L14,L24,L38,L52,L57,L67)</f>
        <v>0</v>
      </c>
      <c r="M71" s="82">
        <f>SUM(M5,M14,M24,M38,M52,M57,M67)</f>
        <v>0</v>
      </c>
      <c r="N71" s="82">
        <f>SUM(N5,N14,N24,N38,N52,N57,N67)</f>
        <v>0</v>
      </c>
      <c r="O71" s="82">
        <f>SUM(D71:N71)</f>
        <v>58441915</v>
      </c>
      <c r="P71" s="83">
        <f>(O71/P$73)</f>
        <v>2092.2176278953211</v>
      </c>
      <c r="Q71" s="61"/>
      <c r="R71" s="84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  <c r="CA71" s="51"/>
      <c r="CB71" s="51"/>
      <c r="CC71" s="51"/>
      <c r="CD71" s="51"/>
      <c r="CE71" s="51"/>
      <c r="CF71" s="51"/>
      <c r="CG71" s="51"/>
      <c r="CH71" s="51"/>
      <c r="CI71" s="51"/>
      <c r="CJ71" s="51"/>
      <c r="CK71" s="51"/>
      <c r="CL71" s="51"/>
      <c r="CM71" s="51"/>
      <c r="CN71" s="51"/>
      <c r="CO71" s="51"/>
      <c r="CP71" s="51"/>
      <c r="CQ71" s="51"/>
      <c r="CR71" s="51"/>
      <c r="CS71" s="51"/>
      <c r="CT71" s="51"/>
      <c r="CU71" s="51"/>
      <c r="CV71" s="51"/>
      <c r="CW71" s="51"/>
      <c r="CX71" s="51"/>
      <c r="CY71" s="51"/>
      <c r="CZ71" s="51"/>
      <c r="DA71" s="51"/>
      <c r="DB71" s="51"/>
      <c r="DC71" s="51"/>
      <c r="DD71" s="51"/>
      <c r="DE71" s="51"/>
      <c r="DF71" s="51"/>
      <c r="DG71" s="51"/>
      <c r="DH71" s="51"/>
      <c r="DI71" s="51"/>
      <c r="DJ71" s="51"/>
      <c r="DK71" s="51"/>
      <c r="DL71" s="51"/>
      <c r="DM71" s="51"/>
      <c r="DN71" s="51"/>
      <c r="DO71" s="51"/>
      <c r="DP71" s="51"/>
    </row>
    <row r="72" spans="1:120">
      <c r="A72" s="85"/>
      <c r="B72" s="86"/>
      <c r="C72" s="86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8"/>
    </row>
    <row r="73" spans="1:120">
      <c r="A73" s="89"/>
      <c r="B73" s="90"/>
      <c r="C73" s="90"/>
      <c r="D73" s="91"/>
      <c r="E73" s="91"/>
      <c r="F73" s="91"/>
      <c r="G73" s="91"/>
      <c r="H73" s="91"/>
      <c r="I73" s="91"/>
      <c r="J73" s="91"/>
      <c r="K73" s="91"/>
      <c r="L73" s="91"/>
      <c r="M73" s="94" t="s">
        <v>165</v>
      </c>
      <c r="N73" s="94"/>
      <c r="O73" s="94"/>
      <c r="P73" s="92">
        <v>27933</v>
      </c>
    </row>
    <row r="74" spans="1:120">
      <c r="A74" s="95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7"/>
    </row>
    <row r="75" spans="1:120" ht="15.75" customHeight="1" thickBot="1">
      <c r="A75" s="98" t="s">
        <v>84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100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8459801</v>
      </c>
      <c r="E5" s="27">
        <f t="shared" si="0"/>
        <v>60659</v>
      </c>
      <c r="F5" s="27">
        <f t="shared" si="0"/>
        <v>191056</v>
      </c>
      <c r="G5" s="27">
        <f t="shared" si="0"/>
        <v>142358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8853874</v>
      </c>
      <c r="O5" s="33">
        <f t="shared" ref="O5:O36" si="1">(N5/O$58)</f>
        <v>381.48451031927272</v>
      </c>
      <c r="P5" s="6"/>
    </row>
    <row r="6" spans="1:133">
      <c r="A6" s="12"/>
      <c r="B6" s="25">
        <v>311</v>
      </c>
      <c r="C6" s="20" t="s">
        <v>2</v>
      </c>
      <c r="D6" s="46">
        <v>5195372</v>
      </c>
      <c r="E6" s="46">
        <v>60659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5256031</v>
      </c>
      <c r="O6" s="47">
        <f t="shared" si="1"/>
        <v>226.46520746262226</v>
      </c>
      <c r="P6" s="9"/>
    </row>
    <row r="7" spans="1:133">
      <c r="A7" s="12"/>
      <c r="B7" s="25">
        <v>312.10000000000002</v>
      </c>
      <c r="C7" s="20" t="s">
        <v>10</v>
      </c>
      <c r="D7" s="46">
        <v>259880</v>
      </c>
      <c r="E7" s="46">
        <v>0</v>
      </c>
      <c r="F7" s="46">
        <v>191056</v>
      </c>
      <c r="G7" s="46">
        <v>142358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593294</v>
      </c>
      <c r="O7" s="47">
        <f t="shared" si="1"/>
        <v>25.563100521349476</v>
      </c>
      <c r="P7" s="9"/>
    </row>
    <row r="8" spans="1:133">
      <c r="A8" s="12"/>
      <c r="B8" s="25">
        <v>314.10000000000002</v>
      </c>
      <c r="C8" s="20" t="s">
        <v>11</v>
      </c>
      <c r="D8" s="46">
        <v>1790415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1790415</v>
      </c>
      <c r="O8" s="47">
        <f t="shared" si="1"/>
        <v>77.14313412900168</v>
      </c>
      <c r="P8" s="9"/>
    </row>
    <row r="9" spans="1:133">
      <c r="A9" s="12"/>
      <c r="B9" s="25">
        <v>314.3</v>
      </c>
      <c r="C9" s="20" t="s">
        <v>12</v>
      </c>
      <c r="D9" s="46">
        <v>127141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127141</v>
      </c>
      <c r="O9" s="47">
        <f t="shared" si="1"/>
        <v>5.4780903959670821</v>
      </c>
      <c r="P9" s="9"/>
    </row>
    <row r="10" spans="1:133">
      <c r="A10" s="12"/>
      <c r="B10" s="25">
        <v>314.39999999999998</v>
      </c>
      <c r="C10" s="20" t="s">
        <v>13</v>
      </c>
      <c r="D10" s="46">
        <v>112171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112171</v>
      </c>
      <c r="O10" s="47">
        <f t="shared" si="1"/>
        <v>4.833081994054031</v>
      </c>
      <c r="P10" s="9"/>
    </row>
    <row r="11" spans="1:133">
      <c r="A11" s="12"/>
      <c r="B11" s="25">
        <v>315</v>
      </c>
      <c r="C11" s="20" t="s">
        <v>92</v>
      </c>
      <c r="D11" s="46">
        <v>849141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849141</v>
      </c>
      <c r="O11" s="47">
        <f t="shared" si="1"/>
        <v>36.586712051359385</v>
      </c>
      <c r="P11" s="9"/>
    </row>
    <row r="12" spans="1:133">
      <c r="A12" s="12"/>
      <c r="B12" s="25">
        <v>316</v>
      </c>
      <c r="C12" s="20" t="s">
        <v>93</v>
      </c>
      <c r="D12" s="46">
        <v>125681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125681</v>
      </c>
      <c r="O12" s="47">
        <f t="shared" si="1"/>
        <v>5.4151837649187815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SUM(D14:D20)</f>
        <v>1842797</v>
      </c>
      <c r="E13" s="32">
        <f t="shared" si="3"/>
        <v>0</v>
      </c>
      <c r="F13" s="32">
        <f t="shared" si="3"/>
        <v>213421</v>
      </c>
      <c r="G13" s="32">
        <f t="shared" si="3"/>
        <v>0</v>
      </c>
      <c r="H13" s="32">
        <f t="shared" si="3"/>
        <v>0</v>
      </c>
      <c r="I13" s="32">
        <f t="shared" si="3"/>
        <v>229288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2285506</v>
      </c>
      <c r="O13" s="45">
        <f t="shared" si="1"/>
        <v>98.474988151148267</v>
      </c>
      <c r="P13" s="10"/>
    </row>
    <row r="14" spans="1:133">
      <c r="A14" s="12"/>
      <c r="B14" s="25">
        <v>322</v>
      </c>
      <c r="C14" s="20" t="s">
        <v>0</v>
      </c>
      <c r="D14" s="46">
        <v>314704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314704</v>
      </c>
      <c r="O14" s="47">
        <f t="shared" si="1"/>
        <v>13.55956740919471</v>
      </c>
      <c r="P14" s="9"/>
    </row>
    <row r="15" spans="1:133">
      <c r="A15" s="12"/>
      <c r="B15" s="25">
        <v>323.10000000000002</v>
      </c>
      <c r="C15" s="20" t="s">
        <v>17</v>
      </c>
      <c r="D15" s="46">
        <v>1406909</v>
      </c>
      <c r="E15" s="46">
        <v>0</v>
      </c>
      <c r="F15" s="46">
        <v>183631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1590540</v>
      </c>
      <c r="O15" s="47">
        <f t="shared" si="1"/>
        <v>68.531173251755789</v>
      </c>
      <c r="P15" s="9"/>
    </row>
    <row r="16" spans="1:133">
      <c r="A16" s="12"/>
      <c r="B16" s="25">
        <v>323.39999999999998</v>
      </c>
      <c r="C16" s="20" t="s">
        <v>18</v>
      </c>
      <c r="D16" s="46">
        <v>120872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120872</v>
      </c>
      <c r="O16" s="47">
        <f t="shared" si="1"/>
        <v>5.2079796630617432</v>
      </c>
      <c r="P16" s="9"/>
    </row>
    <row r="17" spans="1:16">
      <c r="A17" s="12"/>
      <c r="B17" s="25">
        <v>324.11</v>
      </c>
      <c r="C17" s="20" t="s">
        <v>19</v>
      </c>
      <c r="D17" s="46">
        <v>0</v>
      </c>
      <c r="E17" s="46">
        <v>0</v>
      </c>
      <c r="F17" s="46">
        <v>29790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29790</v>
      </c>
      <c r="O17" s="47">
        <f t="shared" si="1"/>
        <v>1.283553793786893</v>
      </c>
      <c r="P17" s="9"/>
    </row>
    <row r="18" spans="1:16">
      <c r="A18" s="12"/>
      <c r="B18" s="25">
        <v>324.20999999999998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193188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193188</v>
      </c>
      <c r="O18" s="47">
        <f t="shared" si="1"/>
        <v>8.3238398896979628</v>
      </c>
      <c r="P18" s="9"/>
    </row>
    <row r="19" spans="1:16">
      <c r="A19" s="12"/>
      <c r="B19" s="25">
        <v>324.22000000000003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36100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36100</v>
      </c>
      <c r="O19" s="47">
        <f t="shared" si="1"/>
        <v>1.5554310827696152</v>
      </c>
      <c r="P19" s="9"/>
    </row>
    <row r="20" spans="1:16">
      <c r="A20" s="12"/>
      <c r="B20" s="25">
        <v>325.2</v>
      </c>
      <c r="C20" s="20" t="s">
        <v>107</v>
      </c>
      <c r="D20" s="46">
        <v>312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312</v>
      </c>
      <c r="O20" s="47">
        <f t="shared" si="1"/>
        <v>1.3443060881554569E-2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SUM(D22:D31)</f>
        <v>2439002</v>
      </c>
      <c r="E21" s="32">
        <f t="shared" si="5"/>
        <v>0</v>
      </c>
      <c r="F21" s="32">
        <f t="shared" si="5"/>
        <v>351045</v>
      </c>
      <c r="G21" s="32">
        <f t="shared" si="5"/>
        <v>25608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2815655</v>
      </c>
      <c r="O21" s="45">
        <f t="shared" si="1"/>
        <v>121.31737687965875</v>
      </c>
      <c r="P21" s="10"/>
    </row>
    <row r="22" spans="1:16">
      <c r="A22" s="12"/>
      <c r="B22" s="25">
        <v>331.2</v>
      </c>
      <c r="C22" s="20" t="s">
        <v>23</v>
      </c>
      <c r="D22" s="46">
        <v>5018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5018</v>
      </c>
      <c r="O22" s="47">
        <f t="shared" si="1"/>
        <v>0.21620922917833599</v>
      </c>
      <c r="P22" s="9"/>
    </row>
    <row r="23" spans="1:16">
      <c r="A23" s="12"/>
      <c r="B23" s="25">
        <v>331.5</v>
      </c>
      <c r="C23" s="20" t="s">
        <v>75</v>
      </c>
      <c r="D23" s="46">
        <v>26482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26482</v>
      </c>
      <c r="O23" s="47">
        <f t="shared" si="1"/>
        <v>1.1410228790555388</v>
      </c>
      <c r="P23" s="9"/>
    </row>
    <row r="24" spans="1:16">
      <c r="A24" s="12"/>
      <c r="B24" s="25">
        <v>334.2</v>
      </c>
      <c r="C24" s="20" t="s">
        <v>25</v>
      </c>
      <c r="D24" s="46">
        <v>0</v>
      </c>
      <c r="E24" s="46">
        <v>0</v>
      </c>
      <c r="F24" s="46">
        <v>0</v>
      </c>
      <c r="G24" s="46">
        <v>25608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25608</v>
      </c>
      <c r="O24" s="47">
        <f t="shared" si="1"/>
        <v>1.1033650738937482</v>
      </c>
      <c r="P24" s="9"/>
    </row>
    <row r="25" spans="1:16">
      <c r="A25" s="12"/>
      <c r="B25" s="25">
        <v>335.12</v>
      </c>
      <c r="C25" s="20" t="s">
        <v>95</v>
      </c>
      <c r="D25" s="46">
        <v>761287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761287</v>
      </c>
      <c r="O25" s="47">
        <f t="shared" si="1"/>
        <v>32.801370158128314</v>
      </c>
      <c r="P25" s="9"/>
    </row>
    <row r="26" spans="1:16">
      <c r="A26" s="12"/>
      <c r="B26" s="25">
        <v>335.14</v>
      </c>
      <c r="C26" s="20" t="s">
        <v>96</v>
      </c>
      <c r="D26" s="46">
        <v>5713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5713</v>
      </c>
      <c r="O26" s="47">
        <f t="shared" si="1"/>
        <v>0.24615450902667069</v>
      </c>
      <c r="P26" s="9"/>
    </row>
    <row r="27" spans="1:16">
      <c r="A27" s="12"/>
      <c r="B27" s="25">
        <v>335.15</v>
      </c>
      <c r="C27" s="20" t="s">
        <v>97</v>
      </c>
      <c r="D27" s="46">
        <v>11650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11650</v>
      </c>
      <c r="O27" s="47">
        <f t="shared" si="1"/>
        <v>0.50196044637856008</v>
      </c>
      <c r="P27" s="9"/>
    </row>
    <row r="28" spans="1:16">
      <c r="A28" s="12"/>
      <c r="B28" s="25">
        <v>335.18</v>
      </c>
      <c r="C28" s="20" t="s">
        <v>98</v>
      </c>
      <c r="D28" s="46">
        <v>1523765</v>
      </c>
      <c r="E28" s="46">
        <v>0</v>
      </c>
      <c r="F28" s="46">
        <v>351045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1874810</v>
      </c>
      <c r="O28" s="47">
        <f t="shared" si="1"/>
        <v>80.779439010728595</v>
      </c>
      <c r="P28" s="9"/>
    </row>
    <row r="29" spans="1:16">
      <c r="A29" s="12"/>
      <c r="B29" s="25">
        <v>335.21</v>
      </c>
      <c r="C29" s="20" t="s">
        <v>31</v>
      </c>
      <c r="D29" s="46">
        <v>8720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8720</v>
      </c>
      <c r="O29" s="47">
        <f t="shared" si="1"/>
        <v>0.37571631694601232</v>
      </c>
      <c r="P29" s="9"/>
    </row>
    <row r="30" spans="1:16">
      <c r="A30" s="12"/>
      <c r="B30" s="25">
        <v>335.49</v>
      </c>
      <c r="C30" s="20" t="s">
        <v>32</v>
      </c>
      <c r="D30" s="46">
        <v>53405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53405</v>
      </c>
      <c r="O30" s="47">
        <f t="shared" si="1"/>
        <v>2.3010470076263521</v>
      </c>
      <c r="P30" s="9"/>
    </row>
    <row r="31" spans="1:16">
      <c r="A31" s="12"/>
      <c r="B31" s="25">
        <v>339</v>
      </c>
      <c r="C31" s="20" t="s">
        <v>33</v>
      </c>
      <c r="D31" s="46">
        <v>42962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42962</v>
      </c>
      <c r="O31" s="47">
        <f t="shared" si="1"/>
        <v>1.8510922486966264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SUM(D33:D40)</f>
        <v>241127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9023912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9265039</v>
      </c>
      <c r="O32" s="45">
        <f t="shared" si="1"/>
        <v>399.20026713774831</v>
      </c>
      <c r="P32" s="10"/>
    </row>
    <row r="33" spans="1:16">
      <c r="A33" s="12"/>
      <c r="B33" s="25">
        <v>342.1</v>
      </c>
      <c r="C33" s="20" t="s">
        <v>41</v>
      </c>
      <c r="D33" s="46">
        <v>839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8">SUM(D33:M33)</f>
        <v>839</v>
      </c>
      <c r="O33" s="47">
        <f t="shared" si="1"/>
        <v>3.6149769485975265E-2</v>
      </c>
      <c r="P33" s="9"/>
    </row>
    <row r="34" spans="1:16">
      <c r="A34" s="12"/>
      <c r="B34" s="25">
        <v>343.3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2497188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2497188</v>
      </c>
      <c r="O34" s="47">
        <f t="shared" si="1"/>
        <v>107.59567409194709</v>
      </c>
      <c r="P34" s="9"/>
    </row>
    <row r="35" spans="1:16">
      <c r="A35" s="12"/>
      <c r="B35" s="25">
        <v>343.4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2759564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2759564</v>
      </c>
      <c r="O35" s="47">
        <f t="shared" si="1"/>
        <v>118.90059890559696</v>
      </c>
      <c r="P35" s="9"/>
    </row>
    <row r="36" spans="1:16">
      <c r="A36" s="12"/>
      <c r="B36" s="25">
        <v>343.5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3428407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3428407</v>
      </c>
      <c r="O36" s="47">
        <f t="shared" si="1"/>
        <v>147.71885906329442</v>
      </c>
      <c r="P36" s="9"/>
    </row>
    <row r="37" spans="1:16">
      <c r="A37" s="12"/>
      <c r="B37" s="25">
        <v>343.9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338753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338753</v>
      </c>
      <c r="O37" s="47">
        <f t="shared" ref="O37:O56" si="9">(N37/O$58)</f>
        <v>14.595760265414279</v>
      </c>
      <c r="P37" s="9"/>
    </row>
    <row r="38" spans="1:16">
      <c r="A38" s="12"/>
      <c r="B38" s="25">
        <v>347.1</v>
      </c>
      <c r="C38" s="20" t="s">
        <v>48</v>
      </c>
      <c r="D38" s="46">
        <v>98088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98088</v>
      </c>
      <c r="O38" s="47">
        <f t="shared" si="9"/>
        <v>4.2262915248395023</v>
      </c>
      <c r="P38" s="9"/>
    </row>
    <row r="39" spans="1:16">
      <c r="A39" s="12"/>
      <c r="B39" s="25">
        <v>347.2</v>
      </c>
      <c r="C39" s="20" t="s">
        <v>49</v>
      </c>
      <c r="D39" s="46">
        <v>141725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141725</v>
      </c>
      <c r="O39" s="47">
        <f t="shared" si="9"/>
        <v>6.1064673187125686</v>
      </c>
      <c r="P39" s="9"/>
    </row>
    <row r="40" spans="1:16">
      <c r="A40" s="12"/>
      <c r="B40" s="25">
        <v>349</v>
      </c>
      <c r="C40" s="20" t="s">
        <v>108</v>
      </c>
      <c r="D40" s="46">
        <v>475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475</v>
      </c>
      <c r="O40" s="47">
        <f t="shared" si="9"/>
        <v>2.0466198457494936E-2</v>
      </c>
      <c r="P40" s="9"/>
    </row>
    <row r="41" spans="1:16" ht="15.75">
      <c r="A41" s="29" t="s">
        <v>39</v>
      </c>
      <c r="B41" s="30"/>
      <c r="C41" s="31"/>
      <c r="D41" s="32">
        <f t="shared" ref="D41:M41" si="10">SUM(D42:D44)</f>
        <v>59040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46" si="11">SUM(D41:M41)</f>
        <v>59040</v>
      </c>
      <c r="O41" s="45">
        <f t="shared" si="9"/>
        <v>2.5438407514326338</v>
      </c>
      <c r="P41" s="10"/>
    </row>
    <row r="42" spans="1:16">
      <c r="A42" s="13"/>
      <c r="B42" s="39">
        <v>351.1</v>
      </c>
      <c r="C42" s="21" t="s">
        <v>52</v>
      </c>
      <c r="D42" s="46">
        <v>41461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41461</v>
      </c>
      <c r="O42" s="47">
        <f t="shared" si="9"/>
        <v>1.7864190615709423</v>
      </c>
      <c r="P42" s="9"/>
    </row>
    <row r="43" spans="1:16">
      <c r="A43" s="13"/>
      <c r="B43" s="39">
        <v>352</v>
      </c>
      <c r="C43" s="21" t="s">
        <v>53</v>
      </c>
      <c r="D43" s="46">
        <v>17261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17261</v>
      </c>
      <c r="O43" s="47">
        <f t="shared" si="9"/>
        <v>0.74372010857856863</v>
      </c>
      <c r="P43" s="9"/>
    </row>
    <row r="44" spans="1:16">
      <c r="A44" s="13"/>
      <c r="B44" s="39">
        <v>354</v>
      </c>
      <c r="C44" s="21" t="s">
        <v>86</v>
      </c>
      <c r="D44" s="46">
        <v>318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318</v>
      </c>
      <c r="O44" s="47">
        <f t="shared" si="9"/>
        <v>1.3701581283122927E-2</v>
      </c>
      <c r="P44" s="9"/>
    </row>
    <row r="45" spans="1:16" ht="15.75">
      <c r="A45" s="29" t="s">
        <v>3</v>
      </c>
      <c r="B45" s="30"/>
      <c r="C45" s="31"/>
      <c r="D45" s="32">
        <f t="shared" ref="D45:M45" si="12">SUM(D46:D53)</f>
        <v>1065858</v>
      </c>
      <c r="E45" s="32">
        <f t="shared" si="12"/>
        <v>3422</v>
      </c>
      <c r="F45" s="32">
        <f t="shared" si="12"/>
        <v>0</v>
      </c>
      <c r="G45" s="32">
        <f t="shared" si="12"/>
        <v>200000</v>
      </c>
      <c r="H45" s="32">
        <f t="shared" si="12"/>
        <v>675</v>
      </c>
      <c r="I45" s="32">
        <f t="shared" si="12"/>
        <v>114023</v>
      </c>
      <c r="J45" s="32">
        <f t="shared" si="12"/>
        <v>0</v>
      </c>
      <c r="K45" s="32">
        <f t="shared" si="12"/>
        <v>5109922</v>
      </c>
      <c r="L45" s="32">
        <f t="shared" si="12"/>
        <v>0</v>
      </c>
      <c r="M45" s="32">
        <f t="shared" si="12"/>
        <v>0</v>
      </c>
      <c r="N45" s="32">
        <f t="shared" si="11"/>
        <v>6493900</v>
      </c>
      <c r="O45" s="45">
        <f t="shared" si="9"/>
        <v>279.80093929079237</v>
      </c>
      <c r="P45" s="10"/>
    </row>
    <row r="46" spans="1:16">
      <c r="A46" s="12"/>
      <c r="B46" s="25">
        <v>361.1</v>
      </c>
      <c r="C46" s="20" t="s">
        <v>55</v>
      </c>
      <c r="D46" s="46">
        <v>50691</v>
      </c>
      <c r="E46" s="46">
        <v>3422</v>
      </c>
      <c r="F46" s="46">
        <v>0</v>
      </c>
      <c r="G46" s="46">
        <v>0</v>
      </c>
      <c r="H46" s="46">
        <v>675</v>
      </c>
      <c r="I46" s="46">
        <v>23366</v>
      </c>
      <c r="J46" s="46">
        <v>0</v>
      </c>
      <c r="K46" s="46">
        <v>739759</v>
      </c>
      <c r="L46" s="46">
        <v>0</v>
      </c>
      <c r="M46" s="46">
        <v>0</v>
      </c>
      <c r="N46" s="46">
        <f t="shared" si="11"/>
        <v>817913</v>
      </c>
      <c r="O46" s="47">
        <f t="shared" si="9"/>
        <v>35.241199534663281</v>
      </c>
      <c r="P46" s="9"/>
    </row>
    <row r="47" spans="1:16">
      <c r="A47" s="12"/>
      <c r="B47" s="25">
        <v>361.3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2260521</v>
      </c>
      <c r="L47" s="46">
        <v>0</v>
      </c>
      <c r="M47" s="46">
        <v>0</v>
      </c>
      <c r="N47" s="46">
        <f t="shared" ref="N47:N53" si="13">SUM(D47:M47)</f>
        <v>2260521</v>
      </c>
      <c r="O47" s="47">
        <f t="shared" si="9"/>
        <v>97.398466112284027</v>
      </c>
      <c r="P47" s="9"/>
    </row>
    <row r="48" spans="1:16">
      <c r="A48" s="12"/>
      <c r="B48" s="25">
        <v>362</v>
      </c>
      <c r="C48" s="20" t="s">
        <v>57</v>
      </c>
      <c r="D48" s="46">
        <v>6700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6700</v>
      </c>
      <c r="O48" s="47">
        <f t="shared" si="9"/>
        <v>0.28868111508466543</v>
      </c>
      <c r="P48" s="9"/>
    </row>
    <row r="49" spans="1:119">
      <c r="A49" s="12"/>
      <c r="B49" s="25">
        <v>364</v>
      </c>
      <c r="C49" s="20" t="s">
        <v>109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2413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2413</v>
      </c>
      <c r="O49" s="47">
        <f t="shared" si="9"/>
        <v>0.10396828816407429</v>
      </c>
      <c r="P49" s="9"/>
    </row>
    <row r="50" spans="1:119">
      <c r="A50" s="12"/>
      <c r="B50" s="25">
        <v>366</v>
      </c>
      <c r="C50" s="20" t="s">
        <v>59</v>
      </c>
      <c r="D50" s="46">
        <v>63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63</v>
      </c>
      <c r="O50" s="47">
        <f t="shared" si="9"/>
        <v>2.7144642164677497E-3</v>
      </c>
      <c r="P50" s="9"/>
    </row>
    <row r="51" spans="1:119">
      <c r="A51" s="12"/>
      <c r="B51" s="25">
        <v>368</v>
      </c>
      <c r="C51" s="20" t="s">
        <v>88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2109642</v>
      </c>
      <c r="L51" s="46">
        <v>0</v>
      </c>
      <c r="M51" s="46">
        <v>0</v>
      </c>
      <c r="N51" s="46">
        <f t="shared" si="13"/>
        <v>2109642</v>
      </c>
      <c r="O51" s="47">
        <f t="shared" si="9"/>
        <v>90.897582834245341</v>
      </c>
      <c r="P51" s="9"/>
    </row>
    <row r="52" spans="1:119">
      <c r="A52" s="12"/>
      <c r="B52" s="25">
        <v>369.3</v>
      </c>
      <c r="C52" s="20" t="s">
        <v>60</v>
      </c>
      <c r="D52" s="46">
        <v>21369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21369</v>
      </c>
      <c r="O52" s="47">
        <f t="shared" si="9"/>
        <v>0.92072041018570383</v>
      </c>
      <c r="P52" s="9"/>
    </row>
    <row r="53" spans="1:119">
      <c r="A53" s="12"/>
      <c r="B53" s="25">
        <v>369.9</v>
      </c>
      <c r="C53" s="20" t="s">
        <v>61</v>
      </c>
      <c r="D53" s="46">
        <v>987035</v>
      </c>
      <c r="E53" s="46">
        <v>0</v>
      </c>
      <c r="F53" s="46">
        <v>0</v>
      </c>
      <c r="G53" s="46">
        <v>200000</v>
      </c>
      <c r="H53" s="46">
        <v>0</v>
      </c>
      <c r="I53" s="46">
        <v>88244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1275279</v>
      </c>
      <c r="O53" s="47">
        <f t="shared" si="9"/>
        <v>54.947606531948814</v>
      </c>
      <c r="P53" s="9"/>
    </row>
    <row r="54" spans="1:119" ht="15.75">
      <c r="A54" s="29" t="s">
        <v>40</v>
      </c>
      <c r="B54" s="30"/>
      <c r="C54" s="31"/>
      <c r="D54" s="32">
        <f t="shared" ref="D54:M54" si="14">SUM(D55:D55)</f>
        <v>15000</v>
      </c>
      <c r="E54" s="32">
        <f t="shared" si="14"/>
        <v>107483</v>
      </c>
      <c r="F54" s="32">
        <f t="shared" si="14"/>
        <v>0</v>
      </c>
      <c r="G54" s="32">
        <f t="shared" si="14"/>
        <v>61110</v>
      </c>
      <c r="H54" s="32">
        <f t="shared" si="14"/>
        <v>0</v>
      </c>
      <c r="I54" s="32">
        <f t="shared" si="14"/>
        <v>17412</v>
      </c>
      <c r="J54" s="32">
        <f t="shared" si="14"/>
        <v>0</v>
      </c>
      <c r="K54" s="32">
        <f t="shared" si="14"/>
        <v>0</v>
      </c>
      <c r="L54" s="32">
        <f t="shared" si="14"/>
        <v>0</v>
      </c>
      <c r="M54" s="32">
        <f t="shared" si="14"/>
        <v>0</v>
      </c>
      <c r="N54" s="32">
        <f>SUM(D54:M54)</f>
        <v>201005</v>
      </c>
      <c r="O54" s="45">
        <f t="shared" si="9"/>
        <v>8.6606488862079374</v>
      </c>
      <c r="P54" s="9"/>
    </row>
    <row r="55" spans="1:119" ht="15.75" thickBot="1">
      <c r="A55" s="12"/>
      <c r="B55" s="25">
        <v>381</v>
      </c>
      <c r="C55" s="20" t="s">
        <v>62</v>
      </c>
      <c r="D55" s="46">
        <v>15000</v>
      </c>
      <c r="E55" s="46">
        <v>107483</v>
      </c>
      <c r="F55" s="46">
        <v>0</v>
      </c>
      <c r="G55" s="46">
        <v>61110</v>
      </c>
      <c r="H55" s="46">
        <v>0</v>
      </c>
      <c r="I55" s="46">
        <v>17412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201005</v>
      </c>
      <c r="O55" s="47">
        <f t="shared" si="9"/>
        <v>8.6606488862079374</v>
      </c>
      <c r="P55" s="9"/>
    </row>
    <row r="56" spans="1:119" ht="16.5" thickBot="1">
      <c r="A56" s="14" t="s">
        <v>50</v>
      </c>
      <c r="B56" s="23"/>
      <c r="C56" s="22"/>
      <c r="D56" s="15">
        <f t="shared" ref="D56:M56" si="15">SUM(D5,D13,D21,D32,D41,D45,D54)</f>
        <v>14122625</v>
      </c>
      <c r="E56" s="15">
        <f t="shared" si="15"/>
        <v>171564</v>
      </c>
      <c r="F56" s="15">
        <f t="shared" si="15"/>
        <v>755522</v>
      </c>
      <c r="G56" s="15">
        <f t="shared" si="15"/>
        <v>429076</v>
      </c>
      <c r="H56" s="15">
        <f t="shared" si="15"/>
        <v>675</v>
      </c>
      <c r="I56" s="15">
        <f t="shared" si="15"/>
        <v>9384635</v>
      </c>
      <c r="J56" s="15">
        <f t="shared" si="15"/>
        <v>0</v>
      </c>
      <c r="K56" s="15">
        <f t="shared" si="15"/>
        <v>5109922</v>
      </c>
      <c r="L56" s="15">
        <f t="shared" si="15"/>
        <v>0</v>
      </c>
      <c r="M56" s="15">
        <f t="shared" si="15"/>
        <v>0</v>
      </c>
      <c r="N56" s="15">
        <f>SUM(D56:M56)</f>
        <v>29974019</v>
      </c>
      <c r="O56" s="38">
        <f t="shared" si="9"/>
        <v>1291.482571416261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110</v>
      </c>
      <c r="M58" s="118"/>
      <c r="N58" s="118"/>
      <c r="O58" s="43">
        <v>23209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84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8128876</v>
      </c>
      <c r="E5" s="27">
        <f t="shared" si="0"/>
        <v>62736</v>
      </c>
      <c r="F5" s="27">
        <f t="shared" si="0"/>
        <v>191056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8382668</v>
      </c>
      <c r="O5" s="33">
        <f t="shared" ref="O5:O36" si="1">(N5/O$57)</f>
        <v>365.01929022425429</v>
      </c>
      <c r="P5" s="6"/>
    </row>
    <row r="6" spans="1:133">
      <c r="A6" s="12"/>
      <c r="B6" s="25">
        <v>311</v>
      </c>
      <c r="C6" s="20" t="s">
        <v>2</v>
      </c>
      <c r="D6" s="46">
        <v>4895547</v>
      </c>
      <c r="E6" s="46">
        <v>62736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4958283</v>
      </c>
      <c r="O6" s="47">
        <f t="shared" si="1"/>
        <v>215.90607446113651</v>
      </c>
      <c r="P6" s="9"/>
    </row>
    <row r="7" spans="1:133">
      <c r="A7" s="12"/>
      <c r="B7" s="25">
        <v>312.10000000000002</v>
      </c>
      <c r="C7" s="20" t="s">
        <v>10</v>
      </c>
      <c r="D7" s="46">
        <v>323453</v>
      </c>
      <c r="E7" s="46">
        <v>0</v>
      </c>
      <c r="F7" s="46">
        <v>191056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514509</v>
      </c>
      <c r="O7" s="47">
        <f t="shared" si="1"/>
        <v>22.404049640757673</v>
      </c>
      <c r="P7" s="9"/>
    </row>
    <row r="8" spans="1:133">
      <c r="A8" s="12"/>
      <c r="B8" s="25">
        <v>314.10000000000002</v>
      </c>
      <c r="C8" s="20" t="s">
        <v>11</v>
      </c>
      <c r="D8" s="46">
        <v>1578230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1578230</v>
      </c>
      <c r="O8" s="47">
        <f t="shared" si="1"/>
        <v>68.723274548225561</v>
      </c>
      <c r="P8" s="9"/>
    </row>
    <row r="9" spans="1:133">
      <c r="A9" s="12"/>
      <c r="B9" s="25">
        <v>314.3</v>
      </c>
      <c r="C9" s="20" t="s">
        <v>12</v>
      </c>
      <c r="D9" s="46">
        <v>134697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134697</v>
      </c>
      <c r="O9" s="47">
        <f t="shared" si="1"/>
        <v>5.865316786414108</v>
      </c>
      <c r="P9" s="9"/>
    </row>
    <row r="10" spans="1:133">
      <c r="A10" s="12"/>
      <c r="B10" s="25">
        <v>314.39999999999998</v>
      </c>
      <c r="C10" s="20" t="s">
        <v>13</v>
      </c>
      <c r="D10" s="46">
        <v>105160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105160</v>
      </c>
      <c r="O10" s="47">
        <f t="shared" si="1"/>
        <v>4.5791421728717614</v>
      </c>
      <c r="P10" s="9"/>
    </row>
    <row r="11" spans="1:133">
      <c r="A11" s="12"/>
      <c r="B11" s="25">
        <v>315</v>
      </c>
      <c r="C11" s="20" t="s">
        <v>92</v>
      </c>
      <c r="D11" s="46">
        <v>939597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939597</v>
      </c>
      <c r="O11" s="47">
        <f t="shared" si="1"/>
        <v>40.914304376224692</v>
      </c>
      <c r="P11" s="9"/>
    </row>
    <row r="12" spans="1:133">
      <c r="A12" s="12"/>
      <c r="B12" s="25">
        <v>316</v>
      </c>
      <c r="C12" s="20" t="s">
        <v>93</v>
      </c>
      <c r="D12" s="46">
        <v>152192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152192</v>
      </c>
      <c r="O12" s="47">
        <f t="shared" si="1"/>
        <v>6.6271282386239934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SUM(D14:D22)</f>
        <v>1562631</v>
      </c>
      <c r="E13" s="32">
        <f t="shared" si="3"/>
        <v>0</v>
      </c>
      <c r="F13" s="32">
        <f t="shared" si="3"/>
        <v>206477</v>
      </c>
      <c r="G13" s="32">
        <f t="shared" si="3"/>
        <v>27647</v>
      </c>
      <c r="H13" s="32">
        <f t="shared" si="3"/>
        <v>0</v>
      </c>
      <c r="I13" s="32">
        <f t="shared" si="3"/>
        <v>117116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1913871</v>
      </c>
      <c r="O13" s="45">
        <f t="shared" si="1"/>
        <v>83.338602220770738</v>
      </c>
      <c r="P13" s="10"/>
    </row>
    <row r="14" spans="1:133">
      <c r="A14" s="12"/>
      <c r="B14" s="25">
        <v>322</v>
      </c>
      <c r="C14" s="20" t="s">
        <v>0</v>
      </c>
      <c r="D14" s="46">
        <v>217589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217589</v>
      </c>
      <c r="O14" s="47">
        <f t="shared" si="1"/>
        <v>9.4748094927062922</v>
      </c>
      <c r="P14" s="9"/>
    </row>
    <row r="15" spans="1:133">
      <c r="A15" s="12"/>
      <c r="B15" s="25">
        <v>323.10000000000002</v>
      </c>
      <c r="C15" s="20" t="s">
        <v>17</v>
      </c>
      <c r="D15" s="46">
        <v>1222924</v>
      </c>
      <c r="E15" s="46">
        <v>0</v>
      </c>
      <c r="F15" s="46">
        <v>184551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1407475</v>
      </c>
      <c r="O15" s="47">
        <f t="shared" si="1"/>
        <v>61.28782930546484</v>
      </c>
      <c r="P15" s="9"/>
    </row>
    <row r="16" spans="1:133">
      <c r="A16" s="12"/>
      <c r="B16" s="25">
        <v>323.39999999999998</v>
      </c>
      <c r="C16" s="20" t="s">
        <v>18</v>
      </c>
      <c r="D16" s="46">
        <v>104298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104298</v>
      </c>
      <c r="O16" s="47">
        <f t="shared" si="1"/>
        <v>4.5416067929457871</v>
      </c>
      <c r="P16" s="9"/>
    </row>
    <row r="17" spans="1:16">
      <c r="A17" s="12"/>
      <c r="B17" s="25">
        <v>324.11</v>
      </c>
      <c r="C17" s="20" t="s">
        <v>19</v>
      </c>
      <c r="D17" s="46">
        <v>0</v>
      </c>
      <c r="E17" s="46">
        <v>0</v>
      </c>
      <c r="F17" s="46">
        <v>21326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21326</v>
      </c>
      <c r="O17" s="47">
        <f t="shared" si="1"/>
        <v>0.92863052471151752</v>
      </c>
      <c r="P17" s="9"/>
    </row>
    <row r="18" spans="1:16">
      <c r="A18" s="12"/>
      <c r="B18" s="25">
        <v>324.12</v>
      </c>
      <c r="C18" s="20" t="s">
        <v>73</v>
      </c>
      <c r="D18" s="46">
        <v>0</v>
      </c>
      <c r="E18" s="46">
        <v>0</v>
      </c>
      <c r="F18" s="46">
        <v>600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600</v>
      </c>
      <c r="O18" s="47">
        <f t="shared" si="1"/>
        <v>2.6126714565643371E-2</v>
      </c>
      <c r="P18" s="9"/>
    </row>
    <row r="19" spans="1:16">
      <c r="A19" s="12"/>
      <c r="B19" s="25">
        <v>324.20999999999998</v>
      </c>
      <c r="C19" s="20" t="s">
        <v>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88830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88830</v>
      </c>
      <c r="O19" s="47">
        <f t="shared" si="1"/>
        <v>3.868060091443501</v>
      </c>
      <c r="P19" s="9"/>
    </row>
    <row r="20" spans="1:16">
      <c r="A20" s="12"/>
      <c r="B20" s="25">
        <v>324.22000000000003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28286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28286</v>
      </c>
      <c r="O20" s="47">
        <f t="shared" si="1"/>
        <v>1.2317004136729806</v>
      </c>
      <c r="P20" s="9"/>
    </row>
    <row r="21" spans="1:16">
      <c r="A21" s="12"/>
      <c r="B21" s="25">
        <v>324.31</v>
      </c>
      <c r="C21" s="20" t="s">
        <v>22</v>
      </c>
      <c r="D21" s="46">
        <v>17820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17820</v>
      </c>
      <c r="O21" s="47">
        <f t="shared" si="1"/>
        <v>0.77596342259960815</v>
      </c>
      <c r="P21" s="9"/>
    </row>
    <row r="22" spans="1:16">
      <c r="A22" s="12"/>
      <c r="B22" s="25">
        <v>325.10000000000002</v>
      </c>
      <c r="C22" s="20" t="s">
        <v>81</v>
      </c>
      <c r="D22" s="46">
        <v>0</v>
      </c>
      <c r="E22" s="46">
        <v>0</v>
      </c>
      <c r="F22" s="46">
        <v>0</v>
      </c>
      <c r="G22" s="46">
        <v>27647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27647</v>
      </c>
      <c r="O22" s="47">
        <f t="shared" si="1"/>
        <v>1.2038754626605703</v>
      </c>
      <c r="P22" s="9"/>
    </row>
    <row r="23" spans="1:16" ht="15.75">
      <c r="A23" s="29" t="s">
        <v>24</v>
      </c>
      <c r="B23" s="30"/>
      <c r="C23" s="31"/>
      <c r="D23" s="32">
        <f t="shared" ref="D23:M23" si="5">SUM(D24:D33)</f>
        <v>2363611</v>
      </c>
      <c r="E23" s="32">
        <f t="shared" si="5"/>
        <v>452807</v>
      </c>
      <c r="F23" s="32">
        <f t="shared" si="5"/>
        <v>354002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3170420</v>
      </c>
      <c r="O23" s="45">
        <f t="shared" si="1"/>
        <v>138.0544306553451</v>
      </c>
      <c r="P23" s="10"/>
    </row>
    <row r="24" spans="1:16">
      <c r="A24" s="12"/>
      <c r="B24" s="25">
        <v>331.1</v>
      </c>
      <c r="C24" s="20" t="s">
        <v>94</v>
      </c>
      <c r="D24" s="46">
        <v>0</v>
      </c>
      <c r="E24" s="46">
        <v>452807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452807</v>
      </c>
      <c r="O24" s="47">
        <f t="shared" si="1"/>
        <v>19.717265403875462</v>
      </c>
      <c r="P24" s="9"/>
    </row>
    <row r="25" spans="1:16">
      <c r="A25" s="12"/>
      <c r="B25" s="25">
        <v>331.2</v>
      </c>
      <c r="C25" s="20" t="s">
        <v>23</v>
      </c>
      <c r="D25" s="46">
        <v>169551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169551</v>
      </c>
      <c r="O25" s="47">
        <f t="shared" si="1"/>
        <v>7.3830176355323314</v>
      </c>
      <c r="P25" s="9"/>
    </row>
    <row r="26" spans="1:16">
      <c r="A26" s="12"/>
      <c r="B26" s="25">
        <v>334.2</v>
      </c>
      <c r="C26" s="20" t="s">
        <v>25</v>
      </c>
      <c r="D26" s="46">
        <v>5386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5386</v>
      </c>
      <c r="O26" s="47">
        <f t="shared" si="1"/>
        <v>0.23453080775092533</v>
      </c>
      <c r="P26" s="9"/>
    </row>
    <row r="27" spans="1:16">
      <c r="A27" s="12"/>
      <c r="B27" s="25">
        <v>335.12</v>
      </c>
      <c r="C27" s="20" t="s">
        <v>95</v>
      </c>
      <c r="D27" s="46">
        <v>674864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674864</v>
      </c>
      <c r="O27" s="47">
        <f t="shared" si="1"/>
        <v>29.386631831047247</v>
      </c>
      <c r="P27" s="9"/>
    </row>
    <row r="28" spans="1:16">
      <c r="A28" s="12"/>
      <c r="B28" s="25">
        <v>335.14</v>
      </c>
      <c r="C28" s="20" t="s">
        <v>96</v>
      </c>
      <c r="D28" s="46">
        <v>5025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5025</v>
      </c>
      <c r="O28" s="47">
        <f t="shared" si="1"/>
        <v>0.21881123448726322</v>
      </c>
      <c r="P28" s="9"/>
    </row>
    <row r="29" spans="1:16">
      <c r="A29" s="12"/>
      <c r="B29" s="25">
        <v>335.15</v>
      </c>
      <c r="C29" s="20" t="s">
        <v>97</v>
      </c>
      <c r="D29" s="46">
        <v>10018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10018</v>
      </c>
      <c r="O29" s="47">
        <f t="shared" si="1"/>
        <v>0.43622904419769215</v>
      </c>
      <c r="P29" s="9"/>
    </row>
    <row r="30" spans="1:16">
      <c r="A30" s="12"/>
      <c r="B30" s="25">
        <v>335.18</v>
      </c>
      <c r="C30" s="20" t="s">
        <v>98</v>
      </c>
      <c r="D30" s="46">
        <v>1404571</v>
      </c>
      <c r="E30" s="46">
        <v>0</v>
      </c>
      <c r="F30" s="46">
        <v>354002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1758573</v>
      </c>
      <c r="O30" s="47">
        <f t="shared" si="1"/>
        <v>76.57622468974526</v>
      </c>
      <c r="P30" s="9"/>
    </row>
    <row r="31" spans="1:16">
      <c r="A31" s="12"/>
      <c r="B31" s="25">
        <v>335.21</v>
      </c>
      <c r="C31" s="20" t="s">
        <v>31</v>
      </c>
      <c r="D31" s="46">
        <v>8400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8400</v>
      </c>
      <c r="O31" s="47">
        <f t="shared" si="1"/>
        <v>0.36577400391900716</v>
      </c>
      <c r="P31" s="9"/>
    </row>
    <row r="32" spans="1:16">
      <c r="A32" s="12"/>
      <c r="B32" s="25">
        <v>335.49</v>
      </c>
      <c r="C32" s="20" t="s">
        <v>32</v>
      </c>
      <c r="D32" s="46">
        <v>56752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56752</v>
      </c>
      <c r="O32" s="47">
        <f t="shared" si="1"/>
        <v>2.4712388417156541</v>
      </c>
      <c r="P32" s="9"/>
    </row>
    <row r="33" spans="1:16">
      <c r="A33" s="12"/>
      <c r="B33" s="25">
        <v>339</v>
      </c>
      <c r="C33" s="20" t="s">
        <v>33</v>
      </c>
      <c r="D33" s="46">
        <v>29044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29044</v>
      </c>
      <c r="O33" s="47">
        <f t="shared" si="1"/>
        <v>1.2647071630742435</v>
      </c>
      <c r="P33" s="9"/>
    </row>
    <row r="34" spans="1:16" ht="15.75">
      <c r="A34" s="29" t="s">
        <v>38</v>
      </c>
      <c r="B34" s="30"/>
      <c r="C34" s="31"/>
      <c r="D34" s="32">
        <f t="shared" ref="D34:M34" si="7">SUM(D35:D41)</f>
        <v>223964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9027663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9251627</v>
      </c>
      <c r="O34" s="45">
        <f t="shared" si="1"/>
        <v>402.85769649466579</v>
      </c>
      <c r="P34" s="10"/>
    </row>
    <row r="35" spans="1:16">
      <c r="A35" s="12"/>
      <c r="B35" s="25">
        <v>342.1</v>
      </c>
      <c r="C35" s="20" t="s">
        <v>41</v>
      </c>
      <c r="D35" s="46">
        <v>555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8">SUM(D35:M35)</f>
        <v>555</v>
      </c>
      <c r="O35" s="47">
        <f t="shared" si="1"/>
        <v>2.4167210973220117E-2</v>
      </c>
      <c r="P35" s="9"/>
    </row>
    <row r="36" spans="1:16">
      <c r="A36" s="12"/>
      <c r="B36" s="25">
        <v>343.3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2462659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2462659</v>
      </c>
      <c r="O36" s="47">
        <f t="shared" si="1"/>
        <v>107.2353146091879</v>
      </c>
      <c r="P36" s="9"/>
    </row>
    <row r="37" spans="1:16">
      <c r="A37" s="12"/>
      <c r="B37" s="25">
        <v>343.4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2972310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2972310</v>
      </c>
      <c r="O37" s="47">
        <f t="shared" ref="O37:O55" si="9">(N37/O$57)</f>
        <v>129.42782495101241</v>
      </c>
      <c r="P37" s="9"/>
    </row>
    <row r="38" spans="1:16">
      <c r="A38" s="12"/>
      <c r="B38" s="25">
        <v>343.5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3266660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3266660</v>
      </c>
      <c r="O38" s="47">
        <f t="shared" si="9"/>
        <v>142.2451556716743</v>
      </c>
      <c r="P38" s="9"/>
    </row>
    <row r="39" spans="1:16">
      <c r="A39" s="12"/>
      <c r="B39" s="25">
        <v>343.9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326034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326034</v>
      </c>
      <c r="O39" s="47">
        <f t="shared" si="9"/>
        <v>14.196995427824952</v>
      </c>
      <c r="P39" s="9"/>
    </row>
    <row r="40" spans="1:16">
      <c r="A40" s="12"/>
      <c r="B40" s="25">
        <v>347.1</v>
      </c>
      <c r="C40" s="20" t="s">
        <v>48</v>
      </c>
      <c r="D40" s="46">
        <v>94020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94020</v>
      </c>
      <c r="O40" s="47">
        <f t="shared" si="9"/>
        <v>4.094056172436316</v>
      </c>
      <c r="P40" s="9"/>
    </row>
    <row r="41" spans="1:16">
      <c r="A41" s="12"/>
      <c r="B41" s="25">
        <v>347.2</v>
      </c>
      <c r="C41" s="20" t="s">
        <v>49</v>
      </c>
      <c r="D41" s="46">
        <v>129389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129389</v>
      </c>
      <c r="O41" s="47">
        <f t="shared" si="9"/>
        <v>5.6341824515567165</v>
      </c>
      <c r="P41" s="9"/>
    </row>
    <row r="42" spans="1:16" ht="15.75">
      <c r="A42" s="29" t="s">
        <v>39</v>
      </c>
      <c r="B42" s="30"/>
      <c r="C42" s="31"/>
      <c r="D42" s="32">
        <f t="shared" ref="D42:M42" si="10">SUM(D43:D46)</f>
        <v>79306</v>
      </c>
      <c r="E42" s="32">
        <f t="shared" si="10"/>
        <v>2227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55" si="11">SUM(D42:M42)</f>
        <v>81533</v>
      </c>
      <c r="O42" s="45">
        <f t="shared" si="9"/>
        <v>3.5503156978010013</v>
      </c>
      <c r="P42" s="10"/>
    </row>
    <row r="43" spans="1:16">
      <c r="A43" s="13"/>
      <c r="B43" s="39">
        <v>351.1</v>
      </c>
      <c r="C43" s="21" t="s">
        <v>52</v>
      </c>
      <c r="D43" s="46">
        <v>53754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53754</v>
      </c>
      <c r="O43" s="47">
        <f t="shared" si="9"/>
        <v>2.3406923579359895</v>
      </c>
      <c r="P43" s="9"/>
    </row>
    <row r="44" spans="1:16">
      <c r="A44" s="13"/>
      <c r="B44" s="39">
        <v>352</v>
      </c>
      <c r="C44" s="21" t="s">
        <v>53</v>
      </c>
      <c r="D44" s="46">
        <v>16994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16994</v>
      </c>
      <c r="O44" s="47">
        <f t="shared" si="9"/>
        <v>0.73999564554757236</v>
      </c>
      <c r="P44" s="9"/>
    </row>
    <row r="45" spans="1:16">
      <c r="A45" s="13"/>
      <c r="B45" s="39">
        <v>354</v>
      </c>
      <c r="C45" s="21" t="s">
        <v>86</v>
      </c>
      <c r="D45" s="46">
        <v>8558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8558</v>
      </c>
      <c r="O45" s="47">
        <f t="shared" si="9"/>
        <v>0.3726540387546266</v>
      </c>
      <c r="P45" s="9"/>
    </row>
    <row r="46" spans="1:16">
      <c r="A46" s="13"/>
      <c r="B46" s="39">
        <v>359</v>
      </c>
      <c r="C46" s="21" t="s">
        <v>54</v>
      </c>
      <c r="D46" s="46">
        <v>0</v>
      </c>
      <c r="E46" s="46">
        <v>2227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2227</v>
      </c>
      <c r="O46" s="47">
        <f t="shared" si="9"/>
        <v>9.6973655562812983E-2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SUM(D48:D52)</f>
        <v>381490</v>
      </c>
      <c r="E47" s="32">
        <f t="shared" si="12"/>
        <v>2327</v>
      </c>
      <c r="F47" s="32">
        <f t="shared" si="12"/>
        <v>0</v>
      </c>
      <c r="G47" s="32">
        <f t="shared" si="12"/>
        <v>1080</v>
      </c>
      <c r="H47" s="32">
        <f t="shared" si="12"/>
        <v>5</v>
      </c>
      <c r="I47" s="32">
        <f t="shared" si="12"/>
        <v>66103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1"/>
        <v>451005</v>
      </c>
      <c r="O47" s="45">
        <f t="shared" si="9"/>
        <v>19.638798171129981</v>
      </c>
      <c r="P47" s="10"/>
    </row>
    <row r="48" spans="1:16">
      <c r="A48" s="12"/>
      <c r="B48" s="25">
        <v>361.1</v>
      </c>
      <c r="C48" s="20" t="s">
        <v>55</v>
      </c>
      <c r="D48" s="46">
        <v>31424</v>
      </c>
      <c r="E48" s="46">
        <v>2327</v>
      </c>
      <c r="F48" s="46">
        <v>0</v>
      </c>
      <c r="G48" s="46">
        <v>0</v>
      </c>
      <c r="H48" s="46">
        <v>5</v>
      </c>
      <c r="I48" s="46">
        <v>25676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59432</v>
      </c>
      <c r="O48" s="47">
        <f t="shared" si="9"/>
        <v>2.5879381667755279</v>
      </c>
      <c r="P48" s="9"/>
    </row>
    <row r="49" spans="1:119">
      <c r="A49" s="12"/>
      <c r="B49" s="25">
        <v>362</v>
      </c>
      <c r="C49" s="20" t="s">
        <v>57</v>
      </c>
      <c r="D49" s="46">
        <v>6700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6700</v>
      </c>
      <c r="O49" s="47">
        <f t="shared" si="9"/>
        <v>0.29174831264968432</v>
      </c>
      <c r="P49" s="9"/>
    </row>
    <row r="50" spans="1:119">
      <c r="A50" s="12"/>
      <c r="B50" s="25">
        <v>366</v>
      </c>
      <c r="C50" s="20" t="s">
        <v>59</v>
      </c>
      <c r="D50" s="46">
        <v>12241</v>
      </c>
      <c r="E50" s="46">
        <v>0</v>
      </c>
      <c r="F50" s="46">
        <v>0</v>
      </c>
      <c r="G50" s="46">
        <v>1080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13321</v>
      </c>
      <c r="O50" s="47">
        <f t="shared" si="9"/>
        <v>0.58005660788155888</v>
      </c>
      <c r="P50" s="9"/>
    </row>
    <row r="51" spans="1:119">
      <c r="A51" s="12"/>
      <c r="B51" s="25">
        <v>369.3</v>
      </c>
      <c r="C51" s="20" t="s">
        <v>60</v>
      </c>
      <c r="D51" s="46">
        <v>44619</v>
      </c>
      <c r="E51" s="46">
        <v>0</v>
      </c>
      <c r="F51" s="46">
        <v>0</v>
      </c>
      <c r="G51" s="46">
        <v>0</v>
      </c>
      <c r="H51" s="46">
        <v>0</v>
      </c>
      <c r="I51" s="46">
        <v>2064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46683</v>
      </c>
      <c r="O51" s="47">
        <f t="shared" si="9"/>
        <v>2.0327890267798825</v>
      </c>
      <c r="P51" s="9"/>
    </row>
    <row r="52" spans="1:119">
      <c r="A52" s="12"/>
      <c r="B52" s="25">
        <v>369.9</v>
      </c>
      <c r="C52" s="20" t="s">
        <v>61</v>
      </c>
      <c r="D52" s="46">
        <v>286506</v>
      </c>
      <c r="E52" s="46">
        <v>0</v>
      </c>
      <c r="F52" s="46">
        <v>0</v>
      </c>
      <c r="G52" s="46">
        <v>0</v>
      </c>
      <c r="H52" s="46">
        <v>0</v>
      </c>
      <c r="I52" s="46">
        <v>38363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324869</v>
      </c>
      <c r="O52" s="47">
        <f t="shared" si="9"/>
        <v>14.146266057043327</v>
      </c>
      <c r="P52" s="9"/>
    </row>
    <row r="53" spans="1:119" ht="15.75">
      <c r="A53" s="29" t="s">
        <v>40</v>
      </c>
      <c r="B53" s="30"/>
      <c r="C53" s="31"/>
      <c r="D53" s="32">
        <f t="shared" ref="D53:M53" si="13">SUM(D54:D54)</f>
        <v>900000</v>
      </c>
      <c r="E53" s="32">
        <f t="shared" si="13"/>
        <v>106728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0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1006728</v>
      </c>
      <c r="O53" s="45">
        <f t="shared" si="9"/>
        <v>43.8374918354017</v>
      </c>
      <c r="P53" s="9"/>
    </row>
    <row r="54" spans="1:119" ht="15.75" thickBot="1">
      <c r="A54" s="12"/>
      <c r="B54" s="25">
        <v>381</v>
      </c>
      <c r="C54" s="20" t="s">
        <v>62</v>
      </c>
      <c r="D54" s="46">
        <v>900000</v>
      </c>
      <c r="E54" s="46">
        <v>106728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1006728</v>
      </c>
      <c r="O54" s="47">
        <f t="shared" si="9"/>
        <v>43.8374918354017</v>
      </c>
      <c r="P54" s="9"/>
    </row>
    <row r="55" spans="1:119" ht="16.5" thickBot="1">
      <c r="A55" s="14" t="s">
        <v>50</v>
      </c>
      <c r="B55" s="23"/>
      <c r="C55" s="22"/>
      <c r="D55" s="15">
        <f t="shared" ref="D55:M55" si="14">SUM(D5,D13,D23,D34,D42,D47,D53)</f>
        <v>13639878</v>
      </c>
      <c r="E55" s="15">
        <f t="shared" si="14"/>
        <v>626825</v>
      </c>
      <c r="F55" s="15">
        <f t="shared" si="14"/>
        <v>751535</v>
      </c>
      <c r="G55" s="15">
        <f t="shared" si="14"/>
        <v>28727</v>
      </c>
      <c r="H55" s="15">
        <f t="shared" si="14"/>
        <v>5</v>
      </c>
      <c r="I55" s="15">
        <f t="shared" si="14"/>
        <v>9210882</v>
      </c>
      <c r="J55" s="15">
        <f t="shared" si="14"/>
        <v>0</v>
      </c>
      <c r="K55" s="15">
        <f t="shared" si="14"/>
        <v>0</v>
      </c>
      <c r="L55" s="15">
        <f t="shared" si="14"/>
        <v>0</v>
      </c>
      <c r="M55" s="15">
        <f t="shared" si="14"/>
        <v>0</v>
      </c>
      <c r="N55" s="15">
        <f t="shared" si="11"/>
        <v>24257852</v>
      </c>
      <c r="O55" s="38">
        <f t="shared" si="9"/>
        <v>1056.2966252993685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99</v>
      </c>
      <c r="M57" s="118"/>
      <c r="N57" s="118"/>
      <c r="O57" s="43">
        <v>22965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84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8124826</v>
      </c>
      <c r="E5" s="27">
        <f t="shared" si="0"/>
        <v>63002</v>
      </c>
      <c r="F5" s="27">
        <f t="shared" si="0"/>
        <v>191056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8378884</v>
      </c>
      <c r="O5" s="33">
        <f t="shared" ref="O5:O36" si="1">(N5/O$64)</f>
        <v>368.43215196552632</v>
      </c>
      <c r="P5" s="6"/>
    </row>
    <row r="6" spans="1:133">
      <c r="A6" s="12"/>
      <c r="B6" s="25">
        <v>311</v>
      </c>
      <c r="C6" s="20" t="s">
        <v>2</v>
      </c>
      <c r="D6" s="46">
        <v>4860245</v>
      </c>
      <c r="E6" s="46">
        <v>63002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4923247</v>
      </c>
      <c r="O6" s="47">
        <f t="shared" si="1"/>
        <v>216.48258728344032</v>
      </c>
      <c r="P6" s="9"/>
    </row>
    <row r="7" spans="1:133">
      <c r="A7" s="12"/>
      <c r="B7" s="25">
        <v>312.10000000000002</v>
      </c>
      <c r="C7" s="20" t="s">
        <v>10</v>
      </c>
      <c r="D7" s="46">
        <v>348901</v>
      </c>
      <c r="E7" s="46">
        <v>0</v>
      </c>
      <c r="F7" s="46">
        <v>191056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539957</v>
      </c>
      <c r="O7" s="47">
        <f t="shared" si="1"/>
        <v>23.742722715680241</v>
      </c>
      <c r="P7" s="9"/>
    </row>
    <row r="8" spans="1:133">
      <c r="A8" s="12"/>
      <c r="B8" s="25">
        <v>314.10000000000002</v>
      </c>
      <c r="C8" s="20" t="s">
        <v>11</v>
      </c>
      <c r="D8" s="46">
        <v>1542798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1542798</v>
      </c>
      <c r="O8" s="47">
        <f t="shared" si="1"/>
        <v>67.839152229355378</v>
      </c>
      <c r="P8" s="9"/>
    </row>
    <row r="9" spans="1:133">
      <c r="A9" s="12"/>
      <c r="B9" s="25">
        <v>314.3</v>
      </c>
      <c r="C9" s="20" t="s">
        <v>12</v>
      </c>
      <c r="D9" s="46">
        <v>142131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142131</v>
      </c>
      <c r="O9" s="47">
        <f t="shared" si="1"/>
        <v>6.2497141852079849</v>
      </c>
      <c r="P9" s="9"/>
    </row>
    <row r="10" spans="1:133">
      <c r="A10" s="12"/>
      <c r="B10" s="25">
        <v>314.39999999999998</v>
      </c>
      <c r="C10" s="20" t="s">
        <v>13</v>
      </c>
      <c r="D10" s="46">
        <v>94023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94023</v>
      </c>
      <c r="O10" s="47">
        <f t="shared" si="1"/>
        <v>4.1343329522469441</v>
      </c>
      <c r="P10" s="9"/>
    </row>
    <row r="11" spans="1:133">
      <c r="A11" s="12"/>
      <c r="B11" s="25">
        <v>315</v>
      </c>
      <c r="C11" s="20" t="s">
        <v>14</v>
      </c>
      <c r="D11" s="46">
        <v>995391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995391</v>
      </c>
      <c r="O11" s="47">
        <f t="shared" si="1"/>
        <v>43.768841790519744</v>
      </c>
      <c r="P11" s="9"/>
    </row>
    <row r="12" spans="1:133">
      <c r="A12" s="12"/>
      <c r="B12" s="25">
        <v>316</v>
      </c>
      <c r="C12" s="20" t="s">
        <v>15</v>
      </c>
      <c r="D12" s="46">
        <v>141337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141337</v>
      </c>
      <c r="O12" s="47">
        <f t="shared" si="1"/>
        <v>6.2148008090757187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SUM(D14:D23)</f>
        <v>1695099</v>
      </c>
      <c r="E13" s="32">
        <f t="shared" si="3"/>
        <v>0</v>
      </c>
      <c r="F13" s="32">
        <f t="shared" si="3"/>
        <v>200986</v>
      </c>
      <c r="G13" s="32">
        <f t="shared" si="3"/>
        <v>125838</v>
      </c>
      <c r="H13" s="32">
        <f t="shared" si="3"/>
        <v>0</v>
      </c>
      <c r="I13" s="32">
        <f t="shared" si="3"/>
        <v>208183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2230106</v>
      </c>
      <c r="O13" s="45">
        <f t="shared" si="1"/>
        <v>98.061120393984694</v>
      </c>
      <c r="P13" s="10"/>
    </row>
    <row r="14" spans="1:133">
      <c r="A14" s="12"/>
      <c r="B14" s="25">
        <v>322</v>
      </c>
      <c r="C14" s="20" t="s">
        <v>0</v>
      </c>
      <c r="D14" s="46">
        <v>185370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185370</v>
      </c>
      <c r="O14" s="47">
        <f t="shared" si="1"/>
        <v>8.1509981531967277</v>
      </c>
      <c r="P14" s="9"/>
    </row>
    <row r="15" spans="1:133">
      <c r="A15" s="12"/>
      <c r="B15" s="25">
        <v>323.10000000000002</v>
      </c>
      <c r="C15" s="20" t="s">
        <v>17</v>
      </c>
      <c r="D15" s="46">
        <v>1313995</v>
      </c>
      <c r="E15" s="46">
        <v>0</v>
      </c>
      <c r="F15" s="46">
        <v>183586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3" si="4">SUM(D15:M15)</f>
        <v>1497581</v>
      </c>
      <c r="O15" s="47">
        <f t="shared" si="1"/>
        <v>65.85089262158121</v>
      </c>
      <c r="P15" s="9"/>
    </row>
    <row r="16" spans="1:133">
      <c r="A16" s="12"/>
      <c r="B16" s="25">
        <v>323.39999999999998</v>
      </c>
      <c r="C16" s="20" t="s">
        <v>18</v>
      </c>
      <c r="D16" s="46">
        <v>84522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84522</v>
      </c>
      <c r="O16" s="47">
        <f t="shared" si="1"/>
        <v>3.7165596693342713</v>
      </c>
      <c r="P16" s="9"/>
    </row>
    <row r="17" spans="1:16">
      <c r="A17" s="12"/>
      <c r="B17" s="25">
        <v>324.11</v>
      </c>
      <c r="C17" s="20" t="s">
        <v>19</v>
      </c>
      <c r="D17" s="46">
        <v>0</v>
      </c>
      <c r="E17" s="46">
        <v>0</v>
      </c>
      <c r="F17" s="46">
        <v>11800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11800</v>
      </c>
      <c r="O17" s="47">
        <f t="shared" si="1"/>
        <v>0.51886377627297509</v>
      </c>
      <c r="P17" s="9"/>
    </row>
    <row r="18" spans="1:16">
      <c r="A18" s="12"/>
      <c r="B18" s="25">
        <v>324.12</v>
      </c>
      <c r="C18" s="20" t="s">
        <v>73</v>
      </c>
      <c r="D18" s="46">
        <v>0</v>
      </c>
      <c r="E18" s="46">
        <v>0</v>
      </c>
      <c r="F18" s="46">
        <v>5600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5600</v>
      </c>
      <c r="O18" s="47">
        <f t="shared" si="1"/>
        <v>0.24624043619734412</v>
      </c>
      <c r="P18" s="9"/>
    </row>
    <row r="19" spans="1:16">
      <c r="A19" s="12"/>
      <c r="B19" s="25">
        <v>324.20999999999998</v>
      </c>
      <c r="C19" s="20" t="s">
        <v>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185692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185692</v>
      </c>
      <c r="O19" s="47">
        <f t="shared" si="1"/>
        <v>8.1651569782780751</v>
      </c>
      <c r="P19" s="9"/>
    </row>
    <row r="20" spans="1:16">
      <c r="A20" s="12"/>
      <c r="B20" s="25">
        <v>324.22000000000003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22491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22491</v>
      </c>
      <c r="O20" s="47">
        <f t="shared" si="1"/>
        <v>0.98896315187758332</v>
      </c>
      <c r="P20" s="9"/>
    </row>
    <row r="21" spans="1:16">
      <c r="A21" s="12"/>
      <c r="B21" s="25">
        <v>324.31</v>
      </c>
      <c r="C21" s="20" t="s">
        <v>22</v>
      </c>
      <c r="D21" s="46">
        <v>104310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104310</v>
      </c>
      <c r="O21" s="47">
        <f t="shared" si="1"/>
        <v>4.5866678392401727</v>
      </c>
      <c r="P21" s="9"/>
    </row>
    <row r="22" spans="1:16">
      <c r="A22" s="12"/>
      <c r="B22" s="25">
        <v>324.32</v>
      </c>
      <c r="C22" s="20" t="s">
        <v>74</v>
      </c>
      <c r="D22" s="46">
        <v>6902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6902</v>
      </c>
      <c r="O22" s="47">
        <f t="shared" si="1"/>
        <v>0.30349133761322661</v>
      </c>
      <c r="P22" s="9"/>
    </row>
    <row r="23" spans="1:16">
      <c r="A23" s="12"/>
      <c r="B23" s="25">
        <v>325.10000000000002</v>
      </c>
      <c r="C23" s="20" t="s">
        <v>81</v>
      </c>
      <c r="D23" s="46">
        <v>0</v>
      </c>
      <c r="E23" s="46">
        <v>0</v>
      </c>
      <c r="F23" s="46">
        <v>0</v>
      </c>
      <c r="G23" s="46">
        <v>125838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125838</v>
      </c>
      <c r="O23" s="47">
        <f t="shared" si="1"/>
        <v>5.5332864303931055</v>
      </c>
      <c r="P23" s="9"/>
    </row>
    <row r="24" spans="1:16" ht="15.75">
      <c r="A24" s="29" t="s">
        <v>24</v>
      </c>
      <c r="B24" s="30"/>
      <c r="C24" s="31"/>
      <c r="D24" s="32">
        <f t="shared" ref="D24:M24" si="5">SUM(D25:D33)</f>
        <v>2620487</v>
      </c>
      <c r="E24" s="32">
        <f t="shared" si="5"/>
        <v>0</v>
      </c>
      <c r="F24" s="32">
        <f t="shared" si="5"/>
        <v>284545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2905032</v>
      </c>
      <c r="O24" s="45">
        <f t="shared" si="1"/>
        <v>127.7386333655791</v>
      </c>
      <c r="P24" s="10"/>
    </row>
    <row r="25" spans="1:16">
      <c r="A25" s="12"/>
      <c r="B25" s="25">
        <v>331.2</v>
      </c>
      <c r="C25" s="20" t="s">
        <v>23</v>
      </c>
      <c r="D25" s="46">
        <v>533014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533014</v>
      </c>
      <c r="O25" s="47">
        <f t="shared" si="1"/>
        <v>23.437428546301998</v>
      </c>
      <c r="P25" s="9"/>
    </row>
    <row r="26" spans="1:16">
      <c r="A26" s="12"/>
      <c r="B26" s="25">
        <v>334.2</v>
      </c>
      <c r="C26" s="20" t="s">
        <v>25</v>
      </c>
      <c r="D26" s="46">
        <v>9510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9510</v>
      </c>
      <c r="O26" s="47">
        <f t="shared" si="1"/>
        <v>0.41816902647084692</v>
      </c>
      <c r="P26" s="9"/>
    </row>
    <row r="27" spans="1:16">
      <c r="A27" s="12"/>
      <c r="B27" s="25">
        <v>335.12</v>
      </c>
      <c r="C27" s="20" t="s">
        <v>27</v>
      </c>
      <c r="D27" s="46">
        <v>590970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590970</v>
      </c>
      <c r="O27" s="47">
        <f t="shared" si="1"/>
        <v>25.985841174918654</v>
      </c>
      <c r="P27" s="9"/>
    </row>
    <row r="28" spans="1:16">
      <c r="A28" s="12"/>
      <c r="B28" s="25">
        <v>335.14</v>
      </c>
      <c r="C28" s="20" t="s">
        <v>28</v>
      </c>
      <c r="D28" s="46">
        <v>5228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5228</v>
      </c>
      <c r="O28" s="47">
        <f t="shared" si="1"/>
        <v>0.22988303579280625</v>
      </c>
      <c r="P28" s="9"/>
    </row>
    <row r="29" spans="1:16">
      <c r="A29" s="12"/>
      <c r="B29" s="25">
        <v>335.15</v>
      </c>
      <c r="C29" s="20" t="s">
        <v>29</v>
      </c>
      <c r="D29" s="46">
        <v>11508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11508</v>
      </c>
      <c r="O29" s="47">
        <f t="shared" si="1"/>
        <v>0.50602409638554213</v>
      </c>
      <c r="P29" s="9"/>
    </row>
    <row r="30" spans="1:16">
      <c r="A30" s="12"/>
      <c r="B30" s="25">
        <v>335.18</v>
      </c>
      <c r="C30" s="20" t="s">
        <v>30</v>
      </c>
      <c r="D30" s="46">
        <v>1365324</v>
      </c>
      <c r="E30" s="46">
        <v>0</v>
      </c>
      <c r="F30" s="46">
        <v>284545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1649869</v>
      </c>
      <c r="O30" s="47">
        <f t="shared" si="1"/>
        <v>72.547225397942128</v>
      </c>
      <c r="P30" s="9"/>
    </row>
    <row r="31" spans="1:16">
      <c r="A31" s="12"/>
      <c r="B31" s="25">
        <v>335.21</v>
      </c>
      <c r="C31" s="20" t="s">
        <v>31</v>
      </c>
      <c r="D31" s="46">
        <v>8350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8350</v>
      </c>
      <c r="O31" s="47">
        <f t="shared" si="1"/>
        <v>0.3671620789728256</v>
      </c>
      <c r="P31" s="9"/>
    </row>
    <row r="32" spans="1:16">
      <c r="A32" s="12"/>
      <c r="B32" s="25">
        <v>335.49</v>
      </c>
      <c r="C32" s="20" t="s">
        <v>32</v>
      </c>
      <c r="D32" s="46">
        <v>75481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75481</v>
      </c>
      <c r="O32" s="47">
        <f t="shared" si="1"/>
        <v>3.3190132793949521</v>
      </c>
      <c r="P32" s="9"/>
    </row>
    <row r="33" spans="1:16">
      <c r="A33" s="12"/>
      <c r="B33" s="25">
        <v>339</v>
      </c>
      <c r="C33" s="20" t="s">
        <v>33</v>
      </c>
      <c r="D33" s="46">
        <v>21102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21102</v>
      </c>
      <c r="O33" s="47">
        <f t="shared" si="1"/>
        <v>0.92788672939934924</v>
      </c>
      <c r="P33" s="9"/>
    </row>
    <row r="34" spans="1:16" ht="15.75">
      <c r="A34" s="29" t="s">
        <v>38</v>
      </c>
      <c r="B34" s="30"/>
      <c r="C34" s="31"/>
      <c r="D34" s="32">
        <f t="shared" ref="D34:M34" si="7">SUM(D35:D42)</f>
        <v>227551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8938309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9165860</v>
      </c>
      <c r="O34" s="45">
        <f t="shared" si="1"/>
        <v>403.03667223639081</v>
      </c>
      <c r="P34" s="10"/>
    </row>
    <row r="35" spans="1:16">
      <c r="A35" s="12"/>
      <c r="B35" s="25">
        <v>342.1</v>
      </c>
      <c r="C35" s="20" t="s">
        <v>41</v>
      </c>
      <c r="D35" s="46">
        <v>458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8">SUM(D35:M35)</f>
        <v>458</v>
      </c>
      <c r="O35" s="47">
        <f t="shared" si="1"/>
        <v>2.0138949960425645E-2</v>
      </c>
      <c r="P35" s="9"/>
    </row>
    <row r="36" spans="1:16">
      <c r="A36" s="12"/>
      <c r="B36" s="25">
        <v>343.3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2559288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2559288</v>
      </c>
      <c r="O36" s="47">
        <f t="shared" si="1"/>
        <v>112.53574883475508</v>
      </c>
      <c r="P36" s="9"/>
    </row>
    <row r="37" spans="1:16">
      <c r="A37" s="12"/>
      <c r="B37" s="25">
        <v>343.4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2976781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2976781</v>
      </c>
      <c r="O37" s="47">
        <f t="shared" ref="O37:O62" si="9">(N37/O$64)</f>
        <v>130.89354498285113</v>
      </c>
      <c r="P37" s="9"/>
    </row>
    <row r="38" spans="1:16">
      <c r="A38" s="12"/>
      <c r="B38" s="25">
        <v>343.5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3080322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3080322</v>
      </c>
      <c r="O38" s="47">
        <f t="shared" si="9"/>
        <v>135.44639873362061</v>
      </c>
      <c r="P38" s="9"/>
    </row>
    <row r="39" spans="1:16">
      <c r="A39" s="12"/>
      <c r="B39" s="25">
        <v>343.9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321918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321918</v>
      </c>
      <c r="O39" s="47">
        <f t="shared" si="9"/>
        <v>14.155219417817255</v>
      </c>
      <c r="P39" s="9"/>
    </row>
    <row r="40" spans="1:16">
      <c r="A40" s="12"/>
      <c r="B40" s="25">
        <v>346.4</v>
      </c>
      <c r="C40" s="20" t="s">
        <v>47</v>
      </c>
      <c r="D40" s="46">
        <v>26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26</v>
      </c>
      <c r="O40" s="47">
        <f t="shared" si="9"/>
        <v>1.1432591680590977E-3</v>
      </c>
      <c r="P40" s="9"/>
    </row>
    <row r="41" spans="1:16">
      <c r="A41" s="12"/>
      <c r="B41" s="25">
        <v>347.1</v>
      </c>
      <c r="C41" s="20" t="s">
        <v>48</v>
      </c>
      <c r="D41" s="46">
        <v>101786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101786</v>
      </c>
      <c r="O41" s="47">
        <f t="shared" si="9"/>
        <v>4.4756837569255126</v>
      </c>
      <c r="P41" s="9"/>
    </row>
    <row r="42" spans="1:16">
      <c r="A42" s="12"/>
      <c r="B42" s="25">
        <v>347.2</v>
      </c>
      <c r="C42" s="20" t="s">
        <v>49</v>
      </c>
      <c r="D42" s="46">
        <v>125281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125281</v>
      </c>
      <c r="O42" s="47">
        <f t="shared" si="9"/>
        <v>5.5087943012927623</v>
      </c>
      <c r="P42" s="9"/>
    </row>
    <row r="43" spans="1:16" ht="15.75">
      <c r="A43" s="29" t="s">
        <v>39</v>
      </c>
      <c r="B43" s="30"/>
      <c r="C43" s="31"/>
      <c r="D43" s="32">
        <f t="shared" ref="D43:M43" si="10">SUM(D44:D47)</f>
        <v>82492</v>
      </c>
      <c r="E43" s="32">
        <f t="shared" si="10"/>
        <v>7432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49" si="11">SUM(D43:M43)</f>
        <v>89924</v>
      </c>
      <c r="O43" s="45">
        <f t="shared" si="9"/>
        <v>3.9540937472517808</v>
      </c>
      <c r="P43" s="10"/>
    </row>
    <row r="44" spans="1:16">
      <c r="A44" s="13"/>
      <c r="B44" s="39">
        <v>351.5</v>
      </c>
      <c r="C44" s="21" t="s">
        <v>78</v>
      </c>
      <c r="D44" s="46">
        <v>65425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65425</v>
      </c>
      <c r="O44" s="47">
        <f t="shared" si="9"/>
        <v>2.8768358103948639</v>
      </c>
      <c r="P44" s="9"/>
    </row>
    <row r="45" spans="1:16">
      <c r="A45" s="13"/>
      <c r="B45" s="39">
        <v>352</v>
      </c>
      <c r="C45" s="21" t="s">
        <v>53</v>
      </c>
      <c r="D45" s="46">
        <v>14667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14667</v>
      </c>
      <c r="O45" s="47">
        <f t="shared" si="9"/>
        <v>0.64493008530472251</v>
      </c>
      <c r="P45" s="9"/>
    </row>
    <row r="46" spans="1:16">
      <c r="A46" s="13"/>
      <c r="B46" s="39">
        <v>354</v>
      </c>
      <c r="C46" s="21" t="s">
        <v>86</v>
      </c>
      <c r="D46" s="46">
        <v>2400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2400</v>
      </c>
      <c r="O46" s="47">
        <f t="shared" si="9"/>
        <v>0.10553161551314748</v>
      </c>
      <c r="P46" s="9"/>
    </row>
    <row r="47" spans="1:16">
      <c r="A47" s="13"/>
      <c r="B47" s="39">
        <v>359</v>
      </c>
      <c r="C47" s="21" t="s">
        <v>54</v>
      </c>
      <c r="D47" s="46">
        <v>0</v>
      </c>
      <c r="E47" s="46">
        <v>7432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7432</v>
      </c>
      <c r="O47" s="47">
        <f t="shared" si="9"/>
        <v>0.32679623603904667</v>
      </c>
      <c r="P47" s="9"/>
    </row>
    <row r="48" spans="1:16" ht="15.75">
      <c r="A48" s="29" t="s">
        <v>3</v>
      </c>
      <c r="B48" s="30"/>
      <c r="C48" s="31"/>
      <c r="D48" s="32">
        <f t="shared" ref="D48:M48" si="12">SUM(D49:D57)</f>
        <v>290019</v>
      </c>
      <c r="E48" s="32">
        <f t="shared" si="12"/>
        <v>5359</v>
      </c>
      <c r="F48" s="32">
        <f t="shared" si="12"/>
        <v>0</v>
      </c>
      <c r="G48" s="32">
        <f t="shared" si="12"/>
        <v>0</v>
      </c>
      <c r="H48" s="32">
        <f t="shared" si="12"/>
        <v>250</v>
      </c>
      <c r="I48" s="32">
        <f t="shared" si="12"/>
        <v>72807</v>
      </c>
      <c r="J48" s="32">
        <f t="shared" si="12"/>
        <v>0</v>
      </c>
      <c r="K48" s="32">
        <f t="shared" si="12"/>
        <v>5332791</v>
      </c>
      <c r="L48" s="32">
        <f t="shared" si="12"/>
        <v>0</v>
      </c>
      <c r="M48" s="32">
        <f t="shared" si="12"/>
        <v>0</v>
      </c>
      <c r="N48" s="32">
        <f t="shared" si="11"/>
        <v>5701226</v>
      </c>
      <c r="O48" s="45">
        <f t="shared" si="9"/>
        <v>250.69149591064991</v>
      </c>
      <c r="P48" s="10"/>
    </row>
    <row r="49" spans="1:119">
      <c r="A49" s="12"/>
      <c r="B49" s="25">
        <v>361.1</v>
      </c>
      <c r="C49" s="20" t="s">
        <v>55</v>
      </c>
      <c r="D49" s="46">
        <v>27743</v>
      </c>
      <c r="E49" s="46">
        <v>4983</v>
      </c>
      <c r="F49" s="46">
        <v>0</v>
      </c>
      <c r="G49" s="46">
        <v>0</v>
      </c>
      <c r="H49" s="46">
        <v>250</v>
      </c>
      <c r="I49" s="46">
        <v>28291</v>
      </c>
      <c r="J49" s="46">
        <v>0</v>
      </c>
      <c r="K49" s="46">
        <v>660061</v>
      </c>
      <c r="L49" s="46">
        <v>0</v>
      </c>
      <c r="M49" s="46">
        <v>0</v>
      </c>
      <c r="N49" s="46">
        <f t="shared" si="11"/>
        <v>721328</v>
      </c>
      <c r="O49" s="47">
        <f t="shared" si="9"/>
        <v>31.717878814528184</v>
      </c>
      <c r="P49" s="9"/>
    </row>
    <row r="50" spans="1:119">
      <c r="A50" s="12"/>
      <c r="B50" s="25">
        <v>361.3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2389453</v>
      </c>
      <c r="L50" s="46">
        <v>0</v>
      </c>
      <c r="M50" s="46">
        <v>0</v>
      </c>
      <c r="N50" s="46">
        <f t="shared" ref="N50:N57" si="13">SUM(D50:M50)</f>
        <v>2389453</v>
      </c>
      <c r="O50" s="47">
        <f t="shared" si="9"/>
        <v>105.06784803447366</v>
      </c>
      <c r="P50" s="9"/>
    </row>
    <row r="51" spans="1:119">
      <c r="A51" s="12"/>
      <c r="B51" s="25">
        <v>361.4</v>
      </c>
      <c r="C51" s="20" t="s">
        <v>87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496225</v>
      </c>
      <c r="L51" s="46">
        <v>0</v>
      </c>
      <c r="M51" s="46">
        <v>0</v>
      </c>
      <c r="N51" s="46">
        <f t="shared" si="13"/>
        <v>496225</v>
      </c>
      <c r="O51" s="47">
        <f t="shared" si="9"/>
        <v>21.819760795004836</v>
      </c>
      <c r="P51" s="9"/>
    </row>
    <row r="52" spans="1:119">
      <c r="A52" s="12"/>
      <c r="B52" s="25">
        <v>362</v>
      </c>
      <c r="C52" s="20" t="s">
        <v>57</v>
      </c>
      <c r="D52" s="46">
        <v>6700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6700</v>
      </c>
      <c r="O52" s="47">
        <f t="shared" si="9"/>
        <v>0.29460909330753671</v>
      </c>
      <c r="P52" s="9"/>
    </row>
    <row r="53" spans="1:119">
      <c r="A53" s="12"/>
      <c r="B53" s="25">
        <v>364</v>
      </c>
      <c r="C53" s="20" t="s">
        <v>58</v>
      </c>
      <c r="D53" s="46">
        <v>8597</v>
      </c>
      <c r="E53" s="46">
        <v>0</v>
      </c>
      <c r="F53" s="46">
        <v>0</v>
      </c>
      <c r="G53" s="46">
        <v>0</v>
      </c>
      <c r="H53" s="46">
        <v>0</v>
      </c>
      <c r="I53" s="46">
        <v>5775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14372</v>
      </c>
      <c r="O53" s="47">
        <f t="shared" si="9"/>
        <v>0.63195849089789813</v>
      </c>
      <c r="P53" s="9"/>
    </row>
    <row r="54" spans="1:119">
      <c r="A54" s="12"/>
      <c r="B54" s="25">
        <v>366</v>
      </c>
      <c r="C54" s="20" t="s">
        <v>59</v>
      </c>
      <c r="D54" s="46">
        <v>4201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4201</v>
      </c>
      <c r="O54" s="47">
        <f t="shared" si="9"/>
        <v>0.1847242986544719</v>
      </c>
      <c r="P54" s="9"/>
    </row>
    <row r="55" spans="1:119">
      <c r="A55" s="12"/>
      <c r="B55" s="25">
        <v>368</v>
      </c>
      <c r="C55" s="20" t="s">
        <v>88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1787052</v>
      </c>
      <c r="L55" s="46">
        <v>0</v>
      </c>
      <c r="M55" s="46">
        <v>0</v>
      </c>
      <c r="N55" s="46">
        <f t="shared" si="13"/>
        <v>1787052</v>
      </c>
      <c r="O55" s="47">
        <f t="shared" si="9"/>
        <v>78.579368569167173</v>
      </c>
      <c r="P55" s="9"/>
    </row>
    <row r="56" spans="1:119">
      <c r="A56" s="12"/>
      <c r="B56" s="25">
        <v>369.3</v>
      </c>
      <c r="C56" s="20" t="s">
        <v>60</v>
      </c>
      <c r="D56" s="46">
        <v>27236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27236</v>
      </c>
      <c r="O56" s="47">
        <f t="shared" si="9"/>
        <v>1.1976079500483687</v>
      </c>
      <c r="P56" s="9"/>
    </row>
    <row r="57" spans="1:119">
      <c r="A57" s="12"/>
      <c r="B57" s="25">
        <v>369.9</v>
      </c>
      <c r="C57" s="20" t="s">
        <v>61</v>
      </c>
      <c r="D57" s="46">
        <v>215542</v>
      </c>
      <c r="E57" s="46">
        <v>376</v>
      </c>
      <c r="F57" s="46">
        <v>0</v>
      </c>
      <c r="G57" s="46">
        <v>0</v>
      </c>
      <c r="H57" s="46">
        <v>0</v>
      </c>
      <c r="I57" s="46">
        <v>38741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254659</v>
      </c>
      <c r="O57" s="47">
        <f t="shared" si="9"/>
        <v>11.19773986456776</v>
      </c>
      <c r="P57" s="9"/>
    </row>
    <row r="58" spans="1:119" ht="15.75">
      <c r="A58" s="29" t="s">
        <v>40</v>
      </c>
      <c r="B58" s="30"/>
      <c r="C58" s="31"/>
      <c r="D58" s="32">
        <f t="shared" ref="D58:M58" si="14">SUM(D59:D61)</f>
        <v>845690</v>
      </c>
      <c r="E58" s="32">
        <f t="shared" si="14"/>
        <v>107175</v>
      </c>
      <c r="F58" s="32">
        <f t="shared" si="14"/>
        <v>0</v>
      </c>
      <c r="G58" s="32">
        <f t="shared" si="14"/>
        <v>300840</v>
      </c>
      <c r="H58" s="32">
        <f t="shared" si="14"/>
        <v>0</v>
      </c>
      <c r="I58" s="32">
        <f t="shared" si="14"/>
        <v>2198417</v>
      </c>
      <c r="J58" s="32">
        <f t="shared" si="14"/>
        <v>0</v>
      </c>
      <c r="K58" s="32">
        <f t="shared" si="14"/>
        <v>523106</v>
      </c>
      <c r="L58" s="32">
        <f t="shared" si="14"/>
        <v>0</v>
      </c>
      <c r="M58" s="32">
        <f t="shared" si="14"/>
        <v>0</v>
      </c>
      <c r="N58" s="32">
        <f>SUM(D58:M58)</f>
        <v>3975228</v>
      </c>
      <c r="O58" s="45">
        <f t="shared" si="9"/>
        <v>174.79676369712428</v>
      </c>
      <c r="P58" s="9"/>
    </row>
    <row r="59" spans="1:119">
      <c r="A59" s="12"/>
      <c r="B59" s="25">
        <v>381</v>
      </c>
      <c r="C59" s="20" t="s">
        <v>62</v>
      </c>
      <c r="D59" s="46">
        <v>690307</v>
      </c>
      <c r="E59" s="46">
        <v>107175</v>
      </c>
      <c r="F59" s="46">
        <v>0</v>
      </c>
      <c r="G59" s="46">
        <v>300840</v>
      </c>
      <c r="H59" s="46">
        <v>0</v>
      </c>
      <c r="I59" s="46">
        <v>2198417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3296739</v>
      </c>
      <c r="O59" s="47">
        <f t="shared" si="9"/>
        <v>144.96258024799928</v>
      </c>
      <c r="P59" s="9"/>
    </row>
    <row r="60" spans="1:119">
      <c r="A60" s="12"/>
      <c r="B60" s="25">
        <v>384</v>
      </c>
      <c r="C60" s="20" t="s">
        <v>63</v>
      </c>
      <c r="D60" s="46">
        <v>155383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155383</v>
      </c>
      <c r="O60" s="47">
        <f t="shared" si="9"/>
        <v>6.8324245888664148</v>
      </c>
      <c r="P60" s="9"/>
    </row>
    <row r="61" spans="1:119" ht="15.75" thickBot="1">
      <c r="A61" s="12"/>
      <c r="B61" s="25">
        <v>389.4</v>
      </c>
      <c r="C61" s="20" t="s">
        <v>89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523106</v>
      </c>
      <c r="L61" s="46">
        <v>0</v>
      </c>
      <c r="M61" s="46">
        <v>0</v>
      </c>
      <c r="N61" s="46">
        <f>SUM(D61:M61)</f>
        <v>523106</v>
      </c>
      <c r="O61" s="47">
        <f t="shared" si="9"/>
        <v>23.001758860258551</v>
      </c>
      <c r="P61" s="9"/>
    </row>
    <row r="62" spans="1:119" ht="16.5" thickBot="1">
      <c r="A62" s="14" t="s">
        <v>50</v>
      </c>
      <c r="B62" s="23"/>
      <c r="C62" s="22"/>
      <c r="D62" s="15">
        <f t="shared" ref="D62:M62" si="15">SUM(D5,D13,D24,D34,D43,D48,D58)</f>
        <v>13886164</v>
      </c>
      <c r="E62" s="15">
        <f t="shared" si="15"/>
        <v>182968</v>
      </c>
      <c r="F62" s="15">
        <f t="shared" si="15"/>
        <v>676587</v>
      </c>
      <c r="G62" s="15">
        <f t="shared" si="15"/>
        <v>426678</v>
      </c>
      <c r="H62" s="15">
        <f t="shared" si="15"/>
        <v>250</v>
      </c>
      <c r="I62" s="15">
        <f t="shared" si="15"/>
        <v>11417716</v>
      </c>
      <c r="J62" s="15">
        <f t="shared" si="15"/>
        <v>0</v>
      </c>
      <c r="K62" s="15">
        <f t="shared" si="15"/>
        <v>5855897</v>
      </c>
      <c r="L62" s="15">
        <f t="shared" si="15"/>
        <v>0</v>
      </c>
      <c r="M62" s="15">
        <f t="shared" si="15"/>
        <v>0</v>
      </c>
      <c r="N62" s="15">
        <f>SUM(D62:M62)</f>
        <v>32446260</v>
      </c>
      <c r="O62" s="38">
        <f t="shared" si="9"/>
        <v>1426.710931316507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90</v>
      </c>
      <c r="M64" s="118"/>
      <c r="N64" s="118"/>
      <c r="O64" s="43">
        <v>22742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84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8623872</v>
      </c>
      <c r="E5" s="27">
        <f t="shared" si="0"/>
        <v>72268</v>
      </c>
      <c r="F5" s="27">
        <f t="shared" si="0"/>
        <v>191056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8887196</v>
      </c>
      <c r="O5" s="33">
        <f t="shared" ref="O5:O36" si="1">(N5/O$58)</f>
        <v>413.85843345440998</v>
      </c>
      <c r="P5" s="6"/>
    </row>
    <row r="6" spans="1:133">
      <c r="A6" s="12"/>
      <c r="B6" s="25">
        <v>311</v>
      </c>
      <c r="C6" s="20" t="s">
        <v>2</v>
      </c>
      <c r="D6" s="46">
        <v>5273293</v>
      </c>
      <c r="E6" s="46">
        <v>72268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5345561</v>
      </c>
      <c r="O6" s="47">
        <f t="shared" si="1"/>
        <v>248.93177796404956</v>
      </c>
      <c r="P6" s="9"/>
    </row>
    <row r="7" spans="1:133">
      <c r="A7" s="12"/>
      <c r="B7" s="25">
        <v>312.10000000000002</v>
      </c>
      <c r="C7" s="20" t="s">
        <v>10</v>
      </c>
      <c r="D7" s="46">
        <v>280513</v>
      </c>
      <c r="E7" s="46">
        <v>0</v>
      </c>
      <c r="F7" s="46">
        <v>191056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471569</v>
      </c>
      <c r="O7" s="47">
        <f t="shared" si="1"/>
        <v>21.959998137282295</v>
      </c>
      <c r="P7" s="9"/>
    </row>
    <row r="8" spans="1:133">
      <c r="A8" s="12"/>
      <c r="B8" s="25">
        <v>314.10000000000002</v>
      </c>
      <c r="C8" s="20" t="s">
        <v>11</v>
      </c>
      <c r="D8" s="46">
        <v>1517629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1517629</v>
      </c>
      <c r="O8" s="47">
        <f t="shared" si="1"/>
        <v>70.672860203036237</v>
      </c>
      <c r="P8" s="9"/>
    </row>
    <row r="9" spans="1:133">
      <c r="A9" s="12"/>
      <c r="B9" s="25">
        <v>314.3</v>
      </c>
      <c r="C9" s="20" t="s">
        <v>12</v>
      </c>
      <c r="D9" s="46">
        <v>141396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141396</v>
      </c>
      <c r="O9" s="47">
        <f t="shared" si="1"/>
        <v>6.5845208158703548</v>
      </c>
      <c r="P9" s="9"/>
    </row>
    <row r="10" spans="1:133">
      <c r="A10" s="12"/>
      <c r="B10" s="25">
        <v>314.39999999999998</v>
      </c>
      <c r="C10" s="20" t="s">
        <v>13</v>
      </c>
      <c r="D10" s="46">
        <v>116073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116073</v>
      </c>
      <c r="O10" s="47">
        <f t="shared" si="1"/>
        <v>5.4052808046940486</v>
      </c>
      <c r="P10" s="9"/>
    </row>
    <row r="11" spans="1:133">
      <c r="A11" s="12"/>
      <c r="B11" s="25">
        <v>315</v>
      </c>
      <c r="C11" s="20" t="s">
        <v>14</v>
      </c>
      <c r="D11" s="46">
        <v>1137946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1137946</v>
      </c>
      <c r="O11" s="47">
        <f t="shared" si="1"/>
        <v>52.991804042097421</v>
      </c>
      <c r="P11" s="9"/>
    </row>
    <row r="12" spans="1:133">
      <c r="A12" s="12"/>
      <c r="B12" s="25">
        <v>316</v>
      </c>
      <c r="C12" s="20" t="s">
        <v>15</v>
      </c>
      <c r="D12" s="46">
        <v>157022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157022</v>
      </c>
      <c r="O12" s="47">
        <f t="shared" si="1"/>
        <v>7.3121914873800877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SUM(D14:D23)</f>
        <v>2061377</v>
      </c>
      <c r="E13" s="32">
        <f t="shared" si="3"/>
        <v>0</v>
      </c>
      <c r="F13" s="32">
        <f t="shared" si="3"/>
        <v>221425</v>
      </c>
      <c r="G13" s="32">
        <f t="shared" si="3"/>
        <v>101278</v>
      </c>
      <c r="H13" s="32">
        <f t="shared" si="3"/>
        <v>0</v>
      </c>
      <c r="I13" s="32">
        <f t="shared" si="3"/>
        <v>540758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2924838</v>
      </c>
      <c r="O13" s="45">
        <f t="shared" si="1"/>
        <v>136.20368818105615</v>
      </c>
      <c r="P13" s="10"/>
    </row>
    <row r="14" spans="1:133">
      <c r="A14" s="12"/>
      <c r="B14" s="25">
        <v>322</v>
      </c>
      <c r="C14" s="20" t="s">
        <v>0</v>
      </c>
      <c r="D14" s="46">
        <v>308926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308926</v>
      </c>
      <c r="O14" s="47">
        <f t="shared" si="1"/>
        <v>14.386048244388563</v>
      </c>
      <c r="P14" s="9"/>
    </row>
    <row r="15" spans="1:133">
      <c r="A15" s="12"/>
      <c r="B15" s="25">
        <v>323.10000000000002</v>
      </c>
      <c r="C15" s="20" t="s">
        <v>17</v>
      </c>
      <c r="D15" s="46">
        <v>1406010</v>
      </c>
      <c r="E15" s="46">
        <v>0</v>
      </c>
      <c r="F15" s="46">
        <v>184225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3" si="4">SUM(D15:M15)</f>
        <v>1590235</v>
      </c>
      <c r="O15" s="47">
        <f t="shared" si="1"/>
        <v>74.053972245506188</v>
      </c>
      <c r="P15" s="9"/>
    </row>
    <row r="16" spans="1:133">
      <c r="A16" s="12"/>
      <c r="B16" s="25">
        <v>323.39999999999998</v>
      </c>
      <c r="C16" s="20" t="s">
        <v>18</v>
      </c>
      <c r="D16" s="46">
        <v>103189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103189</v>
      </c>
      <c r="O16" s="47">
        <f t="shared" si="1"/>
        <v>4.8052994318710995</v>
      </c>
      <c r="P16" s="9"/>
    </row>
    <row r="17" spans="1:16">
      <c r="A17" s="12"/>
      <c r="B17" s="25">
        <v>324.11</v>
      </c>
      <c r="C17" s="20" t="s">
        <v>19</v>
      </c>
      <c r="D17" s="46">
        <v>0</v>
      </c>
      <c r="E17" s="46">
        <v>0</v>
      </c>
      <c r="F17" s="46">
        <v>29800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29800</v>
      </c>
      <c r="O17" s="47">
        <f t="shared" si="1"/>
        <v>1.3877246903231815</v>
      </c>
      <c r="P17" s="9"/>
    </row>
    <row r="18" spans="1:16">
      <c r="A18" s="12"/>
      <c r="B18" s="25">
        <v>324.12</v>
      </c>
      <c r="C18" s="20" t="s">
        <v>73</v>
      </c>
      <c r="D18" s="46">
        <v>0</v>
      </c>
      <c r="E18" s="46">
        <v>0</v>
      </c>
      <c r="F18" s="46">
        <v>7400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7400</v>
      </c>
      <c r="O18" s="47">
        <f t="shared" si="1"/>
        <v>0.34460277544938067</v>
      </c>
      <c r="P18" s="9"/>
    </row>
    <row r="19" spans="1:16">
      <c r="A19" s="12"/>
      <c r="B19" s="25">
        <v>324.20999999999998</v>
      </c>
      <c r="C19" s="20" t="s">
        <v>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481472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481472</v>
      </c>
      <c r="O19" s="47">
        <f t="shared" si="1"/>
        <v>22.421160473130296</v>
      </c>
      <c r="P19" s="9"/>
    </row>
    <row r="20" spans="1:16">
      <c r="A20" s="12"/>
      <c r="B20" s="25">
        <v>324.22000000000003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59286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59286</v>
      </c>
      <c r="O20" s="47">
        <f t="shared" si="1"/>
        <v>2.7608270466610785</v>
      </c>
      <c r="P20" s="9"/>
    </row>
    <row r="21" spans="1:16">
      <c r="A21" s="12"/>
      <c r="B21" s="25">
        <v>324.31</v>
      </c>
      <c r="C21" s="20" t="s">
        <v>22</v>
      </c>
      <c r="D21" s="46">
        <v>219897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219897</v>
      </c>
      <c r="O21" s="47">
        <f t="shared" si="1"/>
        <v>10.240150880134117</v>
      </c>
      <c r="P21" s="9"/>
    </row>
    <row r="22" spans="1:16">
      <c r="A22" s="12"/>
      <c r="B22" s="25">
        <v>324.32</v>
      </c>
      <c r="C22" s="20" t="s">
        <v>74</v>
      </c>
      <c r="D22" s="46">
        <v>23355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23355</v>
      </c>
      <c r="O22" s="47">
        <f t="shared" si="1"/>
        <v>1.0875943000838224</v>
      </c>
      <c r="P22" s="9"/>
    </row>
    <row r="23" spans="1:16">
      <c r="A23" s="12"/>
      <c r="B23" s="25">
        <v>325.10000000000002</v>
      </c>
      <c r="C23" s="20" t="s">
        <v>81</v>
      </c>
      <c r="D23" s="46">
        <v>0</v>
      </c>
      <c r="E23" s="46">
        <v>0</v>
      </c>
      <c r="F23" s="46">
        <v>0</v>
      </c>
      <c r="G23" s="46">
        <v>101278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101278</v>
      </c>
      <c r="O23" s="47">
        <f t="shared" si="1"/>
        <v>4.7163080935084292</v>
      </c>
      <c r="P23" s="9"/>
    </row>
    <row r="24" spans="1:16" ht="15.75">
      <c r="A24" s="29" t="s">
        <v>24</v>
      </c>
      <c r="B24" s="30"/>
      <c r="C24" s="31"/>
      <c r="D24" s="32">
        <f t="shared" ref="D24:M24" si="5">SUM(D25:D34)</f>
        <v>2194513</v>
      </c>
      <c r="E24" s="32">
        <f t="shared" si="5"/>
        <v>0</v>
      </c>
      <c r="F24" s="32">
        <f t="shared" si="5"/>
        <v>202830</v>
      </c>
      <c r="G24" s="32">
        <f t="shared" si="5"/>
        <v>10063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2407406</v>
      </c>
      <c r="O24" s="45">
        <f t="shared" si="1"/>
        <v>112.10794449101239</v>
      </c>
      <c r="P24" s="10"/>
    </row>
    <row r="25" spans="1:16">
      <c r="A25" s="12"/>
      <c r="B25" s="25">
        <v>331.2</v>
      </c>
      <c r="C25" s="20" t="s">
        <v>23</v>
      </c>
      <c r="D25" s="46">
        <v>198921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198921</v>
      </c>
      <c r="O25" s="47">
        <f t="shared" si="1"/>
        <v>9.2633417155630067</v>
      </c>
      <c r="P25" s="9"/>
    </row>
    <row r="26" spans="1:16">
      <c r="A26" s="12"/>
      <c r="B26" s="25">
        <v>331.5</v>
      </c>
      <c r="C26" s="20" t="s">
        <v>75</v>
      </c>
      <c r="D26" s="46">
        <v>0</v>
      </c>
      <c r="E26" s="46">
        <v>0</v>
      </c>
      <c r="F26" s="46">
        <v>0</v>
      </c>
      <c r="G26" s="46">
        <v>10063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10063</v>
      </c>
      <c r="O26" s="47">
        <f t="shared" si="1"/>
        <v>0.4686132066685294</v>
      </c>
      <c r="P26" s="9"/>
    </row>
    <row r="27" spans="1:16">
      <c r="A27" s="12"/>
      <c r="B27" s="25">
        <v>334.2</v>
      </c>
      <c r="C27" s="20" t="s">
        <v>25</v>
      </c>
      <c r="D27" s="46">
        <v>17934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17934</v>
      </c>
      <c r="O27" s="47">
        <f t="shared" si="1"/>
        <v>0.83514948309583681</v>
      </c>
      <c r="P27" s="9"/>
    </row>
    <row r="28" spans="1:16">
      <c r="A28" s="12"/>
      <c r="B28" s="25">
        <v>335.12</v>
      </c>
      <c r="C28" s="20" t="s">
        <v>27</v>
      </c>
      <c r="D28" s="46">
        <v>601432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601432</v>
      </c>
      <c r="O28" s="47">
        <f t="shared" si="1"/>
        <v>28.007450870820527</v>
      </c>
      <c r="P28" s="9"/>
    </row>
    <row r="29" spans="1:16">
      <c r="A29" s="12"/>
      <c r="B29" s="25">
        <v>335.14</v>
      </c>
      <c r="C29" s="20" t="s">
        <v>28</v>
      </c>
      <c r="D29" s="46">
        <v>7817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7817</v>
      </c>
      <c r="O29" s="47">
        <f t="shared" si="1"/>
        <v>0.36402160752537954</v>
      </c>
      <c r="P29" s="9"/>
    </row>
    <row r="30" spans="1:16">
      <c r="A30" s="12"/>
      <c r="B30" s="25">
        <v>335.15</v>
      </c>
      <c r="C30" s="20" t="s">
        <v>29</v>
      </c>
      <c r="D30" s="46">
        <v>9221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9221</v>
      </c>
      <c r="O30" s="47">
        <f t="shared" si="1"/>
        <v>0.42940299897550527</v>
      </c>
      <c r="P30" s="9"/>
    </row>
    <row r="31" spans="1:16">
      <c r="A31" s="12"/>
      <c r="B31" s="25">
        <v>335.18</v>
      </c>
      <c r="C31" s="20" t="s">
        <v>30</v>
      </c>
      <c r="D31" s="46">
        <v>1280609</v>
      </c>
      <c r="E31" s="46">
        <v>0</v>
      </c>
      <c r="F31" s="46">
        <v>202830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1483439</v>
      </c>
      <c r="O31" s="47">
        <f t="shared" si="1"/>
        <v>69.080702244574837</v>
      </c>
      <c r="P31" s="9"/>
    </row>
    <row r="32" spans="1:16">
      <c r="A32" s="12"/>
      <c r="B32" s="25">
        <v>335.21</v>
      </c>
      <c r="C32" s="20" t="s">
        <v>31</v>
      </c>
      <c r="D32" s="46">
        <v>6700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6700</v>
      </c>
      <c r="O32" s="47">
        <f t="shared" si="1"/>
        <v>0.31200521560957439</v>
      </c>
      <c r="P32" s="9"/>
    </row>
    <row r="33" spans="1:16">
      <c r="A33" s="12"/>
      <c r="B33" s="25">
        <v>335.49</v>
      </c>
      <c r="C33" s="20" t="s">
        <v>32</v>
      </c>
      <c r="D33" s="46">
        <v>45828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45828</v>
      </c>
      <c r="O33" s="47">
        <f t="shared" si="1"/>
        <v>2.1341156747694887</v>
      </c>
      <c r="P33" s="9"/>
    </row>
    <row r="34" spans="1:16">
      <c r="A34" s="12"/>
      <c r="B34" s="25">
        <v>339</v>
      </c>
      <c r="C34" s="20" t="s">
        <v>33</v>
      </c>
      <c r="D34" s="46">
        <v>26051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26051</v>
      </c>
      <c r="O34" s="47">
        <f t="shared" si="1"/>
        <v>1.2131414734097048</v>
      </c>
      <c r="P34" s="9"/>
    </row>
    <row r="35" spans="1:16" ht="15.75">
      <c r="A35" s="29" t="s">
        <v>38</v>
      </c>
      <c r="B35" s="30"/>
      <c r="C35" s="31"/>
      <c r="D35" s="32">
        <f t="shared" ref="D35:M35" si="7">SUM(D36:D41)</f>
        <v>222660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9569190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9791850</v>
      </c>
      <c r="O35" s="45">
        <f t="shared" si="1"/>
        <v>455.9863090248673</v>
      </c>
      <c r="P35" s="10"/>
    </row>
    <row r="36" spans="1:16">
      <c r="A36" s="12"/>
      <c r="B36" s="25">
        <v>342.1</v>
      </c>
      <c r="C36" s="20" t="s">
        <v>41</v>
      </c>
      <c r="D36" s="46">
        <v>740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8">SUM(D36:M36)</f>
        <v>740</v>
      </c>
      <c r="O36" s="47">
        <f t="shared" si="1"/>
        <v>3.4460277544938064E-2</v>
      </c>
      <c r="P36" s="9"/>
    </row>
    <row r="37" spans="1:16">
      <c r="A37" s="12"/>
      <c r="B37" s="25">
        <v>343.3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2924412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2924412</v>
      </c>
      <c r="O37" s="47">
        <f t="shared" ref="O37:O56" si="9">(N37/O$58)</f>
        <v>136.1838502374965</v>
      </c>
      <c r="P37" s="9"/>
    </row>
    <row r="38" spans="1:16">
      <c r="A38" s="12"/>
      <c r="B38" s="25">
        <v>343.4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3119012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3119012</v>
      </c>
      <c r="O38" s="47">
        <f t="shared" si="9"/>
        <v>145.24597187296266</v>
      </c>
      <c r="P38" s="9"/>
    </row>
    <row r="39" spans="1:16">
      <c r="A39" s="12"/>
      <c r="B39" s="25">
        <v>343.5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3525766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3525766</v>
      </c>
      <c r="O39" s="47">
        <f t="shared" si="9"/>
        <v>164.18766880879204</v>
      </c>
      <c r="P39" s="9"/>
    </row>
    <row r="40" spans="1:16">
      <c r="A40" s="12"/>
      <c r="B40" s="25">
        <v>347.1</v>
      </c>
      <c r="C40" s="20" t="s">
        <v>48</v>
      </c>
      <c r="D40" s="46">
        <v>92491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92491</v>
      </c>
      <c r="O40" s="47">
        <f t="shared" si="9"/>
        <v>4.3071155816336031</v>
      </c>
      <c r="P40" s="9"/>
    </row>
    <row r="41" spans="1:16">
      <c r="A41" s="12"/>
      <c r="B41" s="25">
        <v>347.2</v>
      </c>
      <c r="C41" s="20" t="s">
        <v>49</v>
      </c>
      <c r="D41" s="46">
        <v>129429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129429</v>
      </c>
      <c r="O41" s="47">
        <f t="shared" si="9"/>
        <v>6.0272422464375524</v>
      </c>
      <c r="P41" s="9"/>
    </row>
    <row r="42" spans="1:16" ht="15.75">
      <c r="A42" s="29" t="s">
        <v>39</v>
      </c>
      <c r="B42" s="30"/>
      <c r="C42" s="31"/>
      <c r="D42" s="32">
        <f t="shared" ref="D42:M42" si="10">SUM(D43:D46)</f>
        <v>73140</v>
      </c>
      <c r="E42" s="32">
        <f t="shared" si="10"/>
        <v>19018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56" si="11">SUM(D42:M42)</f>
        <v>92158</v>
      </c>
      <c r="O42" s="45">
        <f t="shared" si="9"/>
        <v>4.2916084567383814</v>
      </c>
      <c r="P42" s="10"/>
    </row>
    <row r="43" spans="1:16">
      <c r="A43" s="13"/>
      <c r="B43" s="39">
        <v>351.5</v>
      </c>
      <c r="C43" s="21" t="s">
        <v>78</v>
      </c>
      <c r="D43" s="46">
        <v>59617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59617</v>
      </c>
      <c r="O43" s="47">
        <f t="shared" si="9"/>
        <v>2.7762410356710441</v>
      </c>
      <c r="P43" s="9"/>
    </row>
    <row r="44" spans="1:16">
      <c r="A44" s="13"/>
      <c r="B44" s="39">
        <v>352</v>
      </c>
      <c r="C44" s="21" t="s">
        <v>53</v>
      </c>
      <c r="D44" s="46">
        <v>13523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13523</v>
      </c>
      <c r="O44" s="47">
        <f t="shared" si="9"/>
        <v>0.62973828816242894</v>
      </c>
      <c r="P44" s="9"/>
    </row>
    <row r="45" spans="1:16">
      <c r="A45" s="13"/>
      <c r="B45" s="39">
        <v>358.2</v>
      </c>
      <c r="C45" s="21" t="s">
        <v>82</v>
      </c>
      <c r="D45" s="46">
        <v>0</v>
      </c>
      <c r="E45" s="46">
        <v>350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350</v>
      </c>
      <c r="O45" s="47">
        <f t="shared" si="9"/>
        <v>1.6298779919903139E-2</v>
      </c>
      <c r="P45" s="9"/>
    </row>
    <row r="46" spans="1:16">
      <c r="A46" s="13"/>
      <c r="B46" s="39">
        <v>359</v>
      </c>
      <c r="C46" s="21" t="s">
        <v>54</v>
      </c>
      <c r="D46" s="46">
        <v>0</v>
      </c>
      <c r="E46" s="46">
        <v>18668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18668</v>
      </c>
      <c r="O46" s="47">
        <f t="shared" si="9"/>
        <v>0.86933035298500516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SUM(D48:D53)</f>
        <v>388627</v>
      </c>
      <c r="E47" s="32">
        <f t="shared" si="12"/>
        <v>4445</v>
      </c>
      <c r="F47" s="32">
        <f t="shared" si="12"/>
        <v>694</v>
      </c>
      <c r="G47" s="32">
        <f t="shared" si="12"/>
        <v>1781</v>
      </c>
      <c r="H47" s="32">
        <f t="shared" si="12"/>
        <v>950</v>
      </c>
      <c r="I47" s="32">
        <f t="shared" si="12"/>
        <v>131435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1"/>
        <v>527932</v>
      </c>
      <c r="O47" s="45">
        <f t="shared" si="9"/>
        <v>24.584707087640869</v>
      </c>
      <c r="P47" s="10"/>
    </row>
    <row r="48" spans="1:16">
      <c r="A48" s="12"/>
      <c r="B48" s="25">
        <v>361.1</v>
      </c>
      <c r="C48" s="20" t="s">
        <v>55</v>
      </c>
      <c r="D48" s="46">
        <v>71601</v>
      </c>
      <c r="E48" s="46">
        <v>4445</v>
      </c>
      <c r="F48" s="46">
        <v>694</v>
      </c>
      <c r="G48" s="46">
        <v>1781</v>
      </c>
      <c r="H48" s="46">
        <v>950</v>
      </c>
      <c r="I48" s="46">
        <v>56324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135795</v>
      </c>
      <c r="O48" s="47">
        <f t="shared" si="9"/>
        <v>6.3236937692092763</v>
      </c>
      <c r="P48" s="9"/>
    </row>
    <row r="49" spans="1:119">
      <c r="A49" s="12"/>
      <c r="B49" s="25">
        <v>362</v>
      </c>
      <c r="C49" s="20" t="s">
        <v>57</v>
      </c>
      <c r="D49" s="46">
        <v>6901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6901</v>
      </c>
      <c r="O49" s="47">
        <f t="shared" si="9"/>
        <v>0.32136537207786159</v>
      </c>
      <c r="P49" s="9"/>
    </row>
    <row r="50" spans="1:119">
      <c r="A50" s="12"/>
      <c r="B50" s="25">
        <v>364</v>
      </c>
      <c r="C50" s="20" t="s">
        <v>58</v>
      </c>
      <c r="D50" s="46">
        <v>23916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23916</v>
      </c>
      <c r="O50" s="47">
        <f t="shared" si="9"/>
        <v>1.1137189158982956</v>
      </c>
      <c r="P50" s="9"/>
    </row>
    <row r="51" spans="1:119">
      <c r="A51" s="12"/>
      <c r="B51" s="25">
        <v>366</v>
      </c>
      <c r="C51" s="20" t="s">
        <v>59</v>
      </c>
      <c r="D51" s="46">
        <v>2100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2100</v>
      </c>
      <c r="O51" s="47">
        <f t="shared" si="9"/>
        <v>9.7792679519418835E-2</v>
      </c>
      <c r="P51" s="9"/>
    </row>
    <row r="52" spans="1:119">
      <c r="A52" s="12"/>
      <c r="B52" s="25">
        <v>369.3</v>
      </c>
      <c r="C52" s="20" t="s">
        <v>60</v>
      </c>
      <c r="D52" s="46">
        <v>70155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70155</v>
      </c>
      <c r="O52" s="47">
        <f t="shared" si="9"/>
        <v>3.2669740150880133</v>
      </c>
      <c r="P52" s="9"/>
    </row>
    <row r="53" spans="1:119">
      <c r="A53" s="12"/>
      <c r="B53" s="25">
        <v>369.9</v>
      </c>
      <c r="C53" s="20" t="s">
        <v>61</v>
      </c>
      <c r="D53" s="46">
        <v>213954</v>
      </c>
      <c r="E53" s="46">
        <v>0</v>
      </c>
      <c r="F53" s="46">
        <v>0</v>
      </c>
      <c r="G53" s="46">
        <v>0</v>
      </c>
      <c r="H53" s="46">
        <v>0</v>
      </c>
      <c r="I53" s="46">
        <v>75111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289065</v>
      </c>
      <c r="O53" s="47">
        <f t="shared" si="9"/>
        <v>13.461162335848002</v>
      </c>
      <c r="P53" s="9"/>
    </row>
    <row r="54" spans="1:119" ht="15.75">
      <c r="A54" s="29" t="s">
        <v>40</v>
      </c>
      <c r="B54" s="30"/>
      <c r="C54" s="31"/>
      <c r="D54" s="32">
        <f t="shared" ref="D54:M54" si="13">SUM(D55:D55)</f>
        <v>85842</v>
      </c>
      <c r="E54" s="32">
        <f t="shared" si="13"/>
        <v>128431</v>
      </c>
      <c r="F54" s="32">
        <f t="shared" si="13"/>
        <v>0</v>
      </c>
      <c r="G54" s="32">
        <f t="shared" si="13"/>
        <v>287750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1"/>
        <v>502023</v>
      </c>
      <c r="O54" s="45">
        <f t="shared" si="9"/>
        <v>23.378178262084383</v>
      </c>
      <c r="P54" s="9"/>
    </row>
    <row r="55" spans="1:119" ht="15.75" thickBot="1">
      <c r="A55" s="12"/>
      <c r="B55" s="25">
        <v>381</v>
      </c>
      <c r="C55" s="20" t="s">
        <v>62</v>
      </c>
      <c r="D55" s="46">
        <v>85842</v>
      </c>
      <c r="E55" s="46">
        <v>128431</v>
      </c>
      <c r="F55" s="46">
        <v>0</v>
      </c>
      <c r="G55" s="46">
        <v>287750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502023</v>
      </c>
      <c r="O55" s="47">
        <f t="shared" si="9"/>
        <v>23.378178262084383</v>
      </c>
      <c r="P55" s="9"/>
    </row>
    <row r="56" spans="1:119" ht="16.5" thickBot="1">
      <c r="A56" s="14" t="s">
        <v>50</v>
      </c>
      <c r="B56" s="23"/>
      <c r="C56" s="22"/>
      <c r="D56" s="15">
        <f t="shared" ref="D56:M56" si="14">SUM(D5,D13,D24,D35,D42,D47,D54)</f>
        <v>13650031</v>
      </c>
      <c r="E56" s="15">
        <f t="shared" si="14"/>
        <v>224162</v>
      </c>
      <c r="F56" s="15">
        <f t="shared" si="14"/>
        <v>616005</v>
      </c>
      <c r="G56" s="15">
        <f t="shared" si="14"/>
        <v>400872</v>
      </c>
      <c r="H56" s="15">
        <f t="shared" si="14"/>
        <v>950</v>
      </c>
      <c r="I56" s="15">
        <f t="shared" si="14"/>
        <v>10241383</v>
      </c>
      <c r="J56" s="15">
        <f t="shared" si="14"/>
        <v>0</v>
      </c>
      <c r="K56" s="15">
        <f t="shared" si="14"/>
        <v>0</v>
      </c>
      <c r="L56" s="15">
        <f t="shared" si="14"/>
        <v>0</v>
      </c>
      <c r="M56" s="15">
        <f t="shared" si="14"/>
        <v>0</v>
      </c>
      <c r="N56" s="15">
        <f t="shared" si="11"/>
        <v>25133403</v>
      </c>
      <c r="O56" s="38">
        <f t="shared" si="9"/>
        <v>1170.4108689578095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83</v>
      </c>
      <c r="M58" s="118"/>
      <c r="N58" s="118"/>
      <c r="O58" s="43">
        <v>21474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84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8919063</v>
      </c>
      <c r="E5" s="27">
        <f t="shared" si="0"/>
        <v>82896</v>
      </c>
      <c r="F5" s="27">
        <f t="shared" si="0"/>
        <v>191056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9193015</v>
      </c>
      <c r="O5" s="33">
        <f t="shared" ref="O5:O36" si="1">(N5/O$61)</f>
        <v>438.22170845647821</v>
      </c>
      <c r="P5" s="6"/>
    </row>
    <row r="6" spans="1:133">
      <c r="A6" s="12"/>
      <c r="B6" s="25">
        <v>311</v>
      </c>
      <c r="C6" s="20" t="s">
        <v>2</v>
      </c>
      <c r="D6" s="46">
        <v>5587100</v>
      </c>
      <c r="E6" s="46">
        <v>82896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5669996</v>
      </c>
      <c r="O6" s="47">
        <f t="shared" si="1"/>
        <v>270.28296310420438</v>
      </c>
      <c r="P6" s="9"/>
    </row>
    <row r="7" spans="1:133">
      <c r="A7" s="12"/>
      <c r="B7" s="25">
        <v>312.10000000000002</v>
      </c>
      <c r="C7" s="20" t="s">
        <v>10</v>
      </c>
      <c r="D7" s="46">
        <v>294747</v>
      </c>
      <c r="E7" s="46">
        <v>0</v>
      </c>
      <c r="F7" s="46">
        <v>191056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485803</v>
      </c>
      <c r="O7" s="47">
        <f t="shared" si="1"/>
        <v>23.157736676518258</v>
      </c>
      <c r="P7" s="9"/>
    </row>
    <row r="8" spans="1:133">
      <c r="A8" s="12"/>
      <c r="B8" s="25">
        <v>314.10000000000002</v>
      </c>
      <c r="C8" s="20" t="s">
        <v>11</v>
      </c>
      <c r="D8" s="46">
        <v>1466245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1466245</v>
      </c>
      <c r="O8" s="47">
        <f t="shared" si="1"/>
        <v>69.894413194775481</v>
      </c>
      <c r="P8" s="9"/>
    </row>
    <row r="9" spans="1:133">
      <c r="A9" s="12"/>
      <c r="B9" s="25">
        <v>314.3</v>
      </c>
      <c r="C9" s="20" t="s">
        <v>12</v>
      </c>
      <c r="D9" s="46">
        <v>124059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124059</v>
      </c>
      <c r="O9" s="47">
        <f t="shared" si="1"/>
        <v>5.9137668033177615</v>
      </c>
      <c r="P9" s="9"/>
    </row>
    <row r="10" spans="1:133">
      <c r="A10" s="12"/>
      <c r="B10" s="25">
        <v>314.39999999999998</v>
      </c>
      <c r="C10" s="20" t="s">
        <v>13</v>
      </c>
      <c r="D10" s="46">
        <v>105262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105262</v>
      </c>
      <c r="O10" s="47">
        <f t="shared" si="1"/>
        <v>5.017732862999333</v>
      </c>
      <c r="P10" s="9"/>
    </row>
    <row r="11" spans="1:133">
      <c r="A11" s="12"/>
      <c r="B11" s="25">
        <v>315</v>
      </c>
      <c r="C11" s="20" t="s">
        <v>14</v>
      </c>
      <c r="D11" s="46">
        <v>1201380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1201380</v>
      </c>
      <c r="O11" s="47">
        <f t="shared" si="1"/>
        <v>57.268567070264083</v>
      </c>
      <c r="P11" s="9"/>
    </row>
    <row r="12" spans="1:133">
      <c r="A12" s="12"/>
      <c r="B12" s="25">
        <v>316</v>
      </c>
      <c r="C12" s="20" t="s">
        <v>15</v>
      </c>
      <c r="D12" s="46">
        <v>140270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140270</v>
      </c>
      <c r="O12" s="47">
        <f t="shared" si="1"/>
        <v>6.6865287443988937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SUM(D14:D22)</f>
        <v>1763967</v>
      </c>
      <c r="E13" s="32">
        <f t="shared" si="3"/>
        <v>0</v>
      </c>
      <c r="F13" s="32">
        <f t="shared" si="3"/>
        <v>322199</v>
      </c>
      <c r="G13" s="32">
        <f t="shared" si="3"/>
        <v>0</v>
      </c>
      <c r="H13" s="32">
        <f t="shared" si="3"/>
        <v>0</v>
      </c>
      <c r="I13" s="32">
        <f t="shared" si="3"/>
        <v>2123171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4209337</v>
      </c>
      <c r="O13" s="45">
        <f t="shared" si="1"/>
        <v>200.65482886833826</v>
      </c>
      <c r="P13" s="10"/>
    </row>
    <row r="14" spans="1:133">
      <c r="A14" s="12"/>
      <c r="B14" s="25">
        <v>322</v>
      </c>
      <c r="C14" s="20" t="s">
        <v>0</v>
      </c>
      <c r="D14" s="46">
        <v>295492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295492</v>
      </c>
      <c r="O14" s="47">
        <f t="shared" si="1"/>
        <v>14.085804175803222</v>
      </c>
      <c r="P14" s="9"/>
    </row>
    <row r="15" spans="1:133">
      <c r="A15" s="12"/>
      <c r="B15" s="25">
        <v>323.10000000000002</v>
      </c>
      <c r="C15" s="20" t="s">
        <v>17</v>
      </c>
      <c r="D15" s="46">
        <v>1162526</v>
      </c>
      <c r="E15" s="46">
        <v>0</v>
      </c>
      <c r="F15" s="46">
        <v>184399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1346925</v>
      </c>
      <c r="O15" s="47">
        <f t="shared" si="1"/>
        <v>64.206549718752981</v>
      </c>
      <c r="P15" s="9"/>
    </row>
    <row r="16" spans="1:133">
      <c r="A16" s="12"/>
      <c r="B16" s="25">
        <v>323.39999999999998</v>
      </c>
      <c r="C16" s="20" t="s">
        <v>18</v>
      </c>
      <c r="D16" s="46">
        <v>125522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125522</v>
      </c>
      <c r="O16" s="47">
        <f t="shared" si="1"/>
        <v>5.9835065306511588</v>
      </c>
      <c r="P16" s="9"/>
    </row>
    <row r="17" spans="1:16">
      <c r="A17" s="12"/>
      <c r="B17" s="25">
        <v>324.11</v>
      </c>
      <c r="C17" s="20" t="s">
        <v>19</v>
      </c>
      <c r="D17" s="46">
        <v>0</v>
      </c>
      <c r="E17" s="46">
        <v>0</v>
      </c>
      <c r="F17" s="46">
        <v>21400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21400</v>
      </c>
      <c r="O17" s="47">
        <f t="shared" si="1"/>
        <v>1.0201163123271999</v>
      </c>
      <c r="P17" s="9"/>
    </row>
    <row r="18" spans="1:16">
      <c r="A18" s="12"/>
      <c r="B18" s="25">
        <v>324.12</v>
      </c>
      <c r="C18" s="20" t="s">
        <v>73</v>
      </c>
      <c r="D18" s="46">
        <v>0</v>
      </c>
      <c r="E18" s="46">
        <v>0</v>
      </c>
      <c r="F18" s="46">
        <v>116400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116400</v>
      </c>
      <c r="O18" s="47">
        <f t="shared" si="1"/>
        <v>5.54867003527505</v>
      </c>
      <c r="P18" s="9"/>
    </row>
    <row r="19" spans="1:16">
      <c r="A19" s="12"/>
      <c r="B19" s="25">
        <v>324.20999999999998</v>
      </c>
      <c r="C19" s="20" t="s">
        <v>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377971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377971</v>
      </c>
      <c r="O19" s="47">
        <f t="shared" si="1"/>
        <v>18.017494518066545</v>
      </c>
      <c r="P19" s="9"/>
    </row>
    <row r="20" spans="1:16">
      <c r="A20" s="12"/>
      <c r="B20" s="25">
        <v>324.22000000000003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1745200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1745200</v>
      </c>
      <c r="O20" s="47">
        <f t="shared" si="1"/>
        <v>83.19191533987987</v>
      </c>
      <c r="P20" s="9"/>
    </row>
    <row r="21" spans="1:16">
      <c r="A21" s="12"/>
      <c r="B21" s="25">
        <v>324.31</v>
      </c>
      <c r="C21" s="20" t="s">
        <v>22</v>
      </c>
      <c r="D21" s="46">
        <v>26606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26606</v>
      </c>
      <c r="O21" s="47">
        <f t="shared" si="1"/>
        <v>1.2682810563447422</v>
      </c>
      <c r="P21" s="9"/>
    </row>
    <row r="22" spans="1:16">
      <c r="A22" s="12"/>
      <c r="B22" s="25">
        <v>324.32</v>
      </c>
      <c r="C22" s="20" t="s">
        <v>74</v>
      </c>
      <c r="D22" s="46">
        <v>153821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153821</v>
      </c>
      <c r="O22" s="47">
        <f t="shared" si="1"/>
        <v>7.3324911812374873</v>
      </c>
      <c r="P22" s="9"/>
    </row>
    <row r="23" spans="1:16" ht="15.75">
      <c r="A23" s="29" t="s">
        <v>24</v>
      </c>
      <c r="B23" s="30"/>
      <c r="C23" s="31"/>
      <c r="D23" s="32">
        <f t="shared" ref="D23:M23" si="5">SUM(D24:D34)</f>
        <v>2180336</v>
      </c>
      <c r="E23" s="32">
        <f t="shared" si="5"/>
        <v>0</v>
      </c>
      <c r="F23" s="32">
        <f t="shared" si="5"/>
        <v>202310</v>
      </c>
      <c r="G23" s="32">
        <f t="shared" si="5"/>
        <v>152344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2534990</v>
      </c>
      <c r="O23" s="45">
        <f t="shared" si="1"/>
        <v>120.84040423300601</v>
      </c>
      <c r="P23" s="10"/>
    </row>
    <row r="24" spans="1:16">
      <c r="A24" s="12"/>
      <c r="B24" s="25">
        <v>331.2</v>
      </c>
      <c r="C24" s="20" t="s">
        <v>23</v>
      </c>
      <c r="D24" s="46">
        <v>332773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332773</v>
      </c>
      <c r="O24" s="47">
        <f t="shared" si="1"/>
        <v>15.86295166364763</v>
      </c>
      <c r="P24" s="9"/>
    </row>
    <row r="25" spans="1:16">
      <c r="A25" s="12"/>
      <c r="B25" s="25">
        <v>331.5</v>
      </c>
      <c r="C25" s="20" t="s">
        <v>75</v>
      </c>
      <c r="D25" s="46">
        <v>0</v>
      </c>
      <c r="E25" s="46">
        <v>0</v>
      </c>
      <c r="F25" s="46">
        <v>0</v>
      </c>
      <c r="G25" s="46">
        <v>15313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15313</v>
      </c>
      <c r="O25" s="47">
        <f t="shared" si="1"/>
        <v>0.72995519115263607</v>
      </c>
      <c r="P25" s="9"/>
    </row>
    <row r="26" spans="1:16">
      <c r="A26" s="12"/>
      <c r="B26" s="25">
        <v>334.2</v>
      </c>
      <c r="C26" s="20" t="s">
        <v>25</v>
      </c>
      <c r="D26" s="46">
        <v>50192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50192</v>
      </c>
      <c r="O26" s="47">
        <f t="shared" si="1"/>
        <v>2.3926017732862999</v>
      </c>
      <c r="P26" s="9"/>
    </row>
    <row r="27" spans="1:16">
      <c r="A27" s="12"/>
      <c r="B27" s="25">
        <v>334.7</v>
      </c>
      <c r="C27" s="20" t="s">
        <v>26</v>
      </c>
      <c r="D27" s="46">
        <v>0</v>
      </c>
      <c r="E27" s="46">
        <v>0</v>
      </c>
      <c r="F27" s="46">
        <v>0</v>
      </c>
      <c r="G27" s="46">
        <v>137031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137031</v>
      </c>
      <c r="O27" s="47">
        <f t="shared" si="1"/>
        <v>6.5321288969396507</v>
      </c>
      <c r="P27" s="9"/>
    </row>
    <row r="28" spans="1:16">
      <c r="A28" s="12"/>
      <c r="B28" s="25">
        <v>334.9</v>
      </c>
      <c r="C28" s="20" t="s">
        <v>76</v>
      </c>
      <c r="D28" s="46">
        <v>52302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52302</v>
      </c>
      <c r="O28" s="47">
        <f t="shared" si="1"/>
        <v>2.4931833349222994</v>
      </c>
      <c r="P28" s="9"/>
    </row>
    <row r="29" spans="1:16">
      <c r="A29" s="12"/>
      <c r="B29" s="25">
        <v>335.12</v>
      </c>
      <c r="C29" s="20" t="s">
        <v>27</v>
      </c>
      <c r="D29" s="46">
        <v>527132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527132</v>
      </c>
      <c r="O29" s="47">
        <f t="shared" si="1"/>
        <v>25.127848221946802</v>
      </c>
      <c r="P29" s="9"/>
    </row>
    <row r="30" spans="1:16">
      <c r="A30" s="12"/>
      <c r="B30" s="25">
        <v>335.14</v>
      </c>
      <c r="C30" s="20" t="s">
        <v>28</v>
      </c>
      <c r="D30" s="46">
        <v>5752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5752</v>
      </c>
      <c r="O30" s="47">
        <f t="shared" si="1"/>
        <v>0.27419201067785298</v>
      </c>
      <c r="P30" s="9"/>
    </row>
    <row r="31" spans="1:16">
      <c r="A31" s="12"/>
      <c r="B31" s="25">
        <v>335.15</v>
      </c>
      <c r="C31" s="20" t="s">
        <v>29</v>
      </c>
      <c r="D31" s="46">
        <v>9682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9682</v>
      </c>
      <c r="O31" s="47">
        <f t="shared" si="1"/>
        <v>0.46153112784822192</v>
      </c>
      <c r="P31" s="9"/>
    </row>
    <row r="32" spans="1:16">
      <c r="A32" s="12"/>
      <c r="B32" s="25">
        <v>335.18</v>
      </c>
      <c r="C32" s="20" t="s">
        <v>30</v>
      </c>
      <c r="D32" s="46">
        <v>1170572</v>
      </c>
      <c r="E32" s="46">
        <v>0</v>
      </c>
      <c r="F32" s="46">
        <v>202310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1372882</v>
      </c>
      <c r="O32" s="47">
        <f t="shared" si="1"/>
        <v>65.443893602822001</v>
      </c>
      <c r="P32" s="9"/>
    </row>
    <row r="33" spans="1:16">
      <c r="A33" s="12"/>
      <c r="B33" s="25">
        <v>335.21</v>
      </c>
      <c r="C33" s="20" t="s">
        <v>31</v>
      </c>
      <c r="D33" s="46">
        <v>5071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5071</v>
      </c>
      <c r="O33" s="47">
        <f t="shared" si="1"/>
        <v>0.2417294308323005</v>
      </c>
      <c r="P33" s="9"/>
    </row>
    <row r="34" spans="1:16">
      <c r="A34" s="12"/>
      <c r="B34" s="25">
        <v>339</v>
      </c>
      <c r="C34" s="20" t="s">
        <v>33</v>
      </c>
      <c r="D34" s="46">
        <v>26860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26860</v>
      </c>
      <c r="O34" s="47">
        <f t="shared" si="1"/>
        <v>1.280388978930308</v>
      </c>
      <c r="P34" s="9"/>
    </row>
    <row r="35" spans="1:16" ht="15.75">
      <c r="A35" s="29" t="s">
        <v>38</v>
      </c>
      <c r="B35" s="30"/>
      <c r="C35" s="31"/>
      <c r="D35" s="32">
        <f t="shared" ref="D35:M35" si="7">SUM(D36:D44)</f>
        <v>262431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8363185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8625616</v>
      </c>
      <c r="O35" s="45">
        <f t="shared" si="1"/>
        <v>411.17437315282677</v>
      </c>
      <c r="P35" s="10"/>
    </row>
    <row r="36" spans="1:16">
      <c r="A36" s="12"/>
      <c r="B36" s="25">
        <v>342.1</v>
      </c>
      <c r="C36" s="20" t="s">
        <v>41</v>
      </c>
      <c r="D36" s="46">
        <v>361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8">SUM(D36:M36)</f>
        <v>361</v>
      </c>
      <c r="O36" s="47">
        <f t="shared" si="1"/>
        <v>1.720850414720183E-2</v>
      </c>
      <c r="P36" s="9"/>
    </row>
    <row r="37" spans="1:16">
      <c r="A37" s="12"/>
      <c r="B37" s="25">
        <v>342.2</v>
      </c>
      <c r="C37" s="20" t="s">
        <v>77</v>
      </c>
      <c r="D37" s="46">
        <v>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50</v>
      </c>
      <c r="O37" s="47">
        <f t="shared" ref="O37:O59" si="9">(N37/O$61)</f>
        <v>2.3834493278672895E-3</v>
      </c>
      <c r="P37" s="9"/>
    </row>
    <row r="38" spans="1:16">
      <c r="A38" s="12"/>
      <c r="B38" s="25">
        <v>343.3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2386349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2386349</v>
      </c>
      <c r="O38" s="47">
        <f t="shared" si="9"/>
        <v>113.75483840213558</v>
      </c>
      <c r="P38" s="9"/>
    </row>
    <row r="39" spans="1:16">
      <c r="A39" s="12"/>
      <c r="B39" s="25">
        <v>343.4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2905272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2905272</v>
      </c>
      <c r="O39" s="47">
        <f t="shared" si="9"/>
        <v>138.49137191343311</v>
      </c>
      <c r="P39" s="9"/>
    </row>
    <row r="40" spans="1:16">
      <c r="A40" s="12"/>
      <c r="B40" s="25">
        <v>343.5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2709380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2709380</v>
      </c>
      <c r="O40" s="47">
        <f t="shared" si="9"/>
        <v>129.15339879874153</v>
      </c>
      <c r="P40" s="9"/>
    </row>
    <row r="41" spans="1:16">
      <c r="A41" s="12"/>
      <c r="B41" s="25">
        <v>343.9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362184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362184</v>
      </c>
      <c r="O41" s="47">
        <f t="shared" si="9"/>
        <v>17.264944227285728</v>
      </c>
      <c r="P41" s="9"/>
    </row>
    <row r="42" spans="1:16">
      <c r="A42" s="12"/>
      <c r="B42" s="25">
        <v>346.4</v>
      </c>
      <c r="C42" s="20" t="s">
        <v>47</v>
      </c>
      <c r="D42" s="46">
        <v>6302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6302</v>
      </c>
      <c r="O42" s="47">
        <f t="shared" si="9"/>
        <v>0.30040995328439318</v>
      </c>
      <c r="P42" s="9"/>
    </row>
    <row r="43" spans="1:16">
      <c r="A43" s="12"/>
      <c r="B43" s="25">
        <v>347.1</v>
      </c>
      <c r="C43" s="20" t="s">
        <v>48</v>
      </c>
      <c r="D43" s="46">
        <v>142890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142890</v>
      </c>
      <c r="O43" s="47">
        <f t="shared" si="9"/>
        <v>6.81142148917914</v>
      </c>
      <c r="P43" s="9"/>
    </row>
    <row r="44" spans="1:16">
      <c r="A44" s="12"/>
      <c r="B44" s="25">
        <v>347.2</v>
      </c>
      <c r="C44" s="20" t="s">
        <v>49</v>
      </c>
      <c r="D44" s="46">
        <v>112828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112828</v>
      </c>
      <c r="O44" s="47">
        <f t="shared" si="9"/>
        <v>5.3783964152922108</v>
      </c>
      <c r="P44" s="9"/>
    </row>
    <row r="45" spans="1:16" ht="15.75">
      <c r="A45" s="29" t="s">
        <v>39</v>
      </c>
      <c r="B45" s="30"/>
      <c r="C45" s="31"/>
      <c r="D45" s="32">
        <f t="shared" ref="D45:M45" si="10">SUM(D46:D48)</f>
        <v>84709</v>
      </c>
      <c r="E45" s="32">
        <f t="shared" si="10"/>
        <v>47932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9" si="11">SUM(D45:M45)</f>
        <v>132641</v>
      </c>
      <c r="O45" s="45">
        <f t="shared" si="9"/>
        <v>6.3228620459529035</v>
      </c>
      <c r="P45" s="10"/>
    </row>
    <row r="46" spans="1:16">
      <c r="A46" s="13"/>
      <c r="B46" s="39">
        <v>351.5</v>
      </c>
      <c r="C46" s="21" t="s">
        <v>78</v>
      </c>
      <c r="D46" s="46">
        <v>69443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69443</v>
      </c>
      <c r="O46" s="47">
        <f t="shared" si="9"/>
        <v>3.310277433501764</v>
      </c>
      <c r="P46" s="9"/>
    </row>
    <row r="47" spans="1:16">
      <c r="A47" s="13"/>
      <c r="B47" s="39">
        <v>352</v>
      </c>
      <c r="C47" s="21" t="s">
        <v>53</v>
      </c>
      <c r="D47" s="46">
        <v>15266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15266</v>
      </c>
      <c r="O47" s="47">
        <f t="shared" si="9"/>
        <v>0.72771474878444087</v>
      </c>
      <c r="P47" s="9"/>
    </row>
    <row r="48" spans="1:16">
      <c r="A48" s="13"/>
      <c r="B48" s="39">
        <v>359</v>
      </c>
      <c r="C48" s="21" t="s">
        <v>54</v>
      </c>
      <c r="D48" s="46">
        <v>0</v>
      </c>
      <c r="E48" s="46">
        <v>47932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47932</v>
      </c>
      <c r="O48" s="47">
        <f t="shared" si="9"/>
        <v>2.2848698636666986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SUM(D50:D55)</f>
        <v>339018</v>
      </c>
      <c r="E49" s="32">
        <f t="shared" si="12"/>
        <v>3362</v>
      </c>
      <c r="F49" s="32">
        <f t="shared" si="12"/>
        <v>507</v>
      </c>
      <c r="G49" s="32">
        <f t="shared" si="12"/>
        <v>76157</v>
      </c>
      <c r="H49" s="32">
        <f t="shared" si="12"/>
        <v>1454</v>
      </c>
      <c r="I49" s="32">
        <f t="shared" si="12"/>
        <v>182969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1"/>
        <v>603467</v>
      </c>
      <c r="O49" s="45">
        <f t="shared" si="9"/>
        <v>28.766660310801793</v>
      </c>
      <c r="P49" s="10"/>
    </row>
    <row r="50" spans="1:119">
      <c r="A50" s="12"/>
      <c r="B50" s="25">
        <v>361.1</v>
      </c>
      <c r="C50" s="20" t="s">
        <v>55</v>
      </c>
      <c r="D50" s="46">
        <v>85695</v>
      </c>
      <c r="E50" s="46">
        <v>3262</v>
      </c>
      <c r="F50" s="46">
        <v>507</v>
      </c>
      <c r="G50" s="46">
        <v>1157</v>
      </c>
      <c r="H50" s="46">
        <v>1454</v>
      </c>
      <c r="I50" s="46">
        <v>54998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147073</v>
      </c>
      <c r="O50" s="47">
        <f t="shared" si="9"/>
        <v>7.0108208599485176</v>
      </c>
      <c r="P50" s="9"/>
    </row>
    <row r="51" spans="1:119">
      <c r="A51" s="12"/>
      <c r="B51" s="25">
        <v>362</v>
      </c>
      <c r="C51" s="20" t="s">
        <v>57</v>
      </c>
      <c r="D51" s="46">
        <v>6900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6900</v>
      </c>
      <c r="O51" s="47">
        <f t="shared" si="9"/>
        <v>0.32891600724568598</v>
      </c>
      <c r="P51" s="9"/>
    </row>
    <row r="52" spans="1:119">
      <c r="A52" s="12"/>
      <c r="B52" s="25">
        <v>364</v>
      </c>
      <c r="C52" s="20" t="s">
        <v>58</v>
      </c>
      <c r="D52" s="46">
        <v>11838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11838</v>
      </c>
      <c r="O52" s="47">
        <f t="shared" si="9"/>
        <v>0.56430546286585948</v>
      </c>
      <c r="P52" s="9"/>
    </row>
    <row r="53" spans="1:119">
      <c r="A53" s="12"/>
      <c r="B53" s="25">
        <v>366</v>
      </c>
      <c r="C53" s="20" t="s">
        <v>59</v>
      </c>
      <c r="D53" s="46">
        <v>25849</v>
      </c>
      <c r="E53" s="46">
        <v>0</v>
      </c>
      <c r="F53" s="46">
        <v>0</v>
      </c>
      <c r="G53" s="46">
        <v>75000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100849</v>
      </c>
      <c r="O53" s="47">
        <f t="shared" si="9"/>
        <v>4.8073696253217655</v>
      </c>
      <c r="P53" s="9"/>
    </row>
    <row r="54" spans="1:119">
      <c r="A54" s="12"/>
      <c r="B54" s="25">
        <v>369.3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824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824</v>
      </c>
      <c r="O54" s="47">
        <f t="shared" si="9"/>
        <v>3.927924492325293E-2</v>
      </c>
      <c r="P54" s="9"/>
    </row>
    <row r="55" spans="1:119">
      <c r="A55" s="12"/>
      <c r="B55" s="25">
        <v>369.9</v>
      </c>
      <c r="C55" s="20" t="s">
        <v>61</v>
      </c>
      <c r="D55" s="46">
        <v>208736</v>
      </c>
      <c r="E55" s="46">
        <v>100</v>
      </c>
      <c r="F55" s="46">
        <v>0</v>
      </c>
      <c r="G55" s="46">
        <v>0</v>
      </c>
      <c r="H55" s="46">
        <v>0</v>
      </c>
      <c r="I55" s="46">
        <v>127147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335983</v>
      </c>
      <c r="O55" s="47">
        <f t="shared" si="9"/>
        <v>16.015969110496712</v>
      </c>
      <c r="P55" s="9"/>
    </row>
    <row r="56" spans="1:119" ht="15.75">
      <c r="A56" s="29" t="s">
        <v>40</v>
      </c>
      <c r="B56" s="30"/>
      <c r="C56" s="31"/>
      <c r="D56" s="32">
        <f t="shared" ref="D56:M56" si="13">SUM(D57:D58)</f>
        <v>1966398</v>
      </c>
      <c r="E56" s="32">
        <f t="shared" si="13"/>
        <v>147301</v>
      </c>
      <c r="F56" s="32">
        <f t="shared" si="13"/>
        <v>0</v>
      </c>
      <c r="G56" s="32">
        <f t="shared" si="13"/>
        <v>247421</v>
      </c>
      <c r="H56" s="32">
        <f t="shared" si="13"/>
        <v>0</v>
      </c>
      <c r="I56" s="32">
        <f t="shared" si="13"/>
        <v>1329662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 t="shared" si="11"/>
        <v>3690782</v>
      </c>
      <c r="O56" s="45">
        <f t="shared" si="9"/>
        <v>175.9358375440938</v>
      </c>
      <c r="P56" s="9"/>
    </row>
    <row r="57" spans="1:119">
      <c r="A57" s="12"/>
      <c r="B57" s="25">
        <v>381</v>
      </c>
      <c r="C57" s="20" t="s">
        <v>62</v>
      </c>
      <c r="D57" s="46">
        <v>1623568</v>
      </c>
      <c r="E57" s="46">
        <v>147301</v>
      </c>
      <c r="F57" s="46">
        <v>0</v>
      </c>
      <c r="G57" s="46">
        <v>247421</v>
      </c>
      <c r="H57" s="46">
        <v>0</v>
      </c>
      <c r="I57" s="46">
        <v>1329662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3347952</v>
      </c>
      <c r="O57" s="47">
        <f t="shared" si="9"/>
        <v>159.59347888263895</v>
      </c>
      <c r="P57" s="9"/>
    </row>
    <row r="58" spans="1:119" ht="15.75" thickBot="1">
      <c r="A58" s="12"/>
      <c r="B58" s="25">
        <v>384</v>
      </c>
      <c r="C58" s="20" t="s">
        <v>63</v>
      </c>
      <c r="D58" s="46">
        <v>342830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342830</v>
      </c>
      <c r="O58" s="47">
        <f t="shared" si="9"/>
        <v>16.342358661454856</v>
      </c>
      <c r="P58" s="9"/>
    </row>
    <row r="59" spans="1:119" ht="16.5" thickBot="1">
      <c r="A59" s="14" t="s">
        <v>50</v>
      </c>
      <c r="B59" s="23"/>
      <c r="C59" s="22"/>
      <c r="D59" s="15">
        <f t="shared" ref="D59:M59" si="14">SUM(D5,D13,D23,D35,D45,D49,D56)</f>
        <v>15515922</v>
      </c>
      <c r="E59" s="15">
        <f t="shared" si="14"/>
        <v>281491</v>
      </c>
      <c r="F59" s="15">
        <f t="shared" si="14"/>
        <v>716072</v>
      </c>
      <c r="G59" s="15">
        <f t="shared" si="14"/>
        <v>475922</v>
      </c>
      <c r="H59" s="15">
        <f t="shared" si="14"/>
        <v>1454</v>
      </c>
      <c r="I59" s="15">
        <f t="shared" si="14"/>
        <v>11998987</v>
      </c>
      <c r="J59" s="15">
        <f t="shared" si="14"/>
        <v>0</v>
      </c>
      <c r="K59" s="15">
        <f t="shared" si="14"/>
        <v>0</v>
      </c>
      <c r="L59" s="15">
        <f t="shared" si="14"/>
        <v>0</v>
      </c>
      <c r="M59" s="15">
        <f t="shared" si="14"/>
        <v>0</v>
      </c>
      <c r="N59" s="15">
        <f t="shared" si="11"/>
        <v>28989848</v>
      </c>
      <c r="O59" s="38">
        <f t="shared" si="9"/>
        <v>1381.9166746114977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79</v>
      </c>
      <c r="M61" s="118"/>
      <c r="N61" s="118"/>
      <c r="O61" s="43">
        <v>20978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thickBot="1">
      <c r="A63" s="120" t="s">
        <v>84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9567871</v>
      </c>
      <c r="E5" s="27">
        <f t="shared" si="0"/>
        <v>86559</v>
      </c>
      <c r="F5" s="27">
        <f t="shared" si="0"/>
        <v>191056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9845486</v>
      </c>
      <c r="O5" s="33">
        <f t="shared" ref="O5:O36" si="1">(N5/O$59)</f>
        <v>475.78823756825977</v>
      </c>
      <c r="P5" s="6"/>
    </row>
    <row r="6" spans="1:133">
      <c r="A6" s="12"/>
      <c r="B6" s="25">
        <v>311</v>
      </c>
      <c r="C6" s="20" t="s">
        <v>2</v>
      </c>
      <c r="D6" s="46">
        <v>6001063</v>
      </c>
      <c r="E6" s="46">
        <v>86559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6087622</v>
      </c>
      <c r="O6" s="47">
        <f t="shared" si="1"/>
        <v>294.18750302034505</v>
      </c>
      <c r="P6" s="9"/>
    </row>
    <row r="7" spans="1:133">
      <c r="A7" s="12"/>
      <c r="B7" s="25">
        <v>312.10000000000002</v>
      </c>
      <c r="C7" s="20" t="s">
        <v>10</v>
      </c>
      <c r="D7" s="46">
        <v>269635</v>
      </c>
      <c r="E7" s="46">
        <v>0</v>
      </c>
      <c r="F7" s="46">
        <v>191056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460691</v>
      </c>
      <c r="O7" s="47">
        <f t="shared" si="1"/>
        <v>22.263132460252258</v>
      </c>
      <c r="P7" s="9"/>
    </row>
    <row r="8" spans="1:133">
      <c r="A8" s="12"/>
      <c r="B8" s="25">
        <v>314.10000000000002</v>
      </c>
      <c r="C8" s="20" t="s">
        <v>11</v>
      </c>
      <c r="D8" s="46">
        <v>1234725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1234725</v>
      </c>
      <c r="O8" s="47">
        <f t="shared" si="1"/>
        <v>59.668728555550189</v>
      </c>
      <c r="P8" s="9"/>
    </row>
    <row r="9" spans="1:133">
      <c r="A9" s="12"/>
      <c r="B9" s="25">
        <v>314.3</v>
      </c>
      <c r="C9" s="20" t="s">
        <v>12</v>
      </c>
      <c r="D9" s="46">
        <v>126301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126301</v>
      </c>
      <c r="O9" s="47">
        <f t="shared" si="1"/>
        <v>6.1035615908761418</v>
      </c>
      <c r="P9" s="9"/>
    </row>
    <row r="10" spans="1:133">
      <c r="A10" s="12"/>
      <c r="B10" s="25">
        <v>314.39999999999998</v>
      </c>
      <c r="C10" s="20" t="s">
        <v>13</v>
      </c>
      <c r="D10" s="46">
        <v>93850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93850</v>
      </c>
      <c r="O10" s="47">
        <f t="shared" si="1"/>
        <v>4.5353501183975258</v>
      </c>
      <c r="P10" s="9"/>
    </row>
    <row r="11" spans="1:133">
      <c r="A11" s="12"/>
      <c r="B11" s="25">
        <v>315</v>
      </c>
      <c r="C11" s="20" t="s">
        <v>14</v>
      </c>
      <c r="D11" s="46">
        <v>1696291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1696291</v>
      </c>
      <c r="O11" s="47">
        <f t="shared" si="1"/>
        <v>81.974145846421493</v>
      </c>
      <c r="P11" s="9"/>
    </row>
    <row r="12" spans="1:133">
      <c r="A12" s="12"/>
      <c r="B12" s="25">
        <v>316</v>
      </c>
      <c r="C12" s="20" t="s">
        <v>15</v>
      </c>
      <c r="D12" s="46">
        <v>146006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146006</v>
      </c>
      <c r="O12" s="47">
        <f t="shared" si="1"/>
        <v>7.0558159764171462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SUM(D14:D20)</f>
        <v>1233679</v>
      </c>
      <c r="E13" s="32">
        <f t="shared" si="3"/>
        <v>0</v>
      </c>
      <c r="F13" s="32">
        <f t="shared" si="3"/>
        <v>318609</v>
      </c>
      <c r="G13" s="32">
        <f t="shared" si="3"/>
        <v>0</v>
      </c>
      <c r="H13" s="32">
        <f t="shared" si="3"/>
        <v>0</v>
      </c>
      <c r="I13" s="32">
        <f t="shared" si="3"/>
        <v>1098663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2650951</v>
      </c>
      <c r="O13" s="45">
        <f t="shared" si="1"/>
        <v>128.10858744502971</v>
      </c>
      <c r="P13" s="10"/>
    </row>
    <row r="14" spans="1:133">
      <c r="A14" s="12"/>
      <c r="B14" s="25">
        <v>322</v>
      </c>
      <c r="C14" s="20" t="s">
        <v>0</v>
      </c>
      <c r="D14" s="46">
        <v>254243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254243</v>
      </c>
      <c r="O14" s="47">
        <f t="shared" si="1"/>
        <v>12.286425361233267</v>
      </c>
      <c r="P14" s="9"/>
    </row>
    <row r="15" spans="1:133">
      <c r="A15" s="12"/>
      <c r="B15" s="25">
        <v>323.10000000000002</v>
      </c>
      <c r="C15" s="20" t="s">
        <v>17</v>
      </c>
      <c r="D15" s="46">
        <v>729151</v>
      </c>
      <c r="E15" s="46">
        <v>0</v>
      </c>
      <c r="F15" s="46">
        <v>238409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967560</v>
      </c>
      <c r="O15" s="47">
        <f t="shared" si="1"/>
        <v>46.757840815734788</v>
      </c>
      <c r="P15" s="9"/>
    </row>
    <row r="16" spans="1:133">
      <c r="A16" s="12"/>
      <c r="B16" s="25">
        <v>323.39999999999998</v>
      </c>
      <c r="C16" s="20" t="s">
        <v>18</v>
      </c>
      <c r="D16" s="46">
        <v>138093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138093</v>
      </c>
      <c r="O16" s="47">
        <f t="shared" si="1"/>
        <v>6.6734161310588123</v>
      </c>
      <c r="P16" s="9"/>
    </row>
    <row r="17" spans="1:16">
      <c r="A17" s="12"/>
      <c r="B17" s="25">
        <v>324.02</v>
      </c>
      <c r="C17" s="20" t="s">
        <v>19</v>
      </c>
      <c r="D17" s="46">
        <v>0</v>
      </c>
      <c r="E17" s="46">
        <v>0</v>
      </c>
      <c r="F17" s="46">
        <v>80200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80200</v>
      </c>
      <c r="O17" s="47">
        <f t="shared" si="1"/>
        <v>3.8757067607403468</v>
      </c>
      <c r="P17" s="9"/>
    </row>
    <row r="18" spans="1:16">
      <c r="A18" s="12"/>
      <c r="B18" s="25">
        <v>324.04000000000002</v>
      </c>
      <c r="C18" s="20" t="s">
        <v>22</v>
      </c>
      <c r="D18" s="46">
        <v>112192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112192</v>
      </c>
      <c r="O18" s="47">
        <f t="shared" si="1"/>
        <v>5.4217368192142272</v>
      </c>
      <c r="P18" s="9"/>
    </row>
    <row r="19" spans="1:16">
      <c r="A19" s="12"/>
      <c r="B19" s="25">
        <v>324.20999999999998</v>
      </c>
      <c r="C19" s="20" t="s">
        <v>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377113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377113</v>
      </c>
      <c r="O19" s="47">
        <f t="shared" si="1"/>
        <v>18.224182090562024</v>
      </c>
      <c r="P19" s="9"/>
    </row>
    <row r="20" spans="1:16">
      <c r="A20" s="12"/>
      <c r="B20" s="25">
        <v>324.22000000000003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721550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721550</v>
      </c>
      <c r="O20" s="47">
        <f t="shared" si="1"/>
        <v>34.869279466486255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SUM(D22:D31)</f>
        <v>2273294</v>
      </c>
      <c r="E21" s="32">
        <f t="shared" si="5"/>
        <v>0</v>
      </c>
      <c r="F21" s="32">
        <f t="shared" si="5"/>
        <v>147310</v>
      </c>
      <c r="G21" s="32">
        <f t="shared" si="5"/>
        <v>62969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2483573</v>
      </c>
      <c r="O21" s="45">
        <f t="shared" si="1"/>
        <v>120.01995844005219</v>
      </c>
      <c r="P21" s="10"/>
    </row>
    <row r="22" spans="1:16">
      <c r="A22" s="12"/>
      <c r="B22" s="25">
        <v>331.2</v>
      </c>
      <c r="C22" s="20" t="s">
        <v>23</v>
      </c>
      <c r="D22" s="46">
        <v>343225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0" si="6">SUM(D22:M22)</f>
        <v>343225</v>
      </c>
      <c r="O22" s="47">
        <f t="shared" si="1"/>
        <v>16.586526844826754</v>
      </c>
      <c r="P22" s="9"/>
    </row>
    <row r="23" spans="1:16">
      <c r="A23" s="12"/>
      <c r="B23" s="25">
        <v>334.2</v>
      </c>
      <c r="C23" s="20" t="s">
        <v>25</v>
      </c>
      <c r="D23" s="46">
        <v>9631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9631</v>
      </c>
      <c r="O23" s="47">
        <f t="shared" si="1"/>
        <v>0.46542308993379405</v>
      </c>
      <c r="P23" s="9"/>
    </row>
    <row r="24" spans="1:16">
      <c r="A24" s="12"/>
      <c r="B24" s="25">
        <v>334.7</v>
      </c>
      <c r="C24" s="20" t="s">
        <v>26</v>
      </c>
      <c r="D24" s="46">
        <v>0</v>
      </c>
      <c r="E24" s="46">
        <v>0</v>
      </c>
      <c r="F24" s="46">
        <v>0</v>
      </c>
      <c r="G24" s="46">
        <v>62969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62969</v>
      </c>
      <c r="O24" s="47">
        <f t="shared" si="1"/>
        <v>3.0430097134296621</v>
      </c>
      <c r="P24" s="9"/>
    </row>
    <row r="25" spans="1:16">
      <c r="A25" s="12"/>
      <c r="B25" s="25">
        <v>335.12</v>
      </c>
      <c r="C25" s="20" t="s">
        <v>27</v>
      </c>
      <c r="D25" s="46">
        <v>527746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527746</v>
      </c>
      <c r="O25" s="47">
        <f t="shared" si="1"/>
        <v>25.503600251292706</v>
      </c>
      <c r="P25" s="9"/>
    </row>
    <row r="26" spans="1:16">
      <c r="A26" s="12"/>
      <c r="B26" s="25">
        <v>335.14</v>
      </c>
      <c r="C26" s="20" t="s">
        <v>28</v>
      </c>
      <c r="D26" s="46">
        <v>9512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9512</v>
      </c>
      <c r="O26" s="47">
        <f t="shared" si="1"/>
        <v>0.45967235296960324</v>
      </c>
      <c r="P26" s="9"/>
    </row>
    <row r="27" spans="1:16">
      <c r="A27" s="12"/>
      <c r="B27" s="25">
        <v>335.15</v>
      </c>
      <c r="C27" s="20" t="s">
        <v>29</v>
      </c>
      <c r="D27" s="46">
        <v>10179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10179</v>
      </c>
      <c r="O27" s="47">
        <f t="shared" si="1"/>
        <v>0.49190547528149614</v>
      </c>
      <c r="P27" s="9"/>
    </row>
    <row r="28" spans="1:16">
      <c r="A28" s="12"/>
      <c r="B28" s="25">
        <v>335.18</v>
      </c>
      <c r="C28" s="20" t="s">
        <v>30</v>
      </c>
      <c r="D28" s="46">
        <v>1262342</v>
      </c>
      <c r="E28" s="46">
        <v>0</v>
      </c>
      <c r="F28" s="46">
        <v>147310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1409652</v>
      </c>
      <c r="O28" s="47">
        <f t="shared" si="1"/>
        <v>68.122166916348519</v>
      </c>
      <c r="P28" s="9"/>
    </row>
    <row r="29" spans="1:16">
      <c r="A29" s="12"/>
      <c r="B29" s="25">
        <v>335.21</v>
      </c>
      <c r="C29" s="20" t="s">
        <v>31</v>
      </c>
      <c r="D29" s="46">
        <v>4360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4360</v>
      </c>
      <c r="O29" s="47">
        <f t="shared" si="1"/>
        <v>0.21069927028463731</v>
      </c>
      <c r="P29" s="9"/>
    </row>
    <row r="30" spans="1:16">
      <c r="A30" s="12"/>
      <c r="B30" s="25">
        <v>335.49</v>
      </c>
      <c r="C30" s="20" t="s">
        <v>32</v>
      </c>
      <c r="D30" s="46">
        <v>55851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55851</v>
      </c>
      <c r="O30" s="47">
        <f t="shared" si="1"/>
        <v>2.6990286570337796</v>
      </c>
      <c r="P30" s="9"/>
    </row>
    <row r="31" spans="1:16">
      <c r="A31" s="12"/>
      <c r="B31" s="25">
        <v>339</v>
      </c>
      <c r="C31" s="20" t="s">
        <v>33</v>
      </c>
      <c r="D31" s="46">
        <v>50448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50448</v>
      </c>
      <c r="O31" s="47">
        <f t="shared" si="1"/>
        <v>2.4379258686512348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SUM(D33:D41)</f>
        <v>277615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8675049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8952664</v>
      </c>
      <c r="O32" s="45">
        <f t="shared" si="1"/>
        <v>432.64214951916108</v>
      </c>
      <c r="P32" s="10"/>
    </row>
    <row r="33" spans="1:16">
      <c r="A33" s="12"/>
      <c r="B33" s="25">
        <v>342.1</v>
      </c>
      <c r="C33" s="20" t="s">
        <v>41</v>
      </c>
      <c r="D33" s="46">
        <v>282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8">SUM(D33:M33)</f>
        <v>282</v>
      </c>
      <c r="O33" s="47">
        <f t="shared" si="1"/>
        <v>1.3627796839510946E-2</v>
      </c>
      <c r="P33" s="9"/>
    </row>
    <row r="34" spans="1:16">
      <c r="A34" s="12"/>
      <c r="B34" s="25">
        <v>342.5</v>
      </c>
      <c r="C34" s="20" t="s">
        <v>42</v>
      </c>
      <c r="D34" s="46">
        <v>20419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20419</v>
      </c>
      <c r="O34" s="47">
        <f t="shared" si="1"/>
        <v>0.98675880732614896</v>
      </c>
      <c r="P34" s="9"/>
    </row>
    <row r="35" spans="1:16">
      <c r="A35" s="12"/>
      <c r="B35" s="25">
        <v>343.3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2622253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2622253</v>
      </c>
      <c r="O35" s="47">
        <f t="shared" si="1"/>
        <v>126.72174165176629</v>
      </c>
      <c r="P35" s="9"/>
    </row>
    <row r="36" spans="1:16">
      <c r="A36" s="12"/>
      <c r="B36" s="25">
        <v>343.4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2849464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2849464</v>
      </c>
      <c r="O36" s="47">
        <f t="shared" si="1"/>
        <v>137.70183153723482</v>
      </c>
      <c r="P36" s="9"/>
    </row>
    <row r="37" spans="1:16">
      <c r="A37" s="12"/>
      <c r="B37" s="25">
        <v>343.5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3004535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3004535</v>
      </c>
      <c r="O37" s="47">
        <f t="shared" ref="O37:O57" si="9">(N37/O$59)</f>
        <v>145.19571835886532</v>
      </c>
      <c r="P37" s="9"/>
    </row>
    <row r="38" spans="1:16">
      <c r="A38" s="12"/>
      <c r="B38" s="25">
        <v>343.9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198797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198797</v>
      </c>
      <c r="O38" s="47">
        <f t="shared" si="9"/>
        <v>9.6069685400860187</v>
      </c>
      <c r="P38" s="9"/>
    </row>
    <row r="39" spans="1:16">
      <c r="A39" s="12"/>
      <c r="B39" s="25">
        <v>346.4</v>
      </c>
      <c r="C39" s="20" t="s">
        <v>47</v>
      </c>
      <c r="D39" s="46">
        <v>10126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10126</v>
      </c>
      <c r="O39" s="47">
        <f t="shared" si="9"/>
        <v>0.48934422268399941</v>
      </c>
      <c r="P39" s="9"/>
    </row>
    <row r="40" spans="1:16">
      <c r="A40" s="12"/>
      <c r="B40" s="25">
        <v>347.1</v>
      </c>
      <c r="C40" s="20" t="s">
        <v>48</v>
      </c>
      <c r="D40" s="46">
        <v>145105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145105</v>
      </c>
      <c r="O40" s="47">
        <f t="shared" si="9"/>
        <v>7.0122746822597017</v>
      </c>
      <c r="P40" s="9"/>
    </row>
    <row r="41" spans="1:16">
      <c r="A41" s="12"/>
      <c r="B41" s="25">
        <v>347.2</v>
      </c>
      <c r="C41" s="20" t="s">
        <v>49</v>
      </c>
      <c r="D41" s="46">
        <v>101683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101683</v>
      </c>
      <c r="O41" s="47">
        <f t="shared" si="9"/>
        <v>4.9138839220992603</v>
      </c>
      <c r="P41" s="9"/>
    </row>
    <row r="42" spans="1:16" ht="15.75">
      <c r="A42" s="29" t="s">
        <v>39</v>
      </c>
      <c r="B42" s="30"/>
      <c r="C42" s="31"/>
      <c r="D42" s="32">
        <f t="shared" ref="D42:M42" si="10">SUM(D43:D45)</f>
        <v>107214</v>
      </c>
      <c r="E42" s="32">
        <f t="shared" si="10"/>
        <v>33698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47" si="11">SUM(D42:M42)</f>
        <v>140912</v>
      </c>
      <c r="O42" s="45">
        <f t="shared" si="9"/>
        <v>6.8096457739332141</v>
      </c>
      <c r="P42" s="10"/>
    </row>
    <row r="43" spans="1:16">
      <c r="A43" s="13"/>
      <c r="B43" s="39">
        <v>351.1</v>
      </c>
      <c r="C43" s="21" t="s">
        <v>52</v>
      </c>
      <c r="D43" s="46">
        <v>91819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91819</v>
      </c>
      <c r="O43" s="47">
        <f t="shared" si="9"/>
        <v>4.4372009858406223</v>
      </c>
      <c r="P43" s="9"/>
    </row>
    <row r="44" spans="1:16">
      <c r="A44" s="13"/>
      <c r="B44" s="39">
        <v>352</v>
      </c>
      <c r="C44" s="21" t="s">
        <v>53</v>
      </c>
      <c r="D44" s="46">
        <v>15395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15395</v>
      </c>
      <c r="O44" s="47">
        <f t="shared" si="9"/>
        <v>0.74397139129174117</v>
      </c>
      <c r="P44" s="9"/>
    </row>
    <row r="45" spans="1:16">
      <c r="A45" s="13"/>
      <c r="B45" s="39">
        <v>359</v>
      </c>
      <c r="C45" s="21" t="s">
        <v>54</v>
      </c>
      <c r="D45" s="46">
        <v>0</v>
      </c>
      <c r="E45" s="46">
        <v>33698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33698</v>
      </c>
      <c r="O45" s="47">
        <f t="shared" si="9"/>
        <v>1.6284733968008505</v>
      </c>
      <c r="P45" s="9"/>
    </row>
    <row r="46" spans="1:16" ht="15.75">
      <c r="A46" s="29" t="s">
        <v>3</v>
      </c>
      <c r="B46" s="30"/>
      <c r="C46" s="31"/>
      <c r="D46" s="32">
        <f t="shared" ref="D46:M46" si="12">SUM(D47:D53)</f>
        <v>264436</v>
      </c>
      <c r="E46" s="32">
        <f t="shared" si="12"/>
        <v>5299</v>
      </c>
      <c r="F46" s="32">
        <f t="shared" si="12"/>
        <v>757</v>
      </c>
      <c r="G46" s="32">
        <f t="shared" si="12"/>
        <v>6022</v>
      </c>
      <c r="H46" s="32">
        <f t="shared" si="12"/>
        <v>2453</v>
      </c>
      <c r="I46" s="32">
        <f t="shared" si="12"/>
        <v>79601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1"/>
        <v>358568</v>
      </c>
      <c r="O46" s="45">
        <f t="shared" si="9"/>
        <v>17.327985309041704</v>
      </c>
      <c r="P46" s="10"/>
    </row>
    <row r="47" spans="1:16">
      <c r="A47" s="12"/>
      <c r="B47" s="25">
        <v>361.1</v>
      </c>
      <c r="C47" s="20" t="s">
        <v>55</v>
      </c>
      <c r="D47" s="46">
        <v>91296</v>
      </c>
      <c r="E47" s="46">
        <v>1566</v>
      </c>
      <c r="F47" s="46">
        <v>557</v>
      </c>
      <c r="G47" s="46">
        <v>6022</v>
      </c>
      <c r="H47" s="46">
        <v>2453</v>
      </c>
      <c r="I47" s="46">
        <v>65886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167780</v>
      </c>
      <c r="O47" s="47">
        <f t="shared" si="9"/>
        <v>8.1080558643019387</v>
      </c>
      <c r="P47" s="9"/>
    </row>
    <row r="48" spans="1:16">
      <c r="A48" s="12"/>
      <c r="B48" s="25">
        <v>361.3</v>
      </c>
      <c r="C48" s="20" t="s">
        <v>56</v>
      </c>
      <c r="D48" s="46">
        <v>-12919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3" si="13">SUM(D48:M48)</f>
        <v>-12919</v>
      </c>
      <c r="O48" s="47">
        <f t="shared" si="9"/>
        <v>-0.62431740202000674</v>
      </c>
      <c r="P48" s="9"/>
    </row>
    <row r="49" spans="1:119">
      <c r="A49" s="12"/>
      <c r="B49" s="25">
        <v>362</v>
      </c>
      <c r="C49" s="20" t="s">
        <v>57</v>
      </c>
      <c r="D49" s="46">
        <v>6900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6900</v>
      </c>
      <c r="O49" s="47">
        <f t="shared" si="9"/>
        <v>0.33344609288165078</v>
      </c>
      <c r="P49" s="9"/>
    </row>
    <row r="50" spans="1:119">
      <c r="A50" s="12"/>
      <c r="B50" s="25">
        <v>364</v>
      </c>
      <c r="C50" s="20" t="s">
        <v>58</v>
      </c>
      <c r="D50" s="46">
        <v>30358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30358</v>
      </c>
      <c r="O50" s="47">
        <f t="shared" si="9"/>
        <v>1.4670661576378485</v>
      </c>
      <c r="P50" s="9"/>
    </row>
    <row r="51" spans="1:119">
      <c r="A51" s="12"/>
      <c r="B51" s="25">
        <v>366</v>
      </c>
      <c r="C51" s="20" t="s">
        <v>59</v>
      </c>
      <c r="D51" s="46">
        <v>18705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18705</v>
      </c>
      <c r="O51" s="47">
        <f t="shared" si="9"/>
        <v>0.90392886483351853</v>
      </c>
      <c r="P51" s="9"/>
    </row>
    <row r="52" spans="1:119">
      <c r="A52" s="12"/>
      <c r="B52" s="25">
        <v>369.3</v>
      </c>
      <c r="C52" s="20" t="s">
        <v>60</v>
      </c>
      <c r="D52" s="46">
        <v>12296</v>
      </c>
      <c r="E52" s="46">
        <v>0</v>
      </c>
      <c r="F52" s="46">
        <v>0</v>
      </c>
      <c r="G52" s="46">
        <v>0</v>
      </c>
      <c r="H52" s="46">
        <v>0</v>
      </c>
      <c r="I52" s="46">
        <v>500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12796</v>
      </c>
      <c r="O52" s="47">
        <f t="shared" si="9"/>
        <v>0.61837336297298606</v>
      </c>
      <c r="P52" s="9"/>
    </row>
    <row r="53" spans="1:119">
      <c r="A53" s="12"/>
      <c r="B53" s="25">
        <v>369.9</v>
      </c>
      <c r="C53" s="20" t="s">
        <v>61</v>
      </c>
      <c r="D53" s="46">
        <v>117800</v>
      </c>
      <c r="E53" s="46">
        <v>3733</v>
      </c>
      <c r="F53" s="46">
        <v>200</v>
      </c>
      <c r="G53" s="46">
        <v>0</v>
      </c>
      <c r="H53" s="46">
        <v>0</v>
      </c>
      <c r="I53" s="46">
        <v>13215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134948</v>
      </c>
      <c r="O53" s="47">
        <f t="shared" si="9"/>
        <v>6.5214323684337696</v>
      </c>
      <c r="P53" s="9"/>
    </row>
    <row r="54" spans="1:119" ht="15.75">
      <c r="A54" s="29" t="s">
        <v>40</v>
      </c>
      <c r="B54" s="30"/>
      <c r="C54" s="31"/>
      <c r="D54" s="32">
        <f t="shared" ref="D54:M54" si="14">SUM(D55:D56)</f>
        <v>1363925</v>
      </c>
      <c r="E54" s="32">
        <f t="shared" si="14"/>
        <v>153380</v>
      </c>
      <c r="F54" s="32">
        <f t="shared" si="14"/>
        <v>53337</v>
      </c>
      <c r="G54" s="32">
        <f t="shared" si="14"/>
        <v>478757</v>
      </c>
      <c r="H54" s="32">
        <f t="shared" si="14"/>
        <v>0</v>
      </c>
      <c r="I54" s="32">
        <f t="shared" si="14"/>
        <v>0</v>
      </c>
      <c r="J54" s="32">
        <f t="shared" si="14"/>
        <v>0</v>
      </c>
      <c r="K54" s="32">
        <f t="shared" si="14"/>
        <v>0</v>
      </c>
      <c r="L54" s="32">
        <f t="shared" si="14"/>
        <v>0</v>
      </c>
      <c r="M54" s="32">
        <f t="shared" si="14"/>
        <v>0</v>
      </c>
      <c r="N54" s="32">
        <f>SUM(D54:M54)</f>
        <v>2049399</v>
      </c>
      <c r="O54" s="45">
        <f t="shared" si="9"/>
        <v>99.038273812400334</v>
      </c>
      <c r="P54" s="9"/>
    </row>
    <row r="55" spans="1:119">
      <c r="A55" s="12"/>
      <c r="B55" s="25">
        <v>381</v>
      </c>
      <c r="C55" s="20" t="s">
        <v>62</v>
      </c>
      <c r="D55" s="46">
        <v>913925</v>
      </c>
      <c r="E55" s="46">
        <v>153380</v>
      </c>
      <c r="F55" s="46">
        <v>53337</v>
      </c>
      <c r="G55" s="46">
        <v>478757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1599399</v>
      </c>
      <c r="O55" s="47">
        <f t="shared" si="9"/>
        <v>77.291789494031804</v>
      </c>
      <c r="P55" s="9"/>
    </row>
    <row r="56" spans="1:119" ht="15.75" thickBot="1">
      <c r="A56" s="12"/>
      <c r="B56" s="25">
        <v>384</v>
      </c>
      <c r="C56" s="20" t="s">
        <v>63</v>
      </c>
      <c r="D56" s="46">
        <v>450000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450000</v>
      </c>
      <c r="O56" s="47">
        <f t="shared" si="9"/>
        <v>21.74648431836853</v>
      </c>
      <c r="P56" s="9"/>
    </row>
    <row r="57" spans="1:119" ht="16.5" thickBot="1">
      <c r="A57" s="14" t="s">
        <v>50</v>
      </c>
      <c r="B57" s="23"/>
      <c r="C57" s="22"/>
      <c r="D57" s="15">
        <f t="shared" ref="D57:M57" si="15">SUM(D5,D13,D21,D32,D42,D46,D54)</f>
        <v>15088034</v>
      </c>
      <c r="E57" s="15">
        <f t="shared" si="15"/>
        <v>278936</v>
      </c>
      <c r="F57" s="15">
        <f t="shared" si="15"/>
        <v>711069</v>
      </c>
      <c r="G57" s="15">
        <f t="shared" si="15"/>
        <v>547748</v>
      </c>
      <c r="H57" s="15">
        <f t="shared" si="15"/>
        <v>2453</v>
      </c>
      <c r="I57" s="15">
        <f t="shared" si="15"/>
        <v>9853313</v>
      </c>
      <c r="J57" s="15">
        <f t="shared" si="15"/>
        <v>0</v>
      </c>
      <c r="K57" s="15">
        <f t="shared" si="15"/>
        <v>0</v>
      </c>
      <c r="L57" s="15">
        <f t="shared" si="15"/>
        <v>0</v>
      </c>
      <c r="M57" s="15">
        <f t="shared" si="15"/>
        <v>0</v>
      </c>
      <c r="N57" s="15">
        <f>SUM(D57:M57)</f>
        <v>26481553</v>
      </c>
      <c r="O57" s="38">
        <f t="shared" si="9"/>
        <v>1279.734837867878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118" t="s">
        <v>70</v>
      </c>
      <c r="M59" s="118"/>
      <c r="N59" s="118"/>
      <c r="O59" s="43">
        <v>20693</v>
      </c>
    </row>
    <row r="60" spans="1:119">
      <c r="A60" s="119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7"/>
    </row>
    <row r="61" spans="1:119" ht="15.75" thickBot="1">
      <c r="A61" s="120" t="s">
        <v>84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100"/>
    </row>
  </sheetData>
  <mergeCells count="10">
    <mergeCell ref="A61:O61"/>
    <mergeCell ref="A60:O60"/>
    <mergeCell ref="L59:N5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9357036</v>
      </c>
      <c r="E5" s="27">
        <f t="shared" si="0"/>
        <v>0</v>
      </c>
      <c r="F5" s="27">
        <f t="shared" si="0"/>
        <v>191056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9548092</v>
      </c>
      <c r="O5" s="33">
        <f t="shared" ref="O5:O52" si="1">(N5/O$54)</f>
        <v>450.06325712938957</v>
      </c>
      <c r="P5" s="6"/>
    </row>
    <row r="6" spans="1:133">
      <c r="A6" s="12"/>
      <c r="B6" s="25">
        <v>311</v>
      </c>
      <c r="C6" s="20" t="s">
        <v>2</v>
      </c>
      <c r="D6" s="46">
        <v>6604379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6604379</v>
      </c>
      <c r="O6" s="47">
        <f t="shared" si="1"/>
        <v>311.30704690077778</v>
      </c>
      <c r="P6" s="9"/>
    </row>
    <row r="7" spans="1:133">
      <c r="A7" s="12"/>
      <c r="B7" s="25">
        <v>312.41000000000003</v>
      </c>
      <c r="C7" s="20" t="s">
        <v>101</v>
      </c>
      <c r="D7" s="46">
        <v>300104</v>
      </c>
      <c r="E7" s="46">
        <v>0</v>
      </c>
      <c r="F7" s="46">
        <v>191056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491160</v>
      </c>
      <c r="O7" s="47">
        <f t="shared" si="1"/>
        <v>23.151543719066698</v>
      </c>
      <c r="P7" s="9"/>
    </row>
    <row r="8" spans="1:133">
      <c r="A8" s="12"/>
      <c r="B8" s="25">
        <v>314.10000000000002</v>
      </c>
      <c r="C8" s="20" t="s">
        <v>11</v>
      </c>
      <c r="D8" s="46">
        <v>1199066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1199066</v>
      </c>
      <c r="O8" s="47">
        <f t="shared" si="1"/>
        <v>56.519726608531698</v>
      </c>
      <c r="P8" s="9"/>
    </row>
    <row r="9" spans="1:133">
      <c r="A9" s="12"/>
      <c r="B9" s="25">
        <v>314.3</v>
      </c>
      <c r="C9" s="20" t="s">
        <v>12</v>
      </c>
      <c r="D9" s="46">
        <v>131529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131529</v>
      </c>
      <c r="O9" s="47">
        <f t="shared" si="1"/>
        <v>6.1998114541597928</v>
      </c>
      <c r="P9" s="9"/>
    </row>
    <row r="10" spans="1:133">
      <c r="A10" s="12"/>
      <c r="B10" s="25">
        <v>314.39999999999998</v>
      </c>
      <c r="C10" s="20" t="s">
        <v>13</v>
      </c>
      <c r="D10" s="46">
        <v>88134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88134</v>
      </c>
      <c r="O10" s="47">
        <f t="shared" si="1"/>
        <v>4.1543247702097572</v>
      </c>
      <c r="P10" s="9"/>
    </row>
    <row r="11" spans="1:133">
      <c r="A11" s="12"/>
      <c r="B11" s="25">
        <v>315</v>
      </c>
      <c r="C11" s="20" t="s">
        <v>14</v>
      </c>
      <c r="D11" s="46">
        <v>898974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898974</v>
      </c>
      <c r="O11" s="47">
        <f t="shared" si="1"/>
        <v>42.374452038651896</v>
      </c>
      <c r="P11" s="9"/>
    </row>
    <row r="12" spans="1:133">
      <c r="A12" s="12"/>
      <c r="B12" s="25">
        <v>316</v>
      </c>
      <c r="C12" s="20" t="s">
        <v>15</v>
      </c>
      <c r="D12" s="46">
        <v>134850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134850</v>
      </c>
      <c r="O12" s="47">
        <f t="shared" si="1"/>
        <v>6.3563516379919864</v>
      </c>
      <c r="P12" s="9"/>
    </row>
    <row r="13" spans="1:133" ht="15.75">
      <c r="A13" s="29" t="s">
        <v>102</v>
      </c>
      <c r="B13" s="30"/>
      <c r="C13" s="31"/>
      <c r="D13" s="32">
        <f t="shared" ref="D13:M13" si="3">SUM(D14:D16)</f>
        <v>1207534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1207534</v>
      </c>
      <c r="O13" s="45">
        <f t="shared" si="1"/>
        <v>56.918878152250763</v>
      </c>
      <c r="P13" s="10"/>
    </row>
    <row r="14" spans="1:133">
      <c r="A14" s="12"/>
      <c r="B14" s="25">
        <v>322</v>
      </c>
      <c r="C14" s="20" t="s">
        <v>0</v>
      </c>
      <c r="D14" s="46">
        <v>223649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223649</v>
      </c>
      <c r="O14" s="47">
        <f t="shared" si="1"/>
        <v>10.542022154136225</v>
      </c>
      <c r="P14" s="9"/>
    </row>
    <row r="15" spans="1:133">
      <c r="A15" s="12"/>
      <c r="B15" s="25">
        <v>323.10000000000002</v>
      </c>
      <c r="C15" s="20" t="s">
        <v>17</v>
      </c>
      <c r="D15" s="46">
        <v>822091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822091</v>
      </c>
      <c r="O15" s="47">
        <f t="shared" si="1"/>
        <v>38.750459580485504</v>
      </c>
      <c r="P15" s="9"/>
    </row>
    <row r="16" spans="1:133">
      <c r="A16" s="12"/>
      <c r="B16" s="25">
        <v>323.39999999999998</v>
      </c>
      <c r="C16" s="20" t="s">
        <v>18</v>
      </c>
      <c r="D16" s="46">
        <v>161794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161794</v>
      </c>
      <c r="O16" s="47">
        <f t="shared" si="1"/>
        <v>7.626396417629036</v>
      </c>
      <c r="P16" s="9"/>
    </row>
    <row r="17" spans="1:16" ht="15.75">
      <c r="A17" s="29" t="s">
        <v>24</v>
      </c>
      <c r="B17" s="30"/>
      <c r="C17" s="31"/>
      <c r="D17" s="32">
        <f t="shared" ref="D17:M17" si="4">SUM(D18:D26)</f>
        <v>2118171</v>
      </c>
      <c r="E17" s="32">
        <f t="shared" si="4"/>
        <v>0</v>
      </c>
      <c r="F17" s="32">
        <f t="shared" si="4"/>
        <v>237689</v>
      </c>
      <c r="G17" s="32">
        <f t="shared" si="4"/>
        <v>0</v>
      </c>
      <c r="H17" s="32">
        <f t="shared" si="4"/>
        <v>0</v>
      </c>
      <c r="I17" s="32">
        <f t="shared" si="4"/>
        <v>346808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2702668</v>
      </c>
      <c r="O17" s="45">
        <f t="shared" si="1"/>
        <v>127.39420221541363</v>
      </c>
      <c r="P17" s="10"/>
    </row>
    <row r="18" spans="1:16">
      <c r="A18" s="12"/>
      <c r="B18" s="25">
        <v>331.2</v>
      </c>
      <c r="C18" s="20" t="s">
        <v>23</v>
      </c>
      <c r="D18" s="46">
        <v>191016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6" si="5">SUM(D18:M18)</f>
        <v>191016</v>
      </c>
      <c r="O18" s="47">
        <f t="shared" si="1"/>
        <v>9.0038180532641992</v>
      </c>
      <c r="P18" s="9"/>
    </row>
    <row r="19" spans="1:16">
      <c r="A19" s="12"/>
      <c r="B19" s="25">
        <v>331.5</v>
      </c>
      <c r="C19" s="20" t="s">
        <v>75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346808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346808</v>
      </c>
      <c r="O19" s="47">
        <f t="shared" si="1"/>
        <v>16.347301437662033</v>
      </c>
      <c r="P19" s="9"/>
    </row>
    <row r="20" spans="1:16">
      <c r="A20" s="12"/>
      <c r="B20" s="25">
        <v>334.2</v>
      </c>
      <c r="C20" s="20" t="s">
        <v>25</v>
      </c>
      <c r="D20" s="46">
        <v>44029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44029</v>
      </c>
      <c r="O20" s="47">
        <f t="shared" si="1"/>
        <v>2.0753711996229085</v>
      </c>
      <c r="P20" s="9"/>
    </row>
    <row r="21" spans="1:16">
      <c r="A21" s="12"/>
      <c r="B21" s="25">
        <v>335.12</v>
      </c>
      <c r="C21" s="20" t="s">
        <v>27</v>
      </c>
      <c r="D21" s="46">
        <v>581598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581598</v>
      </c>
      <c r="O21" s="47">
        <f t="shared" si="1"/>
        <v>27.414470893235919</v>
      </c>
      <c r="P21" s="9"/>
    </row>
    <row r="22" spans="1:16">
      <c r="A22" s="12"/>
      <c r="B22" s="25">
        <v>335.14</v>
      </c>
      <c r="C22" s="20" t="s">
        <v>28</v>
      </c>
      <c r="D22" s="46">
        <v>5910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5910</v>
      </c>
      <c r="O22" s="47">
        <f t="shared" si="1"/>
        <v>0.27857647890643411</v>
      </c>
      <c r="P22" s="9"/>
    </row>
    <row r="23" spans="1:16">
      <c r="A23" s="12"/>
      <c r="B23" s="25">
        <v>335.15</v>
      </c>
      <c r="C23" s="20" t="s">
        <v>29</v>
      </c>
      <c r="D23" s="46">
        <v>10198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10198</v>
      </c>
      <c r="O23" s="47">
        <f t="shared" si="1"/>
        <v>0.48069761960876739</v>
      </c>
      <c r="P23" s="9"/>
    </row>
    <row r="24" spans="1:16">
      <c r="A24" s="12"/>
      <c r="B24" s="25">
        <v>335.18</v>
      </c>
      <c r="C24" s="20" t="s">
        <v>30</v>
      </c>
      <c r="D24" s="46">
        <v>1221052</v>
      </c>
      <c r="E24" s="46">
        <v>0</v>
      </c>
      <c r="F24" s="46">
        <v>237689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1458741</v>
      </c>
      <c r="O24" s="47">
        <f t="shared" si="1"/>
        <v>68.759886872495869</v>
      </c>
      <c r="P24" s="9"/>
    </row>
    <row r="25" spans="1:16">
      <c r="A25" s="12"/>
      <c r="B25" s="25">
        <v>335.21</v>
      </c>
      <c r="C25" s="20" t="s">
        <v>31</v>
      </c>
      <c r="D25" s="46">
        <v>3240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3240</v>
      </c>
      <c r="O25" s="47">
        <f t="shared" si="1"/>
        <v>0.15272213056799436</v>
      </c>
      <c r="P25" s="9"/>
    </row>
    <row r="26" spans="1:16">
      <c r="A26" s="12"/>
      <c r="B26" s="25">
        <v>335.49</v>
      </c>
      <c r="C26" s="20" t="s">
        <v>32</v>
      </c>
      <c r="D26" s="46">
        <v>61128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61128</v>
      </c>
      <c r="O26" s="47">
        <f t="shared" si="1"/>
        <v>2.8813575300494931</v>
      </c>
      <c r="P26" s="9"/>
    </row>
    <row r="27" spans="1:16" ht="15.75">
      <c r="A27" s="29" t="s">
        <v>38</v>
      </c>
      <c r="B27" s="30"/>
      <c r="C27" s="31"/>
      <c r="D27" s="32">
        <f t="shared" ref="D27:M27" si="6">SUM(D28:D36)</f>
        <v>320405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7935337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>SUM(D27:M27)</f>
        <v>8255742</v>
      </c>
      <c r="O27" s="45">
        <f t="shared" si="1"/>
        <v>389.14645298138112</v>
      </c>
      <c r="P27" s="10"/>
    </row>
    <row r="28" spans="1:16">
      <c r="A28" s="12"/>
      <c r="B28" s="25">
        <v>342.1</v>
      </c>
      <c r="C28" s="20" t="s">
        <v>41</v>
      </c>
      <c r="D28" s="46">
        <v>503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9" si="7">SUM(D28:M28)</f>
        <v>503</v>
      </c>
      <c r="O28" s="47">
        <f t="shared" si="1"/>
        <v>2.3709639406080604E-2</v>
      </c>
      <c r="P28" s="9"/>
    </row>
    <row r="29" spans="1:16">
      <c r="A29" s="12"/>
      <c r="B29" s="25">
        <v>342.5</v>
      </c>
      <c r="C29" s="20" t="s">
        <v>42</v>
      </c>
      <c r="D29" s="46">
        <v>30902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30902</v>
      </c>
      <c r="O29" s="47">
        <f t="shared" si="1"/>
        <v>1.4566108885222719</v>
      </c>
      <c r="P29" s="9"/>
    </row>
    <row r="30" spans="1:16">
      <c r="A30" s="12"/>
      <c r="B30" s="25">
        <v>343.3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2425373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2425373</v>
      </c>
      <c r="O30" s="47">
        <f t="shared" si="1"/>
        <v>114.32349752533585</v>
      </c>
      <c r="P30" s="9"/>
    </row>
    <row r="31" spans="1:16">
      <c r="A31" s="12"/>
      <c r="B31" s="25">
        <v>343.4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2485280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2485280</v>
      </c>
      <c r="O31" s="47">
        <f t="shared" si="1"/>
        <v>117.14730143766204</v>
      </c>
      <c r="P31" s="9"/>
    </row>
    <row r="32" spans="1:16">
      <c r="A32" s="12"/>
      <c r="B32" s="25">
        <v>343.5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2737178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2737178</v>
      </c>
      <c r="O32" s="47">
        <f t="shared" si="1"/>
        <v>129.02088145180298</v>
      </c>
      <c r="P32" s="9"/>
    </row>
    <row r="33" spans="1:16">
      <c r="A33" s="12"/>
      <c r="B33" s="25">
        <v>343.9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287506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287506</v>
      </c>
      <c r="O33" s="47">
        <f t="shared" si="1"/>
        <v>13.552015083667216</v>
      </c>
      <c r="P33" s="9"/>
    </row>
    <row r="34" spans="1:16">
      <c r="A34" s="12"/>
      <c r="B34" s="25">
        <v>346.4</v>
      </c>
      <c r="C34" s="20" t="s">
        <v>47</v>
      </c>
      <c r="D34" s="46">
        <v>5468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5468</v>
      </c>
      <c r="O34" s="47">
        <f t="shared" si="1"/>
        <v>0.25774216356351637</v>
      </c>
      <c r="P34" s="9"/>
    </row>
    <row r="35" spans="1:16">
      <c r="A35" s="12"/>
      <c r="B35" s="25">
        <v>347.1</v>
      </c>
      <c r="C35" s="20" t="s">
        <v>48</v>
      </c>
      <c r="D35" s="46">
        <v>176445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176445</v>
      </c>
      <c r="O35" s="47">
        <f t="shared" si="1"/>
        <v>8.3169926938486913</v>
      </c>
      <c r="P35" s="9"/>
    </row>
    <row r="36" spans="1:16">
      <c r="A36" s="12"/>
      <c r="B36" s="25">
        <v>347.2</v>
      </c>
      <c r="C36" s="20" t="s">
        <v>49</v>
      </c>
      <c r="D36" s="46">
        <v>107087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107087</v>
      </c>
      <c r="O36" s="47">
        <f t="shared" si="1"/>
        <v>5.047702097572472</v>
      </c>
      <c r="P36" s="9"/>
    </row>
    <row r="37" spans="1:16" ht="15.75">
      <c r="A37" s="29" t="s">
        <v>39</v>
      </c>
      <c r="B37" s="30"/>
      <c r="C37" s="31"/>
      <c r="D37" s="32">
        <f t="shared" ref="D37:M37" si="8">SUM(D38:D40)</f>
        <v>129235</v>
      </c>
      <c r="E37" s="32">
        <f t="shared" si="8"/>
        <v>26571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155806</v>
      </c>
      <c r="O37" s="45">
        <f t="shared" si="1"/>
        <v>7.3441432948385579</v>
      </c>
      <c r="P37" s="10"/>
    </row>
    <row r="38" spans="1:16">
      <c r="A38" s="13"/>
      <c r="B38" s="39">
        <v>351.5</v>
      </c>
      <c r="C38" s="21" t="s">
        <v>78</v>
      </c>
      <c r="D38" s="46">
        <v>113678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113678</v>
      </c>
      <c r="O38" s="47">
        <f t="shared" si="1"/>
        <v>5.3583785057742164</v>
      </c>
      <c r="P38" s="9"/>
    </row>
    <row r="39" spans="1:16">
      <c r="A39" s="13"/>
      <c r="B39" s="39">
        <v>352</v>
      </c>
      <c r="C39" s="21" t="s">
        <v>53</v>
      </c>
      <c r="D39" s="46">
        <v>15557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15557</v>
      </c>
      <c r="O39" s="47">
        <f t="shared" si="1"/>
        <v>0.73330190902663206</v>
      </c>
      <c r="P39" s="9"/>
    </row>
    <row r="40" spans="1:16">
      <c r="A40" s="13"/>
      <c r="B40" s="39">
        <v>359</v>
      </c>
      <c r="C40" s="21" t="s">
        <v>54</v>
      </c>
      <c r="D40" s="46">
        <v>0</v>
      </c>
      <c r="E40" s="46">
        <v>26571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26571</v>
      </c>
      <c r="O40" s="47">
        <f t="shared" si="1"/>
        <v>1.2524628800377091</v>
      </c>
      <c r="P40" s="9"/>
    </row>
    <row r="41" spans="1:16" ht="15.75">
      <c r="A41" s="29" t="s">
        <v>3</v>
      </c>
      <c r="B41" s="30"/>
      <c r="C41" s="31"/>
      <c r="D41" s="32">
        <f t="shared" ref="D41:M41" si="9">SUM(D42:D48)</f>
        <v>431476</v>
      </c>
      <c r="E41" s="32">
        <f t="shared" si="9"/>
        <v>88866</v>
      </c>
      <c r="F41" s="32">
        <f t="shared" si="9"/>
        <v>27193</v>
      </c>
      <c r="G41" s="32">
        <f t="shared" si="9"/>
        <v>2841</v>
      </c>
      <c r="H41" s="32">
        <f t="shared" si="9"/>
        <v>2914</v>
      </c>
      <c r="I41" s="32">
        <f t="shared" si="9"/>
        <v>711005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1264295</v>
      </c>
      <c r="O41" s="45">
        <f t="shared" si="1"/>
        <v>59.594390761253827</v>
      </c>
      <c r="P41" s="10"/>
    </row>
    <row r="42" spans="1:16">
      <c r="A42" s="12"/>
      <c r="B42" s="25">
        <v>361.1</v>
      </c>
      <c r="C42" s="20" t="s">
        <v>55</v>
      </c>
      <c r="D42" s="46">
        <v>131643</v>
      </c>
      <c r="E42" s="46">
        <v>0</v>
      </c>
      <c r="F42" s="46">
        <v>1330</v>
      </c>
      <c r="G42" s="46">
        <v>2841</v>
      </c>
      <c r="H42" s="46">
        <v>2914</v>
      </c>
      <c r="I42" s="46">
        <v>43499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182227</v>
      </c>
      <c r="O42" s="47">
        <f t="shared" si="1"/>
        <v>8.5895357058684887</v>
      </c>
      <c r="P42" s="9"/>
    </row>
    <row r="43" spans="1:16">
      <c r="A43" s="12"/>
      <c r="B43" s="25">
        <v>362</v>
      </c>
      <c r="C43" s="20" t="s">
        <v>57</v>
      </c>
      <c r="D43" s="46">
        <v>6316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8" si="10">SUM(D43:M43)</f>
        <v>6316</v>
      </c>
      <c r="O43" s="47">
        <f t="shared" si="1"/>
        <v>0.29771388168748525</v>
      </c>
      <c r="P43" s="9"/>
    </row>
    <row r="44" spans="1:16">
      <c r="A44" s="12"/>
      <c r="B44" s="25">
        <v>363.22</v>
      </c>
      <c r="C44" s="20" t="s">
        <v>103</v>
      </c>
      <c r="D44" s="46">
        <v>48537</v>
      </c>
      <c r="E44" s="46">
        <v>0</v>
      </c>
      <c r="F44" s="46">
        <v>25863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74400</v>
      </c>
      <c r="O44" s="47">
        <f t="shared" si="1"/>
        <v>3.5069526278576477</v>
      </c>
      <c r="P44" s="9"/>
    </row>
    <row r="45" spans="1:16">
      <c r="A45" s="12"/>
      <c r="B45" s="25">
        <v>363.23</v>
      </c>
      <c r="C45" s="20" t="s">
        <v>104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558584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558584</v>
      </c>
      <c r="O45" s="47">
        <f t="shared" si="1"/>
        <v>26.32967240160264</v>
      </c>
      <c r="P45" s="9"/>
    </row>
    <row r="46" spans="1:16">
      <c r="A46" s="12"/>
      <c r="B46" s="25">
        <v>364</v>
      </c>
      <c r="C46" s="20" t="s">
        <v>58</v>
      </c>
      <c r="D46" s="46">
        <v>4496</v>
      </c>
      <c r="E46" s="46">
        <v>801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5297</v>
      </c>
      <c r="O46" s="47">
        <f t="shared" si="1"/>
        <v>0.24968182889465002</v>
      </c>
      <c r="P46" s="9"/>
    </row>
    <row r="47" spans="1:16">
      <c r="A47" s="12"/>
      <c r="B47" s="25">
        <v>366</v>
      </c>
      <c r="C47" s="20" t="s">
        <v>59</v>
      </c>
      <c r="D47" s="46">
        <v>5466</v>
      </c>
      <c r="E47" s="46">
        <v>2000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7466</v>
      </c>
      <c r="O47" s="47">
        <f t="shared" si="1"/>
        <v>0.3519208107471129</v>
      </c>
      <c r="P47" s="9"/>
    </row>
    <row r="48" spans="1:16">
      <c r="A48" s="12"/>
      <c r="B48" s="25">
        <v>369.9</v>
      </c>
      <c r="C48" s="20" t="s">
        <v>61</v>
      </c>
      <c r="D48" s="46">
        <v>235018</v>
      </c>
      <c r="E48" s="46">
        <v>86065</v>
      </c>
      <c r="F48" s="46">
        <v>0</v>
      </c>
      <c r="G48" s="46">
        <v>0</v>
      </c>
      <c r="H48" s="46">
        <v>0</v>
      </c>
      <c r="I48" s="46">
        <v>108922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430005</v>
      </c>
      <c r="O48" s="47">
        <f t="shared" si="1"/>
        <v>20.268913504595805</v>
      </c>
      <c r="P48" s="9"/>
    </row>
    <row r="49" spans="1:119" ht="15.75">
      <c r="A49" s="29" t="s">
        <v>40</v>
      </c>
      <c r="B49" s="30"/>
      <c r="C49" s="31"/>
      <c r="D49" s="32">
        <f t="shared" ref="D49:M49" si="11">SUM(D50:D51)</f>
        <v>1831615</v>
      </c>
      <c r="E49" s="32">
        <f t="shared" si="11"/>
        <v>150462</v>
      </c>
      <c r="F49" s="32">
        <f t="shared" si="11"/>
        <v>0</v>
      </c>
      <c r="G49" s="32">
        <f t="shared" si="11"/>
        <v>285538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>SUM(D49:M49)</f>
        <v>2267615</v>
      </c>
      <c r="O49" s="45">
        <f t="shared" si="1"/>
        <v>106.88734386047608</v>
      </c>
      <c r="P49" s="9"/>
    </row>
    <row r="50" spans="1:119">
      <c r="A50" s="12"/>
      <c r="B50" s="25">
        <v>381</v>
      </c>
      <c r="C50" s="20" t="s">
        <v>62</v>
      </c>
      <c r="D50" s="46">
        <v>192615</v>
      </c>
      <c r="E50" s="46">
        <v>150462</v>
      </c>
      <c r="F50" s="46">
        <v>0</v>
      </c>
      <c r="G50" s="46">
        <v>285538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628615</v>
      </c>
      <c r="O50" s="47">
        <f t="shared" si="1"/>
        <v>29.630685835493754</v>
      </c>
      <c r="P50" s="9"/>
    </row>
    <row r="51" spans="1:119" ht="15.75" thickBot="1">
      <c r="A51" s="12"/>
      <c r="B51" s="25">
        <v>384</v>
      </c>
      <c r="C51" s="20" t="s">
        <v>63</v>
      </c>
      <c r="D51" s="46">
        <v>1639000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1639000</v>
      </c>
      <c r="O51" s="47">
        <f t="shared" si="1"/>
        <v>77.256658024982329</v>
      </c>
      <c r="P51" s="9"/>
    </row>
    <row r="52" spans="1:119" ht="16.5" thickBot="1">
      <c r="A52" s="14" t="s">
        <v>50</v>
      </c>
      <c r="B52" s="23"/>
      <c r="C52" s="22"/>
      <c r="D52" s="15">
        <f t="shared" ref="D52:M52" si="12">SUM(D5,D13,D17,D27,D37,D41,D49)</f>
        <v>15395472</v>
      </c>
      <c r="E52" s="15">
        <f t="shared" si="12"/>
        <v>265899</v>
      </c>
      <c r="F52" s="15">
        <f t="shared" si="12"/>
        <v>455938</v>
      </c>
      <c r="G52" s="15">
        <f t="shared" si="12"/>
        <v>288379</v>
      </c>
      <c r="H52" s="15">
        <f t="shared" si="12"/>
        <v>2914</v>
      </c>
      <c r="I52" s="15">
        <f t="shared" si="12"/>
        <v>8993150</v>
      </c>
      <c r="J52" s="15">
        <f t="shared" si="12"/>
        <v>0</v>
      </c>
      <c r="K52" s="15">
        <f t="shared" si="12"/>
        <v>0</v>
      </c>
      <c r="L52" s="15">
        <f t="shared" si="12"/>
        <v>0</v>
      </c>
      <c r="M52" s="15">
        <f t="shared" si="12"/>
        <v>0</v>
      </c>
      <c r="N52" s="15">
        <f>SUM(D52:M52)</f>
        <v>25401752</v>
      </c>
      <c r="O52" s="38">
        <f t="shared" si="1"/>
        <v>1197.3486683950036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105</v>
      </c>
      <c r="M54" s="118"/>
      <c r="N54" s="118"/>
      <c r="O54" s="43">
        <v>21215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84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64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29"/>
      <c r="M3" s="130"/>
      <c r="N3" s="36"/>
      <c r="O3" s="37"/>
      <c r="P3" s="131" t="s">
        <v>135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136</v>
      </c>
      <c r="N4" s="35" t="s">
        <v>9</v>
      </c>
      <c r="O4" s="35" t="s">
        <v>137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138</v>
      </c>
      <c r="B5" s="26"/>
      <c r="C5" s="26"/>
      <c r="D5" s="27">
        <f t="shared" ref="D5:N5" si="0">SUM(D6:D12)</f>
        <v>14002007</v>
      </c>
      <c r="E5" s="27">
        <f t="shared" si="0"/>
        <v>85186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14087193</v>
      </c>
      <c r="P5" s="33">
        <f t="shared" ref="P5:P36" si="1">(O5/P$72)</f>
        <v>511.4803935807131</v>
      </c>
      <c r="Q5" s="6"/>
    </row>
    <row r="6" spans="1:134">
      <c r="A6" s="12"/>
      <c r="B6" s="25">
        <v>311</v>
      </c>
      <c r="C6" s="20" t="s">
        <v>2</v>
      </c>
      <c r="D6" s="46">
        <v>9501601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9501601</v>
      </c>
      <c r="P6" s="47">
        <f t="shared" si="1"/>
        <v>344.98587611647667</v>
      </c>
      <c r="Q6" s="9"/>
    </row>
    <row r="7" spans="1:134">
      <c r="A7" s="12"/>
      <c r="B7" s="25">
        <v>312.41000000000003</v>
      </c>
      <c r="C7" s="20" t="s">
        <v>139</v>
      </c>
      <c r="D7" s="46">
        <v>795332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795332</v>
      </c>
      <c r="P7" s="47">
        <f t="shared" si="1"/>
        <v>28.877060489434317</v>
      </c>
      <c r="Q7" s="9"/>
    </row>
    <row r="8" spans="1:134">
      <c r="A8" s="12"/>
      <c r="B8" s="25">
        <v>314.10000000000002</v>
      </c>
      <c r="C8" s="20" t="s">
        <v>11</v>
      </c>
      <c r="D8" s="46">
        <v>2462962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2462962</v>
      </c>
      <c r="P8" s="47">
        <f t="shared" si="1"/>
        <v>89.425677147629074</v>
      </c>
      <c r="Q8" s="9"/>
    </row>
    <row r="9" spans="1:134">
      <c r="A9" s="12"/>
      <c r="B9" s="25">
        <v>314.3</v>
      </c>
      <c r="C9" s="20" t="s">
        <v>12</v>
      </c>
      <c r="D9" s="46">
        <v>162942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162942</v>
      </c>
      <c r="P9" s="47">
        <f t="shared" si="1"/>
        <v>5.9161280952726747</v>
      </c>
      <c r="Q9" s="9"/>
    </row>
    <row r="10" spans="1:134">
      <c r="A10" s="12"/>
      <c r="B10" s="25">
        <v>314.39999999999998</v>
      </c>
      <c r="C10" s="20" t="s">
        <v>13</v>
      </c>
      <c r="D10" s="46">
        <v>158892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158892</v>
      </c>
      <c r="P10" s="47">
        <f t="shared" si="1"/>
        <v>5.7690799506208696</v>
      </c>
      <c r="Q10" s="9"/>
    </row>
    <row r="11" spans="1:134">
      <c r="A11" s="12"/>
      <c r="B11" s="25">
        <v>315.10000000000002</v>
      </c>
      <c r="C11" s="20" t="s">
        <v>140</v>
      </c>
      <c r="D11" s="46">
        <v>813682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813682</v>
      </c>
      <c r="P11" s="47">
        <f t="shared" si="1"/>
        <v>29.543315663350519</v>
      </c>
      <c r="Q11" s="9"/>
    </row>
    <row r="12" spans="1:134">
      <c r="A12" s="12"/>
      <c r="B12" s="25">
        <v>316</v>
      </c>
      <c r="C12" s="20" t="s">
        <v>93</v>
      </c>
      <c r="D12" s="46">
        <v>106596</v>
      </c>
      <c r="E12" s="46">
        <v>85186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191782</v>
      </c>
      <c r="P12" s="47">
        <f t="shared" si="1"/>
        <v>6.9632561179289816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SUM(D14:D21)</f>
        <v>2229088</v>
      </c>
      <c r="E13" s="32">
        <f t="shared" si="3"/>
        <v>854878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1966700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5050666</v>
      </c>
      <c r="P13" s="45">
        <f t="shared" si="1"/>
        <v>183.38050976690147</v>
      </c>
      <c r="Q13" s="10"/>
    </row>
    <row r="14" spans="1:134">
      <c r="A14" s="12"/>
      <c r="B14" s="25">
        <v>322</v>
      </c>
      <c r="C14" s="20" t="s">
        <v>141</v>
      </c>
      <c r="D14" s="46">
        <v>0</v>
      </c>
      <c r="E14" s="46">
        <v>854878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854878</v>
      </c>
      <c r="P14" s="47">
        <f t="shared" si="1"/>
        <v>31.039067605838355</v>
      </c>
      <c r="Q14" s="9"/>
    </row>
    <row r="15" spans="1:134">
      <c r="A15" s="12"/>
      <c r="B15" s="25">
        <v>323.10000000000002</v>
      </c>
      <c r="C15" s="20" t="s">
        <v>17</v>
      </c>
      <c r="D15" s="46">
        <v>1992825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1992825</v>
      </c>
      <c r="P15" s="47">
        <f t="shared" si="1"/>
        <v>72.355856510057365</v>
      </c>
      <c r="Q15" s="9"/>
    </row>
    <row r="16" spans="1:134">
      <c r="A16" s="12"/>
      <c r="B16" s="25">
        <v>323.39999999999998</v>
      </c>
      <c r="C16" s="20" t="s">
        <v>18</v>
      </c>
      <c r="D16" s="46">
        <v>149470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149470</v>
      </c>
      <c r="P16" s="47">
        <f t="shared" si="1"/>
        <v>5.4269842422482029</v>
      </c>
      <c r="Q16" s="9"/>
    </row>
    <row r="17" spans="1:17">
      <c r="A17" s="12"/>
      <c r="B17" s="25">
        <v>324.11</v>
      </c>
      <c r="C17" s="20" t="s">
        <v>19</v>
      </c>
      <c r="D17" s="46">
        <v>51800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51800</v>
      </c>
      <c r="P17" s="47">
        <f t="shared" si="1"/>
        <v>1.8807639241885121</v>
      </c>
      <c r="Q17" s="9"/>
    </row>
    <row r="18" spans="1:17">
      <c r="A18" s="12"/>
      <c r="B18" s="25">
        <v>324.12</v>
      </c>
      <c r="C18" s="20" t="s">
        <v>73</v>
      </c>
      <c r="D18" s="46">
        <v>1200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1200</v>
      </c>
      <c r="P18" s="47">
        <f t="shared" si="1"/>
        <v>4.3569820637571706E-2</v>
      </c>
      <c r="Q18" s="9"/>
    </row>
    <row r="19" spans="1:17">
      <c r="A19" s="12"/>
      <c r="B19" s="25">
        <v>324.20999999999998</v>
      </c>
      <c r="C19" s="20" t="s">
        <v>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789300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789300</v>
      </c>
      <c r="P19" s="47">
        <f t="shared" si="1"/>
        <v>28.658049524362792</v>
      </c>
      <c r="Q19" s="9"/>
    </row>
    <row r="20" spans="1:17">
      <c r="A20" s="12"/>
      <c r="B20" s="25">
        <v>324.22000000000003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1177400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1177400</v>
      </c>
      <c r="P20" s="47">
        <f t="shared" si="1"/>
        <v>42.749255682230775</v>
      </c>
      <c r="Q20" s="9"/>
    </row>
    <row r="21" spans="1:17">
      <c r="A21" s="12"/>
      <c r="B21" s="25">
        <v>329.5</v>
      </c>
      <c r="C21" s="20" t="s">
        <v>151</v>
      </c>
      <c r="D21" s="46">
        <v>33793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33793</v>
      </c>
      <c r="P21" s="47">
        <f t="shared" si="1"/>
        <v>1.2269624573378839</v>
      </c>
      <c r="Q21" s="9"/>
    </row>
    <row r="22" spans="1:17" ht="15.75">
      <c r="A22" s="29" t="s">
        <v>143</v>
      </c>
      <c r="B22" s="30"/>
      <c r="C22" s="31"/>
      <c r="D22" s="32">
        <f t="shared" ref="D22:N22" si="5">SUM(D23:D37)</f>
        <v>9290010</v>
      </c>
      <c r="E22" s="32">
        <f t="shared" si="5"/>
        <v>434904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2290455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12015369</v>
      </c>
      <c r="P22" s="45">
        <f t="shared" si="1"/>
        <v>436.25622685353278</v>
      </c>
      <c r="Q22" s="10"/>
    </row>
    <row r="23" spans="1:17">
      <c r="A23" s="12"/>
      <c r="B23" s="25">
        <v>331.2</v>
      </c>
      <c r="C23" s="20" t="s">
        <v>23</v>
      </c>
      <c r="D23" s="46">
        <v>46410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46410</v>
      </c>
      <c r="P23" s="47">
        <f t="shared" si="1"/>
        <v>1.6850628131580858</v>
      </c>
      <c r="Q23" s="9"/>
    </row>
    <row r="24" spans="1:17">
      <c r="A24" s="12"/>
      <c r="B24" s="25">
        <v>331.31</v>
      </c>
      <c r="C24" s="20" t="s">
        <v>152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2290455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5" si="6">SUM(D24:N24)</f>
        <v>2290455</v>
      </c>
      <c r="P24" s="47">
        <f t="shared" si="1"/>
        <v>83.162261273691087</v>
      </c>
      <c r="Q24" s="9"/>
    </row>
    <row r="25" spans="1:17">
      <c r="A25" s="12"/>
      <c r="B25" s="25">
        <v>331.62</v>
      </c>
      <c r="C25" s="20" t="s">
        <v>144</v>
      </c>
      <c r="D25" s="46">
        <v>0</v>
      </c>
      <c r="E25" s="46">
        <v>184904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184904</v>
      </c>
      <c r="P25" s="47">
        <f t="shared" si="1"/>
        <v>6.7135284293079662</v>
      </c>
      <c r="Q25" s="9"/>
    </row>
    <row r="26" spans="1:17">
      <c r="A26" s="12"/>
      <c r="B26" s="25">
        <v>332</v>
      </c>
      <c r="C26" s="20" t="s">
        <v>132</v>
      </c>
      <c r="D26" s="46">
        <v>72332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72332</v>
      </c>
      <c r="P26" s="47">
        <f t="shared" si="1"/>
        <v>2.6262435552973642</v>
      </c>
      <c r="Q26" s="9"/>
    </row>
    <row r="27" spans="1:17">
      <c r="A27" s="12"/>
      <c r="B27" s="25">
        <v>334.2</v>
      </c>
      <c r="C27" s="20" t="s">
        <v>25</v>
      </c>
      <c r="D27" s="46">
        <v>480553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480553</v>
      </c>
      <c r="P27" s="47">
        <f t="shared" si="1"/>
        <v>17.448006680705831</v>
      </c>
      <c r="Q27" s="9"/>
    </row>
    <row r="28" spans="1:17">
      <c r="A28" s="12"/>
      <c r="B28" s="25">
        <v>334.5</v>
      </c>
      <c r="C28" s="20" t="s">
        <v>114</v>
      </c>
      <c r="D28" s="46">
        <v>2114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2114</v>
      </c>
      <c r="P28" s="47">
        <f t="shared" si="1"/>
        <v>7.6755500689855496E-2</v>
      </c>
      <c r="Q28" s="9"/>
    </row>
    <row r="29" spans="1:17">
      <c r="A29" s="12"/>
      <c r="B29" s="25">
        <v>334.7</v>
      </c>
      <c r="C29" s="20" t="s">
        <v>26</v>
      </c>
      <c r="D29" s="46">
        <v>0</v>
      </c>
      <c r="E29" s="46">
        <v>250000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250000</v>
      </c>
      <c r="P29" s="47">
        <f t="shared" si="1"/>
        <v>9.0770459661607727</v>
      </c>
      <c r="Q29" s="9"/>
    </row>
    <row r="30" spans="1:17">
      <c r="A30" s="12"/>
      <c r="B30" s="25">
        <v>335.125</v>
      </c>
      <c r="C30" s="20" t="s">
        <v>145</v>
      </c>
      <c r="D30" s="46">
        <v>1731020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1731020</v>
      </c>
      <c r="P30" s="47">
        <f t="shared" si="1"/>
        <v>62.850192433374481</v>
      </c>
      <c r="Q30" s="9"/>
    </row>
    <row r="31" spans="1:17">
      <c r="A31" s="12"/>
      <c r="B31" s="25">
        <v>335.14</v>
      </c>
      <c r="C31" s="20" t="s">
        <v>96</v>
      </c>
      <c r="D31" s="46">
        <v>5429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5429</v>
      </c>
      <c r="P31" s="47">
        <f t="shared" si="1"/>
        <v>0.19711713020114735</v>
      </c>
      <c r="Q31" s="9"/>
    </row>
    <row r="32" spans="1:17">
      <c r="A32" s="12"/>
      <c r="B32" s="25">
        <v>335.15</v>
      </c>
      <c r="C32" s="20" t="s">
        <v>97</v>
      </c>
      <c r="D32" s="46">
        <v>2278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2278</v>
      </c>
      <c r="P32" s="47">
        <f t="shared" si="1"/>
        <v>8.2710042843656961E-2</v>
      </c>
      <c r="Q32" s="9"/>
    </row>
    <row r="33" spans="1:17">
      <c r="A33" s="12"/>
      <c r="B33" s="25">
        <v>335.18</v>
      </c>
      <c r="C33" s="20" t="s">
        <v>146</v>
      </c>
      <c r="D33" s="46">
        <v>3451545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3451545</v>
      </c>
      <c r="P33" s="47">
        <f t="shared" si="1"/>
        <v>125.31933047708954</v>
      </c>
      <c r="Q33" s="9"/>
    </row>
    <row r="34" spans="1:17">
      <c r="A34" s="12"/>
      <c r="B34" s="25">
        <v>335.19</v>
      </c>
      <c r="C34" s="20" t="s">
        <v>129</v>
      </c>
      <c r="D34" s="46">
        <v>3281526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3281526</v>
      </c>
      <c r="P34" s="47">
        <f t="shared" si="1"/>
        <v>119.14624936460679</v>
      </c>
      <c r="Q34" s="9"/>
    </row>
    <row r="35" spans="1:17">
      <c r="A35" s="12"/>
      <c r="B35" s="25">
        <v>335.21</v>
      </c>
      <c r="C35" s="20" t="s">
        <v>31</v>
      </c>
      <c r="D35" s="46">
        <v>1950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1950</v>
      </c>
      <c r="P35" s="47">
        <f t="shared" si="1"/>
        <v>7.0800958536054032E-2</v>
      </c>
      <c r="Q35" s="9"/>
    </row>
    <row r="36" spans="1:17">
      <c r="A36" s="12"/>
      <c r="B36" s="25">
        <v>335.48</v>
      </c>
      <c r="C36" s="20" t="s">
        <v>32</v>
      </c>
      <c r="D36" s="46">
        <v>151357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" si="7">SUM(D36:N36)</f>
        <v>151357</v>
      </c>
      <c r="P36" s="47">
        <f t="shared" si="1"/>
        <v>5.4954977852007847</v>
      </c>
      <c r="Q36" s="9"/>
    </row>
    <row r="37" spans="1:17">
      <c r="A37" s="12"/>
      <c r="B37" s="25">
        <v>339</v>
      </c>
      <c r="C37" s="20" t="s">
        <v>33</v>
      </c>
      <c r="D37" s="46">
        <v>63496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63496</v>
      </c>
      <c r="P37" s="47">
        <f t="shared" ref="P37:P68" si="8">(O37/P$72)</f>
        <v>2.3054244426693775</v>
      </c>
      <c r="Q37" s="9"/>
    </row>
    <row r="38" spans="1:17" ht="15.75">
      <c r="A38" s="29" t="s">
        <v>38</v>
      </c>
      <c r="B38" s="30"/>
      <c r="C38" s="31"/>
      <c r="D38" s="32">
        <f t="shared" ref="D38:N38" si="9">SUM(D39:D50)</f>
        <v>338040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13564606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9"/>
        <v>0</v>
      </c>
      <c r="O38" s="32">
        <f>SUM(D38:N38)</f>
        <v>13902646</v>
      </c>
      <c r="P38" s="45">
        <f t="shared" si="8"/>
        <v>504.77982717304479</v>
      </c>
      <c r="Q38" s="10"/>
    </row>
    <row r="39" spans="1:17">
      <c r="A39" s="12"/>
      <c r="B39" s="25">
        <v>342.1</v>
      </c>
      <c r="C39" s="20" t="s">
        <v>41</v>
      </c>
      <c r="D39" s="46">
        <v>1196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9" si="10">SUM(D39:N39)</f>
        <v>1196</v>
      </c>
      <c r="P39" s="47">
        <f t="shared" si="8"/>
        <v>4.3424587902113135E-2</v>
      </c>
      <c r="Q39" s="9"/>
    </row>
    <row r="40" spans="1:17">
      <c r="A40" s="12"/>
      <c r="B40" s="25">
        <v>343.3</v>
      </c>
      <c r="C40" s="20" t="s">
        <v>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3390511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3390511</v>
      </c>
      <c r="P40" s="47">
        <f t="shared" si="8"/>
        <v>123.1032967830949</v>
      </c>
      <c r="Q40" s="9"/>
    </row>
    <row r="41" spans="1:17">
      <c r="A41" s="12"/>
      <c r="B41" s="25">
        <v>343.4</v>
      </c>
      <c r="C41" s="20" t="s">
        <v>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4449517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4449517</v>
      </c>
      <c r="P41" s="47">
        <f t="shared" si="8"/>
        <v>161.55388134485514</v>
      </c>
      <c r="Q41" s="9"/>
    </row>
    <row r="42" spans="1:17">
      <c r="A42" s="12"/>
      <c r="B42" s="25">
        <v>343.5</v>
      </c>
      <c r="C42" s="20" t="s">
        <v>45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4833853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4833853</v>
      </c>
      <c r="P42" s="47">
        <f t="shared" si="8"/>
        <v>175.50842349865658</v>
      </c>
      <c r="Q42" s="9"/>
    </row>
    <row r="43" spans="1:17">
      <c r="A43" s="12"/>
      <c r="B43" s="25">
        <v>343.7</v>
      </c>
      <c r="C43" s="20" t="s">
        <v>147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399198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399198</v>
      </c>
      <c r="P43" s="47">
        <f t="shared" si="8"/>
        <v>14.494154382397792</v>
      </c>
      <c r="Q43" s="9"/>
    </row>
    <row r="44" spans="1:17">
      <c r="A44" s="12"/>
      <c r="B44" s="25">
        <v>346.2</v>
      </c>
      <c r="C44" s="20" t="s">
        <v>153</v>
      </c>
      <c r="D44" s="46">
        <v>398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398</v>
      </c>
      <c r="P44" s="47">
        <f t="shared" si="8"/>
        <v>1.445065717812795E-2</v>
      </c>
      <c r="Q44" s="9"/>
    </row>
    <row r="45" spans="1:17">
      <c r="A45" s="12"/>
      <c r="B45" s="25">
        <v>346.3</v>
      </c>
      <c r="C45" s="20" t="s">
        <v>154</v>
      </c>
      <c r="D45" s="46">
        <v>365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365</v>
      </c>
      <c r="P45" s="47">
        <f t="shared" si="8"/>
        <v>1.3252487110594728E-2</v>
      </c>
      <c r="Q45" s="9"/>
    </row>
    <row r="46" spans="1:17">
      <c r="A46" s="12"/>
      <c r="B46" s="25">
        <v>346.4</v>
      </c>
      <c r="C46" s="20" t="s">
        <v>47</v>
      </c>
      <c r="D46" s="46">
        <v>1085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1085</v>
      </c>
      <c r="P46" s="47">
        <f t="shared" si="8"/>
        <v>3.9394379493137753E-2</v>
      </c>
      <c r="Q46" s="9"/>
    </row>
    <row r="47" spans="1:17">
      <c r="A47" s="12"/>
      <c r="B47" s="25">
        <v>346.9</v>
      </c>
      <c r="C47" s="20" t="s">
        <v>155</v>
      </c>
      <c r="D47" s="46">
        <v>2211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2211</v>
      </c>
      <c r="P47" s="47">
        <f t="shared" si="8"/>
        <v>8.0277394524725876E-2</v>
      </c>
      <c r="Q47" s="9"/>
    </row>
    <row r="48" spans="1:17">
      <c r="A48" s="12"/>
      <c r="B48" s="25">
        <v>347.1</v>
      </c>
      <c r="C48" s="20" t="s">
        <v>48</v>
      </c>
      <c r="D48" s="46">
        <v>114189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114189</v>
      </c>
      <c r="P48" s="47">
        <f t="shared" si="8"/>
        <v>4.1459952073197295</v>
      </c>
      <c r="Q48" s="9"/>
    </row>
    <row r="49" spans="1:17">
      <c r="A49" s="12"/>
      <c r="B49" s="25">
        <v>347.2</v>
      </c>
      <c r="C49" s="20" t="s">
        <v>49</v>
      </c>
      <c r="D49" s="46">
        <v>150021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150021</v>
      </c>
      <c r="P49" s="47">
        <f t="shared" si="8"/>
        <v>5.4469900515576208</v>
      </c>
      <c r="Q49" s="9"/>
    </row>
    <row r="50" spans="1:17">
      <c r="A50" s="12"/>
      <c r="B50" s="25">
        <v>349</v>
      </c>
      <c r="C50" s="20" t="s">
        <v>148</v>
      </c>
      <c r="D50" s="46">
        <v>68575</v>
      </c>
      <c r="E50" s="46">
        <v>0</v>
      </c>
      <c r="F50" s="46">
        <v>0</v>
      </c>
      <c r="G50" s="46">
        <v>0</v>
      </c>
      <c r="H50" s="46">
        <v>0</v>
      </c>
      <c r="I50" s="46">
        <v>491527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560102</v>
      </c>
      <c r="P50" s="47">
        <f t="shared" si="8"/>
        <v>20.336286398954325</v>
      </c>
      <c r="Q50" s="9"/>
    </row>
    <row r="51" spans="1:17" ht="15.75">
      <c r="A51" s="29" t="s">
        <v>39</v>
      </c>
      <c r="B51" s="30"/>
      <c r="C51" s="31"/>
      <c r="D51" s="32">
        <f t="shared" ref="D51:N51" si="11">SUM(D52:D54)</f>
        <v>309450</v>
      </c>
      <c r="E51" s="32">
        <f t="shared" si="11"/>
        <v>0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11"/>
        <v>0</v>
      </c>
      <c r="O51" s="32">
        <f>SUM(D51:N51)</f>
        <v>309450</v>
      </c>
      <c r="P51" s="45">
        <f t="shared" si="8"/>
        <v>11.235567496913804</v>
      </c>
      <c r="Q51" s="10"/>
    </row>
    <row r="52" spans="1:17">
      <c r="A52" s="13"/>
      <c r="B52" s="39">
        <v>351.1</v>
      </c>
      <c r="C52" s="21" t="s">
        <v>52</v>
      </c>
      <c r="D52" s="46">
        <v>77783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77783</v>
      </c>
      <c r="P52" s="47">
        <f t="shared" si="8"/>
        <v>2.8241594655435334</v>
      </c>
      <c r="Q52" s="9"/>
    </row>
    <row r="53" spans="1:17">
      <c r="A53" s="13"/>
      <c r="B53" s="39">
        <v>352</v>
      </c>
      <c r="C53" s="21" t="s">
        <v>53</v>
      </c>
      <c r="D53" s="46">
        <v>1458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54" si="12">SUM(D53:N53)</f>
        <v>1458</v>
      </c>
      <c r="P53" s="47">
        <f t="shared" si="8"/>
        <v>5.2937332074649623E-2</v>
      </c>
      <c r="Q53" s="9"/>
    </row>
    <row r="54" spans="1:17">
      <c r="A54" s="13"/>
      <c r="B54" s="39">
        <v>354</v>
      </c>
      <c r="C54" s="21" t="s">
        <v>86</v>
      </c>
      <c r="D54" s="46">
        <v>230209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2"/>
        <v>230209</v>
      </c>
      <c r="P54" s="47">
        <f t="shared" si="8"/>
        <v>8.358470699295621</v>
      </c>
      <c r="Q54" s="9"/>
    </row>
    <row r="55" spans="1:17" ht="15.75">
      <c r="A55" s="29" t="s">
        <v>3</v>
      </c>
      <c r="B55" s="30"/>
      <c r="C55" s="31"/>
      <c r="D55" s="32">
        <f t="shared" ref="D55:N55" si="13">SUM(D56:D64)</f>
        <v>577646</v>
      </c>
      <c r="E55" s="32">
        <f t="shared" si="13"/>
        <v>3072</v>
      </c>
      <c r="F55" s="32">
        <f t="shared" si="13"/>
        <v>0</v>
      </c>
      <c r="G55" s="32">
        <f t="shared" si="13"/>
        <v>0</v>
      </c>
      <c r="H55" s="32">
        <f t="shared" si="13"/>
        <v>160</v>
      </c>
      <c r="I55" s="32">
        <f t="shared" si="13"/>
        <v>34427</v>
      </c>
      <c r="J55" s="32">
        <f t="shared" si="13"/>
        <v>0</v>
      </c>
      <c r="K55" s="32">
        <f t="shared" si="13"/>
        <v>-3855852</v>
      </c>
      <c r="L55" s="32">
        <f t="shared" si="13"/>
        <v>0</v>
      </c>
      <c r="M55" s="32">
        <f t="shared" si="13"/>
        <v>0</v>
      </c>
      <c r="N55" s="32">
        <f t="shared" si="13"/>
        <v>0</v>
      </c>
      <c r="O55" s="32">
        <f>SUM(D55:N55)</f>
        <v>-3240547</v>
      </c>
      <c r="P55" s="45">
        <f t="shared" si="8"/>
        <v>-117.65837629801757</v>
      </c>
      <c r="Q55" s="10"/>
    </row>
    <row r="56" spans="1:17">
      <c r="A56" s="12"/>
      <c r="B56" s="25">
        <v>361.1</v>
      </c>
      <c r="C56" s="20" t="s">
        <v>55</v>
      </c>
      <c r="D56" s="46">
        <v>32762</v>
      </c>
      <c r="E56" s="46">
        <v>0</v>
      </c>
      <c r="F56" s="46">
        <v>0</v>
      </c>
      <c r="G56" s="46">
        <v>0</v>
      </c>
      <c r="H56" s="46">
        <v>0</v>
      </c>
      <c r="I56" s="46">
        <v>1277</v>
      </c>
      <c r="J56" s="46">
        <v>0</v>
      </c>
      <c r="K56" s="46">
        <v>213167</v>
      </c>
      <c r="L56" s="46">
        <v>0</v>
      </c>
      <c r="M56" s="46">
        <v>0</v>
      </c>
      <c r="N56" s="46">
        <v>0</v>
      </c>
      <c r="O56" s="46">
        <f>SUM(D56:N56)</f>
        <v>247206</v>
      </c>
      <c r="P56" s="47">
        <f t="shared" si="8"/>
        <v>8.9756009004429593</v>
      </c>
      <c r="Q56" s="9"/>
    </row>
    <row r="57" spans="1:17">
      <c r="A57" s="12"/>
      <c r="B57" s="25">
        <v>361.2</v>
      </c>
      <c r="C57" s="20" t="s">
        <v>121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760614</v>
      </c>
      <c r="L57" s="46">
        <v>0</v>
      </c>
      <c r="M57" s="46">
        <v>0</v>
      </c>
      <c r="N57" s="46">
        <v>0</v>
      </c>
      <c r="O57" s="46">
        <f t="shared" ref="O57:O69" si="14">SUM(D57:N57)</f>
        <v>760614</v>
      </c>
      <c r="P57" s="47">
        <f t="shared" si="8"/>
        <v>27.616512962021641</v>
      </c>
      <c r="Q57" s="9"/>
    </row>
    <row r="58" spans="1:17">
      <c r="A58" s="12"/>
      <c r="B58" s="25">
        <v>361.3</v>
      </c>
      <c r="C58" s="20" t="s">
        <v>56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-9255222</v>
      </c>
      <c r="L58" s="46">
        <v>0</v>
      </c>
      <c r="M58" s="46">
        <v>0</v>
      </c>
      <c r="N58" s="46">
        <v>0</v>
      </c>
      <c r="O58" s="46">
        <f t="shared" si="14"/>
        <v>-9255222</v>
      </c>
      <c r="P58" s="47">
        <f t="shared" si="8"/>
        <v>-336.04030208408977</v>
      </c>
      <c r="Q58" s="9"/>
    </row>
    <row r="59" spans="1:17">
      <c r="A59" s="12"/>
      <c r="B59" s="25">
        <v>361.4</v>
      </c>
      <c r="C59" s="20" t="s">
        <v>122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1859723</v>
      </c>
      <c r="L59" s="46">
        <v>0</v>
      </c>
      <c r="M59" s="46">
        <v>0</v>
      </c>
      <c r="N59" s="46">
        <v>0</v>
      </c>
      <c r="O59" s="46">
        <f t="shared" si="14"/>
        <v>1859723</v>
      </c>
      <c r="P59" s="47">
        <f t="shared" si="8"/>
        <v>67.523164621305639</v>
      </c>
      <c r="Q59" s="9"/>
    </row>
    <row r="60" spans="1:17">
      <c r="A60" s="12"/>
      <c r="B60" s="25">
        <v>362</v>
      </c>
      <c r="C60" s="20" t="s">
        <v>57</v>
      </c>
      <c r="D60" s="46">
        <v>58568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58568</v>
      </c>
      <c r="P60" s="47">
        <f t="shared" si="8"/>
        <v>2.1264977125844164</v>
      </c>
      <c r="Q60" s="9"/>
    </row>
    <row r="61" spans="1:17">
      <c r="A61" s="12"/>
      <c r="B61" s="25">
        <v>364</v>
      </c>
      <c r="C61" s="20" t="s">
        <v>109</v>
      </c>
      <c r="D61" s="46">
        <v>93190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93190</v>
      </c>
      <c r="P61" s="47">
        <f t="shared" si="8"/>
        <v>3.3835596543460897</v>
      </c>
      <c r="Q61" s="9"/>
    </row>
    <row r="62" spans="1:17">
      <c r="A62" s="12"/>
      <c r="B62" s="25">
        <v>366</v>
      </c>
      <c r="C62" s="20" t="s">
        <v>59</v>
      </c>
      <c r="D62" s="46">
        <v>5562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5562</v>
      </c>
      <c r="P62" s="47">
        <f t="shared" si="8"/>
        <v>0.20194611865514486</v>
      </c>
      <c r="Q62" s="9"/>
    </row>
    <row r="63" spans="1:17">
      <c r="A63" s="12"/>
      <c r="B63" s="25">
        <v>368</v>
      </c>
      <c r="C63" s="20" t="s">
        <v>88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2565281</v>
      </c>
      <c r="L63" s="46">
        <v>0</v>
      </c>
      <c r="M63" s="46">
        <v>0</v>
      </c>
      <c r="N63" s="46">
        <v>0</v>
      </c>
      <c r="O63" s="46">
        <f t="shared" si="14"/>
        <v>2565281</v>
      </c>
      <c r="P63" s="47">
        <f t="shared" si="8"/>
        <v>93.140694212475495</v>
      </c>
      <c r="Q63" s="9"/>
    </row>
    <row r="64" spans="1:17">
      <c r="A64" s="12"/>
      <c r="B64" s="25">
        <v>369.9</v>
      </c>
      <c r="C64" s="20" t="s">
        <v>61</v>
      </c>
      <c r="D64" s="46">
        <v>387564</v>
      </c>
      <c r="E64" s="46">
        <v>3072</v>
      </c>
      <c r="F64" s="46">
        <v>0</v>
      </c>
      <c r="G64" s="46">
        <v>0</v>
      </c>
      <c r="H64" s="46">
        <v>160</v>
      </c>
      <c r="I64" s="46">
        <v>33150</v>
      </c>
      <c r="J64" s="46">
        <v>0</v>
      </c>
      <c r="K64" s="46">
        <v>585</v>
      </c>
      <c r="L64" s="46">
        <v>0</v>
      </c>
      <c r="M64" s="46">
        <v>0</v>
      </c>
      <c r="N64" s="46">
        <v>0</v>
      </c>
      <c r="O64" s="46">
        <f t="shared" si="14"/>
        <v>424531</v>
      </c>
      <c r="P64" s="47">
        <f t="shared" si="8"/>
        <v>15.413949604240797</v>
      </c>
      <c r="Q64" s="9"/>
    </row>
    <row r="65" spans="1:120" ht="15.75">
      <c r="A65" s="29" t="s">
        <v>40</v>
      </c>
      <c r="B65" s="30"/>
      <c r="C65" s="31"/>
      <c r="D65" s="32">
        <f t="shared" ref="D65:N65" si="15">SUM(D66:D69)</f>
        <v>4394380</v>
      </c>
      <c r="E65" s="32">
        <f t="shared" si="15"/>
        <v>162395</v>
      </c>
      <c r="F65" s="32">
        <f t="shared" si="15"/>
        <v>283741</v>
      </c>
      <c r="G65" s="32">
        <f t="shared" si="15"/>
        <v>0</v>
      </c>
      <c r="H65" s="32">
        <f t="shared" si="15"/>
        <v>0</v>
      </c>
      <c r="I65" s="32">
        <f t="shared" si="15"/>
        <v>1875861</v>
      </c>
      <c r="J65" s="32">
        <f t="shared" si="15"/>
        <v>0</v>
      </c>
      <c r="K65" s="32">
        <f t="shared" si="15"/>
        <v>0</v>
      </c>
      <c r="L65" s="32">
        <f t="shared" si="15"/>
        <v>0</v>
      </c>
      <c r="M65" s="32">
        <f t="shared" si="15"/>
        <v>0</v>
      </c>
      <c r="N65" s="32">
        <f t="shared" si="15"/>
        <v>0</v>
      </c>
      <c r="O65" s="32">
        <f t="shared" si="14"/>
        <v>6716377</v>
      </c>
      <c r="P65" s="45">
        <f t="shared" si="8"/>
        <v>243.85945102025997</v>
      </c>
      <c r="Q65" s="9"/>
    </row>
    <row r="66" spans="1:120">
      <c r="A66" s="12"/>
      <c r="B66" s="25">
        <v>381</v>
      </c>
      <c r="C66" s="20" t="s">
        <v>62</v>
      </c>
      <c r="D66" s="46">
        <v>787324</v>
      </c>
      <c r="E66" s="46">
        <v>162395</v>
      </c>
      <c r="F66" s="46">
        <v>283741</v>
      </c>
      <c r="G66" s="46">
        <v>0</v>
      </c>
      <c r="H66" s="46">
        <v>0</v>
      </c>
      <c r="I66" s="46">
        <v>1875861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3109321</v>
      </c>
      <c r="P66" s="47">
        <f t="shared" si="8"/>
        <v>112.89379856219593</v>
      </c>
      <c r="Q66" s="9"/>
    </row>
    <row r="67" spans="1:120">
      <c r="A67" s="12"/>
      <c r="B67" s="25">
        <v>383.2</v>
      </c>
      <c r="C67" s="20" t="s">
        <v>158</v>
      </c>
      <c r="D67" s="46">
        <v>507272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507272</v>
      </c>
      <c r="P67" s="47">
        <f t="shared" si="8"/>
        <v>18.418125045385231</v>
      </c>
      <c r="Q67" s="9"/>
    </row>
    <row r="68" spans="1:120">
      <c r="A68" s="12"/>
      <c r="B68" s="25">
        <v>384</v>
      </c>
      <c r="C68" s="20" t="s">
        <v>63</v>
      </c>
      <c r="D68" s="46">
        <v>2575000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2575000</v>
      </c>
      <c r="P68" s="47">
        <f t="shared" si="8"/>
        <v>93.493573451455958</v>
      </c>
      <c r="Q68" s="9"/>
    </row>
    <row r="69" spans="1:120" ht="15.75" thickBot="1">
      <c r="A69" s="12"/>
      <c r="B69" s="25">
        <v>388.1</v>
      </c>
      <c r="C69" s="20" t="s">
        <v>156</v>
      </c>
      <c r="D69" s="46">
        <v>524784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524784</v>
      </c>
      <c r="P69" s="47">
        <f t="shared" ref="P69:P70" si="16">(O69/P$72)</f>
        <v>19.053953961222859</v>
      </c>
      <c r="Q69" s="9"/>
    </row>
    <row r="70" spans="1:120" ht="16.5" thickBot="1">
      <c r="A70" s="14" t="s">
        <v>50</v>
      </c>
      <c r="B70" s="23"/>
      <c r="C70" s="22"/>
      <c r="D70" s="15">
        <f t="shared" ref="D70:N70" si="17">SUM(D5,D13,D22,D38,D51,D55,D65)</f>
        <v>31140621</v>
      </c>
      <c r="E70" s="15">
        <f t="shared" si="17"/>
        <v>1540435</v>
      </c>
      <c r="F70" s="15">
        <f t="shared" si="17"/>
        <v>283741</v>
      </c>
      <c r="G70" s="15">
        <f t="shared" si="17"/>
        <v>0</v>
      </c>
      <c r="H70" s="15">
        <f t="shared" si="17"/>
        <v>160</v>
      </c>
      <c r="I70" s="15">
        <f t="shared" si="17"/>
        <v>19732049</v>
      </c>
      <c r="J70" s="15">
        <f t="shared" si="17"/>
        <v>0</v>
      </c>
      <c r="K70" s="15">
        <f t="shared" si="17"/>
        <v>-3855852</v>
      </c>
      <c r="L70" s="15">
        <f t="shared" si="17"/>
        <v>0</v>
      </c>
      <c r="M70" s="15">
        <f t="shared" si="17"/>
        <v>0</v>
      </c>
      <c r="N70" s="15">
        <f t="shared" si="17"/>
        <v>0</v>
      </c>
      <c r="O70" s="15">
        <f>SUM(D70:N70)</f>
        <v>48841154</v>
      </c>
      <c r="P70" s="38">
        <f t="shared" si="16"/>
        <v>1773.3335995933483</v>
      </c>
      <c r="Q70" s="6"/>
      <c r="R70" s="2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</row>
    <row r="71" spans="1:120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9"/>
    </row>
    <row r="72" spans="1:120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2"/>
      <c r="M72" s="118" t="s">
        <v>157</v>
      </c>
      <c r="N72" s="118"/>
      <c r="O72" s="118"/>
      <c r="P72" s="43">
        <v>27542</v>
      </c>
    </row>
    <row r="73" spans="1:120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7"/>
    </row>
    <row r="74" spans="1:120" ht="15.75" customHeight="1" thickBot="1">
      <c r="A74" s="120" t="s">
        <v>84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100"/>
    </row>
  </sheetData>
  <mergeCells count="10">
    <mergeCell ref="M72:O72"/>
    <mergeCell ref="A73:P73"/>
    <mergeCell ref="A74:P7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64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29"/>
      <c r="M3" s="130"/>
      <c r="N3" s="36"/>
      <c r="O3" s="37"/>
      <c r="P3" s="131" t="s">
        <v>135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136</v>
      </c>
      <c r="N4" s="35" t="s">
        <v>9</v>
      </c>
      <c r="O4" s="35" t="s">
        <v>137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138</v>
      </c>
      <c r="B5" s="26"/>
      <c r="C5" s="26"/>
      <c r="D5" s="27">
        <f t="shared" ref="D5:N5" si="0">SUM(D6:D12)</f>
        <v>13025674</v>
      </c>
      <c r="E5" s="27">
        <f t="shared" si="0"/>
        <v>82570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13108244</v>
      </c>
      <c r="P5" s="33">
        <f t="shared" ref="P5:P36" si="1">(O5/P$64)</f>
        <v>478.99744208141487</v>
      </c>
      <c r="Q5" s="6"/>
    </row>
    <row r="6" spans="1:134">
      <c r="A6" s="12"/>
      <c r="B6" s="25">
        <v>311</v>
      </c>
      <c r="C6" s="20" t="s">
        <v>2</v>
      </c>
      <c r="D6" s="46">
        <v>8745233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8745233</v>
      </c>
      <c r="P6" s="47">
        <f t="shared" si="1"/>
        <v>319.56562888255502</v>
      </c>
      <c r="Q6" s="9"/>
    </row>
    <row r="7" spans="1:134">
      <c r="A7" s="12"/>
      <c r="B7" s="25">
        <v>312.41000000000003</v>
      </c>
      <c r="C7" s="20" t="s">
        <v>139</v>
      </c>
      <c r="D7" s="46">
        <v>794456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794456</v>
      </c>
      <c r="P7" s="47">
        <f t="shared" si="1"/>
        <v>29.030768106409415</v>
      </c>
      <c r="Q7" s="9"/>
    </row>
    <row r="8" spans="1:134">
      <c r="A8" s="12"/>
      <c r="B8" s="25">
        <v>314.10000000000002</v>
      </c>
      <c r="C8" s="20" t="s">
        <v>11</v>
      </c>
      <c r="D8" s="46">
        <v>2305301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2305301</v>
      </c>
      <c r="P8" s="47">
        <f t="shared" si="1"/>
        <v>84.239603888036243</v>
      </c>
      <c r="Q8" s="9"/>
    </row>
    <row r="9" spans="1:134">
      <c r="A9" s="12"/>
      <c r="B9" s="25">
        <v>314.3</v>
      </c>
      <c r="C9" s="20" t="s">
        <v>12</v>
      </c>
      <c r="D9" s="46">
        <v>142857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142857</v>
      </c>
      <c r="P9" s="47">
        <f t="shared" si="1"/>
        <v>5.2202367901775926</v>
      </c>
      <c r="Q9" s="9"/>
    </row>
    <row r="10" spans="1:134">
      <c r="A10" s="12"/>
      <c r="B10" s="25">
        <v>314.39999999999998</v>
      </c>
      <c r="C10" s="20" t="s">
        <v>13</v>
      </c>
      <c r="D10" s="46">
        <v>143658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143658</v>
      </c>
      <c r="P10" s="47">
        <f t="shared" si="1"/>
        <v>5.2495066871300153</v>
      </c>
      <c r="Q10" s="9"/>
    </row>
    <row r="11" spans="1:134">
      <c r="A11" s="12"/>
      <c r="B11" s="25">
        <v>315.10000000000002</v>
      </c>
      <c r="C11" s="20" t="s">
        <v>140</v>
      </c>
      <c r="D11" s="46">
        <v>766804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766804</v>
      </c>
      <c r="P11" s="47">
        <f t="shared" si="1"/>
        <v>28.020317181904552</v>
      </c>
      <c r="Q11" s="9"/>
    </row>
    <row r="12" spans="1:134">
      <c r="A12" s="12"/>
      <c r="B12" s="25">
        <v>316</v>
      </c>
      <c r="C12" s="20" t="s">
        <v>93</v>
      </c>
      <c r="D12" s="46">
        <v>127365</v>
      </c>
      <c r="E12" s="46">
        <v>82570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209935</v>
      </c>
      <c r="P12" s="47">
        <f t="shared" si="1"/>
        <v>7.6713805452020756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SUM(D14:D21)</f>
        <v>1979271</v>
      </c>
      <c r="E13" s="32">
        <f t="shared" si="3"/>
        <v>594504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312200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2885975</v>
      </c>
      <c r="P13" s="45">
        <f t="shared" si="1"/>
        <v>105.458415552145</v>
      </c>
      <c r="Q13" s="10"/>
    </row>
    <row r="14" spans="1:134">
      <c r="A14" s="12"/>
      <c r="B14" s="25">
        <v>322</v>
      </c>
      <c r="C14" s="20" t="s">
        <v>141</v>
      </c>
      <c r="D14" s="46">
        <v>5</v>
      </c>
      <c r="E14" s="46">
        <v>594504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594509</v>
      </c>
      <c r="P14" s="47">
        <f t="shared" si="1"/>
        <v>21.724366001607834</v>
      </c>
      <c r="Q14" s="9"/>
    </row>
    <row r="15" spans="1:134">
      <c r="A15" s="12"/>
      <c r="B15" s="25">
        <v>322.89999999999998</v>
      </c>
      <c r="C15" s="20" t="s">
        <v>142</v>
      </c>
      <c r="D15" s="46">
        <v>3165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3165</v>
      </c>
      <c r="P15" s="47">
        <f t="shared" si="1"/>
        <v>0.1156544617408463</v>
      </c>
      <c r="Q15" s="9"/>
    </row>
    <row r="16" spans="1:134">
      <c r="A16" s="12"/>
      <c r="B16" s="25">
        <v>323.10000000000002</v>
      </c>
      <c r="C16" s="20" t="s">
        <v>17</v>
      </c>
      <c r="D16" s="46">
        <v>1805272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1805272</v>
      </c>
      <c r="P16" s="47">
        <f t="shared" si="1"/>
        <v>65.967697142439519</v>
      </c>
      <c r="Q16" s="9"/>
    </row>
    <row r="17" spans="1:17">
      <c r="A17" s="12"/>
      <c r="B17" s="25">
        <v>323.39999999999998</v>
      </c>
      <c r="C17" s="20" t="s">
        <v>18</v>
      </c>
      <c r="D17" s="46">
        <v>130829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130829</v>
      </c>
      <c r="P17" s="47">
        <f t="shared" si="1"/>
        <v>4.7807132938683035</v>
      </c>
      <c r="Q17" s="9"/>
    </row>
    <row r="18" spans="1:17">
      <c r="A18" s="12"/>
      <c r="B18" s="25">
        <v>324.11</v>
      </c>
      <c r="C18" s="20" t="s">
        <v>19</v>
      </c>
      <c r="D18" s="46">
        <v>36400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36400</v>
      </c>
      <c r="P18" s="47">
        <f t="shared" si="1"/>
        <v>1.3301176642549148</v>
      </c>
      <c r="Q18" s="9"/>
    </row>
    <row r="19" spans="1:17">
      <c r="A19" s="12"/>
      <c r="B19" s="25">
        <v>324.12</v>
      </c>
      <c r="C19" s="20" t="s">
        <v>73</v>
      </c>
      <c r="D19" s="46">
        <v>3600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3600</v>
      </c>
      <c r="P19" s="47">
        <f t="shared" si="1"/>
        <v>0.131550098662574</v>
      </c>
      <c r="Q19" s="9"/>
    </row>
    <row r="20" spans="1:17">
      <c r="A20" s="12"/>
      <c r="B20" s="25">
        <v>324.20999999999998</v>
      </c>
      <c r="C20" s="20" t="s">
        <v>20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295200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295200</v>
      </c>
      <c r="P20" s="47">
        <f t="shared" si="1"/>
        <v>10.787108090331067</v>
      </c>
      <c r="Q20" s="9"/>
    </row>
    <row r="21" spans="1:17">
      <c r="A21" s="12"/>
      <c r="B21" s="25">
        <v>324.22000000000003</v>
      </c>
      <c r="C21" s="20" t="s">
        <v>21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17000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17000</v>
      </c>
      <c r="P21" s="47">
        <f t="shared" si="1"/>
        <v>0.62120879923993277</v>
      </c>
      <c r="Q21" s="9"/>
    </row>
    <row r="22" spans="1:17" ht="15.75">
      <c r="A22" s="29" t="s">
        <v>143</v>
      </c>
      <c r="B22" s="30"/>
      <c r="C22" s="31"/>
      <c r="D22" s="32">
        <f t="shared" ref="D22:N22" si="5">SUM(D23:D33)</f>
        <v>7842269</v>
      </c>
      <c r="E22" s="32">
        <f t="shared" si="5"/>
        <v>110678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28083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7981030</v>
      </c>
      <c r="P22" s="45">
        <f t="shared" si="1"/>
        <v>291.64035664693415</v>
      </c>
      <c r="Q22" s="10"/>
    </row>
    <row r="23" spans="1:17">
      <c r="A23" s="12"/>
      <c r="B23" s="25">
        <v>331.2</v>
      </c>
      <c r="C23" s="20" t="s">
        <v>23</v>
      </c>
      <c r="D23" s="46">
        <v>12208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12208</v>
      </c>
      <c r="P23" s="47">
        <f t="shared" si="1"/>
        <v>0.44610100124241758</v>
      </c>
      <c r="Q23" s="9"/>
    </row>
    <row r="24" spans="1:17">
      <c r="A24" s="12"/>
      <c r="B24" s="25">
        <v>331.5</v>
      </c>
      <c r="C24" s="20" t="s">
        <v>75</v>
      </c>
      <c r="D24" s="46">
        <v>3148</v>
      </c>
      <c r="E24" s="46">
        <v>0</v>
      </c>
      <c r="F24" s="46">
        <v>0</v>
      </c>
      <c r="G24" s="46">
        <v>0</v>
      </c>
      <c r="H24" s="46">
        <v>0</v>
      </c>
      <c r="I24" s="46">
        <v>28083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1" si="6">SUM(D24:N24)</f>
        <v>31231</v>
      </c>
      <c r="P24" s="47">
        <f t="shared" si="1"/>
        <v>1.1412336475919023</v>
      </c>
      <c r="Q24" s="9"/>
    </row>
    <row r="25" spans="1:17">
      <c r="A25" s="12"/>
      <c r="B25" s="25">
        <v>331.62</v>
      </c>
      <c r="C25" s="20" t="s">
        <v>144</v>
      </c>
      <c r="D25" s="46">
        <v>0</v>
      </c>
      <c r="E25" s="46">
        <v>110678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110678</v>
      </c>
      <c r="P25" s="47">
        <f t="shared" si="1"/>
        <v>4.0443616166045455</v>
      </c>
      <c r="Q25" s="9"/>
    </row>
    <row r="26" spans="1:17">
      <c r="A26" s="12"/>
      <c r="B26" s="25">
        <v>335.125</v>
      </c>
      <c r="C26" s="20" t="s">
        <v>145</v>
      </c>
      <c r="D26" s="46">
        <v>1315667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1315667</v>
      </c>
      <c r="P26" s="47">
        <f t="shared" si="1"/>
        <v>48.076701015859094</v>
      </c>
      <c r="Q26" s="9"/>
    </row>
    <row r="27" spans="1:17">
      <c r="A27" s="12"/>
      <c r="B27" s="25">
        <v>335.14</v>
      </c>
      <c r="C27" s="20" t="s">
        <v>96</v>
      </c>
      <c r="D27" s="46">
        <v>5167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5167</v>
      </c>
      <c r="P27" s="47">
        <f t="shared" si="1"/>
        <v>0.18881093327486662</v>
      </c>
      <c r="Q27" s="9"/>
    </row>
    <row r="28" spans="1:17">
      <c r="A28" s="12"/>
      <c r="B28" s="25">
        <v>335.15</v>
      </c>
      <c r="C28" s="20" t="s">
        <v>97</v>
      </c>
      <c r="D28" s="46">
        <v>29652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29652</v>
      </c>
      <c r="P28" s="47">
        <f t="shared" si="1"/>
        <v>1.0835343126507344</v>
      </c>
      <c r="Q28" s="9"/>
    </row>
    <row r="29" spans="1:17">
      <c r="A29" s="12"/>
      <c r="B29" s="25">
        <v>335.18</v>
      </c>
      <c r="C29" s="20" t="s">
        <v>146</v>
      </c>
      <c r="D29" s="46">
        <v>3240582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3240582</v>
      </c>
      <c r="P29" s="47">
        <f t="shared" si="1"/>
        <v>118.41635606226704</v>
      </c>
      <c r="Q29" s="9"/>
    </row>
    <row r="30" spans="1:17">
      <c r="A30" s="12"/>
      <c r="B30" s="25">
        <v>335.19</v>
      </c>
      <c r="C30" s="20" t="s">
        <v>129</v>
      </c>
      <c r="D30" s="46">
        <v>3008322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3008322</v>
      </c>
      <c r="P30" s="47">
        <f t="shared" si="1"/>
        <v>109.92918219688664</v>
      </c>
      <c r="Q30" s="9"/>
    </row>
    <row r="31" spans="1:17">
      <c r="A31" s="12"/>
      <c r="B31" s="25">
        <v>335.21</v>
      </c>
      <c r="C31" s="20" t="s">
        <v>31</v>
      </c>
      <c r="D31" s="46">
        <v>6228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6228</v>
      </c>
      <c r="P31" s="47">
        <f t="shared" si="1"/>
        <v>0.22758167068625301</v>
      </c>
      <c r="Q31" s="9"/>
    </row>
    <row r="32" spans="1:17">
      <c r="A32" s="12"/>
      <c r="B32" s="25">
        <v>335.48</v>
      </c>
      <c r="C32" s="20" t="s">
        <v>32</v>
      </c>
      <c r="D32" s="46">
        <v>162465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162465</v>
      </c>
      <c r="P32" s="47">
        <f t="shared" si="1"/>
        <v>5.9367463275597459</v>
      </c>
      <c r="Q32" s="9"/>
    </row>
    <row r="33" spans="1:17">
      <c r="A33" s="12"/>
      <c r="B33" s="25">
        <v>339</v>
      </c>
      <c r="C33" s="20" t="s">
        <v>33</v>
      </c>
      <c r="D33" s="46">
        <v>58830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58830</v>
      </c>
      <c r="P33" s="47">
        <f t="shared" si="1"/>
        <v>2.1497478623108965</v>
      </c>
      <c r="Q33" s="9"/>
    </row>
    <row r="34" spans="1:17" ht="15.75">
      <c r="A34" s="29" t="s">
        <v>38</v>
      </c>
      <c r="B34" s="30"/>
      <c r="C34" s="31"/>
      <c r="D34" s="32">
        <f t="shared" ref="D34:N34" si="7">SUM(D35:D43)</f>
        <v>354806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12257528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7"/>
        <v>0</v>
      </c>
      <c r="O34" s="32">
        <f>SUM(D34:N34)</f>
        <v>12612334</v>
      </c>
      <c r="P34" s="45">
        <f t="shared" si="1"/>
        <v>460.87605057370462</v>
      </c>
      <c r="Q34" s="10"/>
    </row>
    <row r="35" spans="1:17">
      <c r="A35" s="12"/>
      <c r="B35" s="25">
        <v>342.1</v>
      </c>
      <c r="C35" s="20" t="s">
        <v>41</v>
      </c>
      <c r="D35" s="46">
        <v>925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3" si="8">SUM(D35:N35)</f>
        <v>925</v>
      </c>
      <c r="P35" s="47">
        <f t="shared" si="1"/>
        <v>3.3801067017466928E-2</v>
      </c>
      <c r="Q35" s="9"/>
    </row>
    <row r="36" spans="1:17">
      <c r="A36" s="12"/>
      <c r="B36" s="25">
        <v>343.3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3103384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3103384</v>
      </c>
      <c r="P36" s="47">
        <f t="shared" si="1"/>
        <v>113.40290871884821</v>
      </c>
      <c r="Q36" s="9"/>
    </row>
    <row r="37" spans="1:17">
      <c r="A37" s="12"/>
      <c r="B37" s="25">
        <v>343.4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3999295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3999295</v>
      </c>
      <c r="P37" s="47">
        <f t="shared" ref="P37:P62" si="9">(O37/P$64)</f>
        <v>146.14101439742745</v>
      </c>
      <c r="Q37" s="9"/>
    </row>
    <row r="38" spans="1:17">
      <c r="A38" s="12"/>
      <c r="B38" s="25">
        <v>343.5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4354155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4354155</v>
      </c>
      <c r="P38" s="47">
        <f t="shared" si="9"/>
        <v>159.10819995614997</v>
      </c>
      <c r="Q38" s="9"/>
    </row>
    <row r="39" spans="1:17">
      <c r="A39" s="12"/>
      <c r="B39" s="25">
        <v>343.7</v>
      </c>
      <c r="C39" s="20" t="s">
        <v>147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387736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387736</v>
      </c>
      <c r="P39" s="47">
        <f t="shared" si="9"/>
        <v>14.168530293064386</v>
      </c>
      <c r="Q39" s="9"/>
    </row>
    <row r="40" spans="1:17">
      <c r="A40" s="12"/>
      <c r="B40" s="25">
        <v>343.9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412958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412958</v>
      </c>
      <c r="P40" s="47">
        <f t="shared" si="9"/>
        <v>15.090184900972009</v>
      </c>
      <c r="Q40" s="9"/>
    </row>
    <row r="41" spans="1:17">
      <c r="A41" s="12"/>
      <c r="B41" s="25">
        <v>347.1</v>
      </c>
      <c r="C41" s="20" t="s">
        <v>48</v>
      </c>
      <c r="D41" s="46">
        <v>114659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114659</v>
      </c>
      <c r="P41" s="47">
        <f t="shared" si="9"/>
        <v>4.189834100708909</v>
      </c>
      <c r="Q41" s="9"/>
    </row>
    <row r="42" spans="1:17">
      <c r="A42" s="12"/>
      <c r="B42" s="25">
        <v>347.2</v>
      </c>
      <c r="C42" s="20" t="s">
        <v>49</v>
      </c>
      <c r="D42" s="46">
        <v>170862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170862</v>
      </c>
      <c r="P42" s="47">
        <f t="shared" si="9"/>
        <v>6.2435869326901994</v>
      </c>
      <c r="Q42" s="9"/>
    </row>
    <row r="43" spans="1:17">
      <c r="A43" s="12"/>
      <c r="B43" s="25">
        <v>349</v>
      </c>
      <c r="C43" s="20" t="s">
        <v>148</v>
      </c>
      <c r="D43" s="46">
        <v>68360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68360</v>
      </c>
      <c r="P43" s="47">
        <f t="shared" si="9"/>
        <v>2.4979902068259885</v>
      </c>
      <c r="Q43" s="9"/>
    </row>
    <row r="44" spans="1:17" ht="15.75">
      <c r="A44" s="29" t="s">
        <v>39</v>
      </c>
      <c r="B44" s="30"/>
      <c r="C44" s="31"/>
      <c r="D44" s="32">
        <f t="shared" ref="D44:N44" si="10">SUM(D45:D47)</f>
        <v>243250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10"/>
        <v>0</v>
      </c>
      <c r="O44" s="32">
        <f t="shared" ref="O44:O49" si="11">SUM(D44:N44)</f>
        <v>243250</v>
      </c>
      <c r="P44" s="45">
        <f t="shared" si="9"/>
        <v>8.8887670832419783</v>
      </c>
      <c r="Q44" s="10"/>
    </row>
    <row r="45" spans="1:17">
      <c r="A45" s="13"/>
      <c r="B45" s="39">
        <v>351.1</v>
      </c>
      <c r="C45" s="21" t="s">
        <v>52</v>
      </c>
      <c r="D45" s="46">
        <v>63547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63547</v>
      </c>
      <c r="P45" s="47">
        <f t="shared" si="9"/>
        <v>2.3221150332529414</v>
      </c>
      <c r="Q45" s="9"/>
    </row>
    <row r="46" spans="1:17">
      <c r="A46" s="13"/>
      <c r="B46" s="39">
        <v>352</v>
      </c>
      <c r="C46" s="21" t="s">
        <v>53</v>
      </c>
      <c r="D46" s="46">
        <v>1844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1"/>
        <v>1844</v>
      </c>
      <c r="P46" s="47">
        <f t="shared" si="9"/>
        <v>6.7382883870496235E-2</v>
      </c>
      <c r="Q46" s="9"/>
    </row>
    <row r="47" spans="1:17">
      <c r="A47" s="13"/>
      <c r="B47" s="39">
        <v>354</v>
      </c>
      <c r="C47" s="21" t="s">
        <v>86</v>
      </c>
      <c r="D47" s="46">
        <v>177859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177859</v>
      </c>
      <c r="P47" s="47">
        <f t="shared" si="9"/>
        <v>6.4992691661185411</v>
      </c>
      <c r="Q47" s="9"/>
    </row>
    <row r="48" spans="1:17" ht="15.75">
      <c r="A48" s="29" t="s">
        <v>3</v>
      </c>
      <c r="B48" s="30"/>
      <c r="C48" s="31"/>
      <c r="D48" s="32">
        <f t="shared" ref="D48:N48" si="12">SUM(D49:D58)</f>
        <v>1234353</v>
      </c>
      <c r="E48" s="32">
        <f t="shared" si="12"/>
        <v>1869</v>
      </c>
      <c r="F48" s="32">
        <f t="shared" si="12"/>
        <v>0</v>
      </c>
      <c r="G48" s="32">
        <f t="shared" si="12"/>
        <v>0</v>
      </c>
      <c r="H48" s="32">
        <f t="shared" si="12"/>
        <v>526</v>
      </c>
      <c r="I48" s="32">
        <f t="shared" si="12"/>
        <v>20029</v>
      </c>
      <c r="J48" s="32">
        <f t="shared" si="12"/>
        <v>0</v>
      </c>
      <c r="K48" s="32">
        <f t="shared" si="12"/>
        <v>10838224</v>
      </c>
      <c r="L48" s="32">
        <f t="shared" si="12"/>
        <v>0</v>
      </c>
      <c r="M48" s="32">
        <f t="shared" si="12"/>
        <v>0</v>
      </c>
      <c r="N48" s="32">
        <f t="shared" si="12"/>
        <v>0</v>
      </c>
      <c r="O48" s="32">
        <f t="shared" si="11"/>
        <v>12095001</v>
      </c>
      <c r="P48" s="45">
        <f t="shared" si="9"/>
        <v>441.97182635386974</v>
      </c>
      <c r="Q48" s="10"/>
    </row>
    <row r="49" spans="1:120">
      <c r="A49" s="12"/>
      <c r="B49" s="25">
        <v>361.1</v>
      </c>
      <c r="C49" s="20" t="s">
        <v>55</v>
      </c>
      <c r="D49" s="46">
        <v>11907</v>
      </c>
      <c r="E49" s="46">
        <v>1814</v>
      </c>
      <c r="F49" s="46">
        <v>0</v>
      </c>
      <c r="G49" s="46">
        <v>0</v>
      </c>
      <c r="H49" s="46">
        <v>526</v>
      </c>
      <c r="I49" s="46">
        <v>3725</v>
      </c>
      <c r="J49" s="46">
        <v>0</v>
      </c>
      <c r="K49" s="46">
        <v>157988</v>
      </c>
      <c r="L49" s="46">
        <v>0</v>
      </c>
      <c r="M49" s="46">
        <v>0</v>
      </c>
      <c r="N49" s="46">
        <v>0</v>
      </c>
      <c r="O49" s="46">
        <f t="shared" si="11"/>
        <v>175960</v>
      </c>
      <c r="P49" s="47">
        <f t="shared" si="9"/>
        <v>6.4298764890740339</v>
      </c>
      <c r="Q49" s="9"/>
    </row>
    <row r="50" spans="1:120">
      <c r="A50" s="12"/>
      <c r="B50" s="25">
        <v>361.2</v>
      </c>
      <c r="C50" s="20" t="s">
        <v>121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600218</v>
      </c>
      <c r="L50" s="46">
        <v>0</v>
      </c>
      <c r="M50" s="46">
        <v>0</v>
      </c>
      <c r="N50" s="46">
        <v>0</v>
      </c>
      <c r="O50" s="46">
        <f t="shared" ref="O50:O58" si="13">SUM(D50:N50)</f>
        <v>600218</v>
      </c>
      <c r="P50" s="47">
        <f t="shared" si="9"/>
        <v>21.932982533070234</v>
      </c>
      <c r="Q50" s="9"/>
    </row>
    <row r="51" spans="1:120">
      <c r="A51" s="12"/>
      <c r="B51" s="25">
        <v>361.3</v>
      </c>
      <c r="C51" s="20" t="s">
        <v>56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5301314</v>
      </c>
      <c r="L51" s="46">
        <v>0</v>
      </c>
      <c r="M51" s="46">
        <v>0</v>
      </c>
      <c r="N51" s="46">
        <v>0</v>
      </c>
      <c r="O51" s="46">
        <f t="shared" si="13"/>
        <v>5301314</v>
      </c>
      <c r="P51" s="47">
        <f t="shared" si="9"/>
        <v>193.71899437257912</v>
      </c>
      <c r="Q51" s="9"/>
    </row>
    <row r="52" spans="1:120">
      <c r="A52" s="12"/>
      <c r="B52" s="25">
        <v>361.4</v>
      </c>
      <c r="C52" s="20" t="s">
        <v>122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2485335</v>
      </c>
      <c r="L52" s="46">
        <v>0</v>
      </c>
      <c r="M52" s="46">
        <v>0</v>
      </c>
      <c r="N52" s="46">
        <v>0</v>
      </c>
      <c r="O52" s="46">
        <f t="shared" si="13"/>
        <v>2485335</v>
      </c>
      <c r="P52" s="47">
        <f t="shared" si="9"/>
        <v>90.818351238763427</v>
      </c>
      <c r="Q52" s="9"/>
    </row>
    <row r="53" spans="1:120">
      <c r="A53" s="12"/>
      <c r="B53" s="25">
        <v>362</v>
      </c>
      <c r="C53" s="20" t="s">
        <v>57</v>
      </c>
      <c r="D53" s="46">
        <v>7387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7387</v>
      </c>
      <c r="P53" s="47">
        <f t="shared" si="9"/>
        <v>0.26993349411678724</v>
      </c>
      <c r="Q53" s="9"/>
    </row>
    <row r="54" spans="1:120">
      <c r="A54" s="12"/>
      <c r="B54" s="25">
        <v>364</v>
      </c>
      <c r="C54" s="20" t="s">
        <v>109</v>
      </c>
      <c r="D54" s="46">
        <v>38803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38803</v>
      </c>
      <c r="P54" s="47">
        <f t="shared" si="9"/>
        <v>1.4179273551121829</v>
      </c>
      <c r="Q54" s="9"/>
    </row>
    <row r="55" spans="1:120">
      <c r="A55" s="12"/>
      <c r="B55" s="25">
        <v>366</v>
      </c>
      <c r="C55" s="20" t="s">
        <v>59</v>
      </c>
      <c r="D55" s="46">
        <v>137357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137357</v>
      </c>
      <c r="P55" s="47">
        <f t="shared" si="9"/>
        <v>5.0192574727764381</v>
      </c>
      <c r="Q55" s="9"/>
    </row>
    <row r="56" spans="1:120">
      <c r="A56" s="12"/>
      <c r="B56" s="25">
        <v>368</v>
      </c>
      <c r="C56" s="20" t="s">
        <v>88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2289725</v>
      </c>
      <c r="L56" s="46">
        <v>0</v>
      </c>
      <c r="M56" s="46">
        <v>0</v>
      </c>
      <c r="N56" s="46">
        <v>0</v>
      </c>
      <c r="O56" s="46">
        <f t="shared" si="13"/>
        <v>2289725</v>
      </c>
      <c r="P56" s="47">
        <f t="shared" si="9"/>
        <v>83.670430461156172</v>
      </c>
      <c r="Q56" s="9"/>
    </row>
    <row r="57" spans="1:120">
      <c r="A57" s="12"/>
      <c r="B57" s="25">
        <v>369.3</v>
      </c>
      <c r="C57" s="20" t="s">
        <v>60</v>
      </c>
      <c r="D57" s="46">
        <v>800000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800000</v>
      </c>
      <c r="P57" s="47">
        <f t="shared" si="9"/>
        <v>29.233355258349778</v>
      </c>
      <c r="Q57" s="9"/>
    </row>
    <row r="58" spans="1:120">
      <c r="A58" s="12"/>
      <c r="B58" s="25">
        <v>369.9</v>
      </c>
      <c r="C58" s="20" t="s">
        <v>61</v>
      </c>
      <c r="D58" s="46">
        <v>238899</v>
      </c>
      <c r="E58" s="46">
        <v>55</v>
      </c>
      <c r="F58" s="46">
        <v>0</v>
      </c>
      <c r="G58" s="46">
        <v>0</v>
      </c>
      <c r="H58" s="46">
        <v>0</v>
      </c>
      <c r="I58" s="46">
        <v>16304</v>
      </c>
      <c r="J58" s="46">
        <v>0</v>
      </c>
      <c r="K58" s="46">
        <v>3644</v>
      </c>
      <c r="L58" s="46">
        <v>0</v>
      </c>
      <c r="M58" s="46">
        <v>0</v>
      </c>
      <c r="N58" s="46">
        <v>0</v>
      </c>
      <c r="O58" s="46">
        <f t="shared" si="13"/>
        <v>258902</v>
      </c>
      <c r="P58" s="47">
        <f t="shared" si="9"/>
        <v>9.4607176788715925</v>
      </c>
      <c r="Q58" s="9"/>
    </row>
    <row r="59" spans="1:120" ht="15.75">
      <c r="A59" s="29" t="s">
        <v>40</v>
      </c>
      <c r="B59" s="30"/>
      <c r="C59" s="31"/>
      <c r="D59" s="32">
        <f t="shared" ref="D59:N59" si="14">SUM(D60:D61)</f>
        <v>1415330</v>
      </c>
      <c r="E59" s="32">
        <f t="shared" si="14"/>
        <v>277815</v>
      </c>
      <c r="F59" s="32">
        <f t="shared" si="14"/>
        <v>325547</v>
      </c>
      <c r="G59" s="32">
        <f t="shared" si="14"/>
        <v>0</v>
      </c>
      <c r="H59" s="32">
        <f t="shared" si="14"/>
        <v>0</v>
      </c>
      <c r="I59" s="32">
        <f t="shared" si="14"/>
        <v>1205563</v>
      </c>
      <c r="J59" s="32">
        <f t="shared" si="14"/>
        <v>0</v>
      </c>
      <c r="K59" s="32">
        <f t="shared" si="14"/>
        <v>0</v>
      </c>
      <c r="L59" s="32">
        <f t="shared" si="14"/>
        <v>0</v>
      </c>
      <c r="M59" s="32">
        <f t="shared" si="14"/>
        <v>0</v>
      </c>
      <c r="N59" s="32">
        <f t="shared" si="14"/>
        <v>0</v>
      </c>
      <c r="O59" s="32">
        <f>SUM(D59:N59)</f>
        <v>3224255</v>
      </c>
      <c r="P59" s="45">
        <f t="shared" si="9"/>
        <v>117.81973982313821</v>
      </c>
      <c r="Q59" s="9"/>
    </row>
    <row r="60" spans="1:120">
      <c r="A60" s="12"/>
      <c r="B60" s="25">
        <v>381</v>
      </c>
      <c r="C60" s="20" t="s">
        <v>62</v>
      </c>
      <c r="D60" s="46">
        <v>882500</v>
      </c>
      <c r="E60" s="46">
        <v>197306</v>
      </c>
      <c r="F60" s="46">
        <v>325547</v>
      </c>
      <c r="G60" s="46">
        <v>0</v>
      </c>
      <c r="H60" s="46">
        <v>0</v>
      </c>
      <c r="I60" s="46">
        <v>1205563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2610916</v>
      </c>
      <c r="P60" s="47">
        <f t="shared" si="9"/>
        <v>95.407293722136956</v>
      </c>
      <c r="Q60" s="9"/>
    </row>
    <row r="61" spans="1:120" ht="15.75" thickBot="1">
      <c r="A61" s="12"/>
      <c r="B61" s="25">
        <v>384</v>
      </c>
      <c r="C61" s="20" t="s">
        <v>63</v>
      </c>
      <c r="D61" s="46">
        <v>532830</v>
      </c>
      <c r="E61" s="46">
        <v>80509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>SUM(D61:N61)</f>
        <v>613339</v>
      </c>
      <c r="P61" s="47">
        <f t="shared" si="9"/>
        <v>22.412446101001244</v>
      </c>
      <c r="Q61" s="9"/>
    </row>
    <row r="62" spans="1:120" ht="16.5" thickBot="1">
      <c r="A62" s="14" t="s">
        <v>50</v>
      </c>
      <c r="B62" s="23"/>
      <c r="C62" s="22"/>
      <c r="D62" s="15">
        <f t="shared" ref="D62:N62" si="15">SUM(D5,D13,D22,D34,D44,D48,D59)</f>
        <v>26094953</v>
      </c>
      <c r="E62" s="15">
        <f t="shared" si="15"/>
        <v>1067436</v>
      </c>
      <c r="F62" s="15">
        <f t="shared" si="15"/>
        <v>325547</v>
      </c>
      <c r="G62" s="15">
        <f t="shared" si="15"/>
        <v>0</v>
      </c>
      <c r="H62" s="15">
        <f t="shared" si="15"/>
        <v>526</v>
      </c>
      <c r="I62" s="15">
        <f t="shared" si="15"/>
        <v>13823403</v>
      </c>
      <c r="J62" s="15">
        <f t="shared" si="15"/>
        <v>0</v>
      </c>
      <c r="K62" s="15">
        <f t="shared" si="15"/>
        <v>10838224</v>
      </c>
      <c r="L62" s="15">
        <f t="shared" si="15"/>
        <v>0</v>
      </c>
      <c r="M62" s="15">
        <f t="shared" si="15"/>
        <v>0</v>
      </c>
      <c r="N62" s="15">
        <f t="shared" si="15"/>
        <v>0</v>
      </c>
      <c r="O62" s="15">
        <f>SUM(D62:N62)</f>
        <v>52150089</v>
      </c>
      <c r="P62" s="38">
        <f t="shared" si="9"/>
        <v>1905.6525981144487</v>
      </c>
      <c r="Q62" s="6"/>
      <c r="R62" s="2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</row>
    <row r="63" spans="1:120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9"/>
    </row>
    <row r="64" spans="1:120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2"/>
      <c r="M64" s="118" t="s">
        <v>149</v>
      </c>
      <c r="N64" s="118"/>
      <c r="O64" s="118"/>
      <c r="P64" s="43">
        <v>27366</v>
      </c>
    </row>
    <row r="65" spans="1:16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7"/>
    </row>
    <row r="66" spans="1:16" ht="15.75" customHeight="1" thickBot="1">
      <c r="A66" s="120" t="s">
        <v>84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00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12057025</v>
      </c>
      <c r="E5" s="27">
        <f t="shared" si="0"/>
        <v>126348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12183373</v>
      </c>
      <c r="O5" s="33">
        <f t="shared" ref="O5:O36" si="1">(N5/O$62)</f>
        <v>465.40503476201388</v>
      </c>
      <c r="P5" s="6"/>
    </row>
    <row r="6" spans="1:133">
      <c r="A6" s="12"/>
      <c r="B6" s="25">
        <v>311</v>
      </c>
      <c r="C6" s="20" t="s">
        <v>2</v>
      </c>
      <c r="D6" s="46">
        <v>8022698</v>
      </c>
      <c r="E6" s="46">
        <v>126348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8149046</v>
      </c>
      <c r="O6" s="47">
        <f t="shared" si="1"/>
        <v>311.29368171747268</v>
      </c>
      <c r="P6" s="9"/>
    </row>
    <row r="7" spans="1:133">
      <c r="A7" s="12"/>
      <c r="B7" s="25">
        <v>312.41000000000003</v>
      </c>
      <c r="C7" s="20" t="s">
        <v>101</v>
      </c>
      <c r="D7" s="46">
        <v>691429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691429</v>
      </c>
      <c r="O7" s="47">
        <f t="shared" si="1"/>
        <v>26.412598365039347</v>
      </c>
      <c r="P7" s="9"/>
    </row>
    <row r="8" spans="1:133">
      <c r="A8" s="12"/>
      <c r="B8" s="25">
        <v>314.10000000000002</v>
      </c>
      <c r="C8" s="20" t="s">
        <v>11</v>
      </c>
      <c r="D8" s="46">
        <v>2194227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2194227</v>
      </c>
      <c r="O8" s="47">
        <f t="shared" si="1"/>
        <v>83.819504927801972</v>
      </c>
      <c r="P8" s="9"/>
    </row>
    <row r="9" spans="1:133">
      <c r="A9" s="12"/>
      <c r="B9" s="25">
        <v>314.3</v>
      </c>
      <c r="C9" s="20" t="s">
        <v>12</v>
      </c>
      <c r="D9" s="46">
        <v>154834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154834</v>
      </c>
      <c r="O9" s="47">
        <f t="shared" si="1"/>
        <v>5.9146611658644668</v>
      </c>
      <c r="P9" s="9"/>
    </row>
    <row r="10" spans="1:133">
      <c r="A10" s="12"/>
      <c r="B10" s="25">
        <v>314.39999999999998</v>
      </c>
      <c r="C10" s="20" t="s">
        <v>13</v>
      </c>
      <c r="D10" s="46">
        <v>135901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135901</v>
      </c>
      <c r="O10" s="47">
        <f t="shared" si="1"/>
        <v>5.1914202765681106</v>
      </c>
      <c r="P10" s="9"/>
    </row>
    <row r="11" spans="1:133">
      <c r="A11" s="12"/>
      <c r="B11" s="25">
        <v>315</v>
      </c>
      <c r="C11" s="20" t="s">
        <v>92</v>
      </c>
      <c r="D11" s="46">
        <v>740462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740462</v>
      </c>
      <c r="O11" s="47">
        <f t="shared" si="1"/>
        <v>28.285659714263886</v>
      </c>
      <c r="P11" s="9"/>
    </row>
    <row r="12" spans="1:133">
      <c r="A12" s="12"/>
      <c r="B12" s="25">
        <v>316</v>
      </c>
      <c r="C12" s="20" t="s">
        <v>93</v>
      </c>
      <c r="D12" s="46">
        <v>117474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117474</v>
      </c>
      <c r="O12" s="47">
        <f t="shared" si="1"/>
        <v>4.4875085950034377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SUM(D14:D21)</f>
        <v>1528258</v>
      </c>
      <c r="E13" s="32">
        <f t="shared" si="3"/>
        <v>561371</v>
      </c>
      <c r="F13" s="32">
        <f t="shared" si="3"/>
        <v>287592</v>
      </c>
      <c r="G13" s="32">
        <f t="shared" si="3"/>
        <v>0</v>
      </c>
      <c r="H13" s="32">
        <f t="shared" si="3"/>
        <v>0</v>
      </c>
      <c r="I13" s="32">
        <f t="shared" si="3"/>
        <v>717201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3094422</v>
      </c>
      <c r="O13" s="45">
        <f t="shared" si="1"/>
        <v>118.20696768278707</v>
      </c>
      <c r="P13" s="10"/>
    </row>
    <row r="14" spans="1:133">
      <c r="A14" s="12"/>
      <c r="B14" s="25">
        <v>322</v>
      </c>
      <c r="C14" s="20" t="s">
        <v>0</v>
      </c>
      <c r="D14" s="46">
        <v>273</v>
      </c>
      <c r="E14" s="46">
        <v>561371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561644</v>
      </c>
      <c r="O14" s="47">
        <f t="shared" si="1"/>
        <v>21.454809381923752</v>
      </c>
      <c r="P14" s="9"/>
    </row>
    <row r="15" spans="1:133">
      <c r="A15" s="12"/>
      <c r="B15" s="25">
        <v>323.10000000000002</v>
      </c>
      <c r="C15" s="20" t="s">
        <v>17</v>
      </c>
      <c r="D15" s="46">
        <v>1366109</v>
      </c>
      <c r="E15" s="46">
        <v>0</v>
      </c>
      <c r="F15" s="46">
        <v>287592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1653701</v>
      </c>
      <c r="O15" s="47">
        <f t="shared" si="1"/>
        <v>63.171403468561387</v>
      </c>
      <c r="P15" s="9"/>
    </row>
    <row r="16" spans="1:133">
      <c r="A16" s="12"/>
      <c r="B16" s="25">
        <v>323.39999999999998</v>
      </c>
      <c r="C16" s="20" t="s">
        <v>18</v>
      </c>
      <c r="D16" s="46">
        <v>116918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116918</v>
      </c>
      <c r="O16" s="47">
        <f t="shared" si="1"/>
        <v>4.4662693865077543</v>
      </c>
      <c r="P16" s="9"/>
    </row>
    <row r="17" spans="1:16">
      <c r="A17" s="12"/>
      <c r="B17" s="25">
        <v>324.11</v>
      </c>
      <c r="C17" s="20" t="s">
        <v>19</v>
      </c>
      <c r="D17" s="46">
        <v>29200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29200</v>
      </c>
      <c r="O17" s="47">
        <f t="shared" si="1"/>
        <v>1.1154404461761784</v>
      </c>
      <c r="P17" s="9"/>
    </row>
    <row r="18" spans="1:16">
      <c r="A18" s="12"/>
      <c r="B18" s="25">
        <v>324.12</v>
      </c>
      <c r="C18" s="20" t="s">
        <v>73</v>
      </c>
      <c r="D18" s="46">
        <v>8000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8000</v>
      </c>
      <c r="O18" s="47">
        <f t="shared" si="1"/>
        <v>0.3056001222400489</v>
      </c>
      <c r="P18" s="9"/>
    </row>
    <row r="19" spans="1:16">
      <c r="A19" s="12"/>
      <c r="B19" s="25">
        <v>324.20999999999998</v>
      </c>
      <c r="C19" s="20" t="s">
        <v>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499701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499701</v>
      </c>
      <c r="O19" s="47">
        <f t="shared" si="1"/>
        <v>19.088585835434333</v>
      </c>
      <c r="P19" s="9"/>
    </row>
    <row r="20" spans="1:16">
      <c r="A20" s="12"/>
      <c r="B20" s="25">
        <v>324.22000000000003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217500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217500</v>
      </c>
      <c r="O20" s="47">
        <f t="shared" si="1"/>
        <v>8.3085033234013288</v>
      </c>
      <c r="P20" s="9"/>
    </row>
    <row r="21" spans="1:16">
      <c r="A21" s="12"/>
      <c r="B21" s="25">
        <v>329</v>
      </c>
      <c r="C21" s="20" t="s">
        <v>119</v>
      </c>
      <c r="D21" s="46">
        <v>7758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7758</v>
      </c>
      <c r="O21" s="47">
        <f t="shared" si="1"/>
        <v>0.29635571854228743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SUM(D23:D31)</f>
        <v>10350350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10350350</v>
      </c>
      <c r="O22" s="45">
        <f t="shared" si="1"/>
        <v>395.38352815341125</v>
      </c>
      <c r="P22" s="10"/>
    </row>
    <row r="23" spans="1:16">
      <c r="A23" s="12"/>
      <c r="B23" s="25">
        <v>332</v>
      </c>
      <c r="C23" s="20" t="s">
        <v>132</v>
      </c>
      <c r="D23" s="46">
        <v>4255764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4255764</v>
      </c>
      <c r="O23" s="47">
        <f t="shared" si="1"/>
        <v>162.57024982809992</v>
      </c>
      <c r="P23" s="9"/>
    </row>
    <row r="24" spans="1:16">
      <c r="A24" s="12"/>
      <c r="B24" s="25">
        <v>335.12</v>
      </c>
      <c r="C24" s="20" t="s">
        <v>95</v>
      </c>
      <c r="D24" s="46">
        <v>1035272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1035272</v>
      </c>
      <c r="O24" s="47">
        <f t="shared" si="1"/>
        <v>39.547406218962486</v>
      </c>
      <c r="P24" s="9"/>
    </row>
    <row r="25" spans="1:16">
      <c r="A25" s="12"/>
      <c r="B25" s="25">
        <v>335.14</v>
      </c>
      <c r="C25" s="20" t="s">
        <v>96</v>
      </c>
      <c r="D25" s="46">
        <v>4369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4369</v>
      </c>
      <c r="O25" s="47">
        <f t="shared" si="1"/>
        <v>0.16689586675834669</v>
      </c>
      <c r="P25" s="9"/>
    </row>
    <row r="26" spans="1:16">
      <c r="A26" s="12"/>
      <c r="B26" s="25">
        <v>335.15</v>
      </c>
      <c r="C26" s="20" t="s">
        <v>97</v>
      </c>
      <c r="D26" s="46">
        <v>15829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15829</v>
      </c>
      <c r="O26" s="47">
        <f t="shared" si="1"/>
        <v>0.60466804186721679</v>
      </c>
      <c r="P26" s="9"/>
    </row>
    <row r="27" spans="1:16">
      <c r="A27" s="12"/>
      <c r="B27" s="25">
        <v>335.18</v>
      </c>
      <c r="C27" s="20" t="s">
        <v>98</v>
      </c>
      <c r="D27" s="46">
        <v>2473005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2473005</v>
      </c>
      <c r="O27" s="47">
        <f t="shared" si="1"/>
        <v>94.468828787531521</v>
      </c>
      <c r="P27" s="9"/>
    </row>
    <row r="28" spans="1:16">
      <c r="A28" s="12"/>
      <c r="B28" s="25">
        <v>335.19</v>
      </c>
      <c r="C28" s="20" t="s">
        <v>129</v>
      </c>
      <c r="D28" s="46">
        <v>2430576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2430576</v>
      </c>
      <c r="O28" s="47">
        <f t="shared" si="1"/>
        <v>92.848040339216141</v>
      </c>
      <c r="P28" s="9"/>
    </row>
    <row r="29" spans="1:16">
      <c r="A29" s="12"/>
      <c r="B29" s="25">
        <v>335.21</v>
      </c>
      <c r="C29" s="20" t="s">
        <v>31</v>
      </c>
      <c r="D29" s="46">
        <v>6215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6215</v>
      </c>
      <c r="O29" s="47">
        <f t="shared" si="1"/>
        <v>0.23741309496523799</v>
      </c>
      <c r="P29" s="9"/>
    </row>
    <row r="30" spans="1:16">
      <c r="A30" s="12"/>
      <c r="B30" s="25">
        <v>335.49</v>
      </c>
      <c r="C30" s="20" t="s">
        <v>32</v>
      </c>
      <c r="D30" s="46">
        <v>76851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76851</v>
      </c>
      <c r="O30" s="47">
        <f t="shared" si="1"/>
        <v>2.9357093742837499</v>
      </c>
      <c r="P30" s="9"/>
    </row>
    <row r="31" spans="1:16">
      <c r="A31" s="12"/>
      <c r="B31" s="25">
        <v>339</v>
      </c>
      <c r="C31" s="20" t="s">
        <v>33</v>
      </c>
      <c r="D31" s="46">
        <v>52469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52469</v>
      </c>
      <c r="O31" s="47">
        <f t="shared" si="1"/>
        <v>2.0043166017266407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SUM(D33:D40)</f>
        <v>214893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11466869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11681762</v>
      </c>
      <c r="O32" s="45">
        <f t="shared" si="1"/>
        <v>446.24348689739475</v>
      </c>
      <c r="P32" s="10"/>
    </row>
    <row r="33" spans="1:16">
      <c r="A33" s="12"/>
      <c r="B33" s="25">
        <v>342.1</v>
      </c>
      <c r="C33" s="20" t="s">
        <v>41</v>
      </c>
      <c r="D33" s="46">
        <v>893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8">SUM(D33:M33)</f>
        <v>893</v>
      </c>
      <c r="O33" s="47">
        <f t="shared" si="1"/>
        <v>3.4112613645045461E-2</v>
      </c>
      <c r="P33" s="9"/>
    </row>
    <row r="34" spans="1:16">
      <c r="A34" s="12"/>
      <c r="B34" s="25">
        <v>343.3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3087936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3087936</v>
      </c>
      <c r="O34" s="47">
        <f t="shared" si="1"/>
        <v>117.95920238368096</v>
      </c>
      <c r="P34" s="9"/>
    </row>
    <row r="35" spans="1:16">
      <c r="A35" s="12"/>
      <c r="B35" s="25">
        <v>343.4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3872361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3872361</v>
      </c>
      <c r="O35" s="47">
        <f t="shared" si="1"/>
        <v>147.92424936969974</v>
      </c>
      <c r="P35" s="9"/>
    </row>
    <row r="36" spans="1:16">
      <c r="A36" s="12"/>
      <c r="B36" s="25">
        <v>343.5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4119486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4119486</v>
      </c>
      <c r="O36" s="47">
        <f t="shared" si="1"/>
        <v>157.36442814577126</v>
      </c>
      <c r="P36" s="9"/>
    </row>
    <row r="37" spans="1:16">
      <c r="A37" s="12"/>
      <c r="B37" s="25">
        <v>343.9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387086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387086</v>
      </c>
      <c r="O37" s="47">
        <f t="shared" ref="O37:O60" si="9">(N37/O$62)</f>
        <v>14.786691114676445</v>
      </c>
      <c r="P37" s="9"/>
    </row>
    <row r="38" spans="1:16">
      <c r="A38" s="12"/>
      <c r="B38" s="25">
        <v>347.1</v>
      </c>
      <c r="C38" s="20" t="s">
        <v>48</v>
      </c>
      <c r="D38" s="46">
        <v>112919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112919</v>
      </c>
      <c r="O38" s="47">
        <f t="shared" si="9"/>
        <v>4.3135075254030104</v>
      </c>
      <c r="P38" s="9"/>
    </row>
    <row r="39" spans="1:16">
      <c r="A39" s="12"/>
      <c r="B39" s="25">
        <v>347.2</v>
      </c>
      <c r="C39" s="20" t="s">
        <v>49</v>
      </c>
      <c r="D39" s="46">
        <v>67571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67571</v>
      </c>
      <c r="O39" s="47">
        <f t="shared" si="9"/>
        <v>2.5812132324852928</v>
      </c>
      <c r="P39" s="9"/>
    </row>
    <row r="40" spans="1:16">
      <c r="A40" s="12"/>
      <c r="B40" s="25">
        <v>349</v>
      </c>
      <c r="C40" s="20" t="s">
        <v>108</v>
      </c>
      <c r="D40" s="46">
        <v>33510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33510</v>
      </c>
      <c r="O40" s="47">
        <f t="shared" si="9"/>
        <v>1.2800825120330048</v>
      </c>
      <c r="P40" s="9"/>
    </row>
    <row r="41" spans="1:16" ht="15.75">
      <c r="A41" s="29" t="s">
        <v>39</v>
      </c>
      <c r="B41" s="30"/>
      <c r="C41" s="31"/>
      <c r="D41" s="32">
        <f t="shared" ref="D41:M41" si="10">SUM(D42:D45)</f>
        <v>257944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3500</v>
      </c>
      <c r="M41" s="32">
        <f t="shared" si="10"/>
        <v>0</v>
      </c>
      <c r="N41" s="32">
        <f t="shared" ref="N41:N47" si="11">SUM(D41:M41)</f>
        <v>261444</v>
      </c>
      <c r="O41" s="45">
        <f t="shared" si="9"/>
        <v>9.9871647948659188</v>
      </c>
      <c r="P41" s="10"/>
    </row>
    <row r="42" spans="1:16">
      <c r="A42" s="13"/>
      <c r="B42" s="39">
        <v>351.1</v>
      </c>
      <c r="C42" s="21" t="s">
        <v>52</v>
      </c>
      <c r="D42" s="46">
        <v>75164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75164</v>
      </c>
      <c r="O42" s="47">
        <f t="shared" si="9"/>
        <v>2.8712659485063794</v>
      </c>
      <c r="P42" s="9"/>
    </row>
    <row r="43" spans="1:16">
      <c r="A43" s="13"/>
      <c r="B43" s="39">
        <v>352</v>
      </c>
      <c r="C43" s="21" t="s">
        <v>53</v>
      </c>
      <c r="D43" s="46">
        <v>6040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6040</v>
      </c>
      <c r="O43" s="47">
        <f t="shared" si="9"/>
        <v>0.23072809229123692</v>
      </c>
      <c r="P43" s="9"/>
    </row>
    <row r="44" spans="1:16">
      <c r="A44" s="13"/>
      <c r="B44" s="39">
        <v>354</v>
      </c>
      <c r="C44" s="21" t="s">
        <v>86</v>
      </c>
      <c r="D44" s="46">
        <v>176740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176740</v>
      </c>
      <c r="O44" s="47">
        <f t="shared" si="9"/>
        <v>6.7514707005882801</v>
      </c>
      <c r="P44" s="9"/>
    </row>
    <row r="45" spans="1:16">
      <c r="A45" s="13"/>
      <c r="B45" s="39">
        <v>358.2</v>
      </c>
      <c r="C45" s="21" t="s">
        <v>126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3500</v>
      </c>
      <c r="M45" s="46">
        <v>0</v>
      </c>
      <c r="N45" s="46">
        <f t="shared" si="11"/>
        <v>3500</v>
      </c>
      <c r="O45" s="47">
        <f t="shared" si="9"/>
        <v>0.1337000534800214</v>
      </c>
      <c r="P45" s="9"/>
    </row>
    <row r="46" spans="1:16" ht="15.75">
      <c r="A46" s="29" t="s">
        <v>3</v>
      </c>
      <c r="B46" s="30"/>
      <c r="C46" s="31"/>
      <c r="D46" s="32">
        <f t="shared" ref="D46:M46" si="12">SUM(D47:D56)</f>
        <v>379788</v>
      </c>
      <c r="E46" s="32">
        <f t="shared" si="12"/>
        <v>6544</v>
      </c>
      <c r="F46" s="32">
        <f t="shared" si="12"/>
        <v>0</v>
      </c>
      <c r="G46" s="32">
        <f t="shared" si="12"/>
        <v>0</v>
      </c>
      <c r="H46" s="32">
        <f t="shared" si="12"/>
        <v>520</v>
      </c>
      <c r="I46" s="32">
        <f t="shared" si="12"/>
        <v>212576</v>
      </c>
      <c r="J46" s="32">
        <f t="shared" si="12"/>
        <v>0</v>
      </c>
      <c r="K46" s="32">
        <f t="shared" si="12"/>
        <v>5642840</v>
      </c>
      <c r="L46" s="32">
        <f t="shared" si="12"/>
        <v>0</v>
      </c>
      <c r="M46" s="32">
        <f t="shared" si="12"/>
        <v>0</v>
      </c>
      <c r="N46" s="32">
        <f t="shared" si="11"/>
        <v>6242268</v>
      </c>
      <c r="O46" s="45">
        <f t="shared" si="9"/>
        <v>238.45473298189319</v>
      </c>
      <c r="P46" s="10"/>
    </row>
    <row r="47" spans="1:16">
      <c r="A47" s="12"/>
      <c r="B47" s="25">
        <v>361.1</v>
      </c>
      <c r="C47" s="20" t="s">
        <v>55</v>
      </c>
      <c r="D47" s="46">
        <v>28793</v>
      </c>
      <c r="E47" s="46">
        <v>6544</v>
      </c>
      <c r="F47" s="46">
        <v>0</v>
      </c>
      <c r="G47" s="46">
        <v>0</v>
      </c>
      <c r="H47" s="46">
        <v>520</v>
      </c>
      <c r="I47" s="46">
        <v>11918</v>
      </c>
      <c r="J47" s="46">
        <v>0</v>
      </c>
      <c r="K47" s="46">
        <v>248652</v>
      </c>
      <c r="L47" s="46">
        <v>0</v>
      </c>
      <c r="M47" s="46">
        <v>0</v>
      </c>
      <c r="N47" s="46">
        <f t="shared" si="11"/>
        <v>296427</v>
      </c>
      <c r="O47" s="47">
        <f t="shared" si="9"/>
        <v>11.323515929406371</v>
      </c>
      <c r="P47" s="9"/>
    </row>
    <row r="48" spans="1:16">
      <c r="A48" s="12"/>
      <c r="B48" s="25">
        <v>361.2</v>
      </c>
      <c r="C48" s="20" t="s">
        <v>121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729175</v>
      </c>
      <c r="L48" s="46">
        <v>0</v>
      </c>
      <c r="M48" s="46">
        <v>0</v>
      </c>
      <c r="N48" s="46">
        <f t="shared" ref="N48:N56" si="13">SUM(D48:M48)</f>
        <v>729175</v>
      </c>
      <c r="O48" s="47">
        <f t="shared" si="9"/>
        <v>27.854496141798457</v>
      </c>
      <c r="P48" s="9"/>
    </row>
    <row r="49" spans="1:119">
      <c r="A49" s="12"/>
      <c r="B49" s="25">
        <v>361.3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1848920</v>
      </c>
      <c r="L49" s="46">
        <v>0</v>
      </c>
      <c r="M49" s="46">
        <v>0</v>
      </c>
      <c r="N49" s="46">
        <f t="shared" si="13"/>
        <v>1848920</v>
      </c>
      <c r="O49" s="47">
        <f t="shared" si="9"/>
        <v>70.628772251508906</v>
      </c>
      <c r="P49" s="9"/>
    </row>
    <row r="50" spans="1:119">
      <c r="A50" s="12"/>
      <c r="B50" s="25">
        <v>361.4</v>
      </c>
      <c r="C50" s="20" t="s">
        <v>122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583498</v>
      </c>
      <c r="L50" s="46">
        <v>0</v>
      </c>
      <c r="M50" s="46">
        <v>0</v>
      </c>
      <c r="N50" s="46">
        <f t="shared" si="13"/>
        <v>583498</v>
      </c>
      <c r="O50" s="47">
        <f t="shared" si="9"/>
        <v>22.289632515853008</v>
      </c>
      <c r="P50" s="9"/>
    </row>
    <row r="51" spans="1:119">
      <c r="A51" s="12"/>
      <c r="B51" s="25">
        <v>362</v>
      </c>
      <c r="C51" s="20" t="s">
        <v>57</v>
      </c>
      <c r="D51" s="46">
        <v>7035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7035</v>
      </c>
      <c r="O51" s="47">
        <f t="shared" si="9"/>
        <v>0.26873710749484297</v>
      </c>
      <c r="P51" s="9"/>
    </row>
    <row r="52" spans="1:119">
      <c r="A52" s="12"/>
      <c r="B52" s="25">
        <v>364</v>
      </c>
      <c r="C52" s="20" t="s">
        <v>109</v>
      </c>
      <c r="D52" s="46">
        <v>8989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8989</v>
      </c>
      <c r="O52" s="47">
        <f t="shared" si="9"/>
        <v>0.34337993735197492</v>
      </c>
      <c r="P52" s="9"/>
    </row>
    <row r="53" spans="1:119">
      <c r="A53" s="12"/>
      <c r="B53" s="25">
        <v>366</v>
      </c>
      <c r="C53" s="20" t="s">
        <v>59</v>
      </c>
      <c r="D53" s="46">
        <v>80465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80465</v>
      </c>
      <c r="O53" s="47">
        <f t="shared" si="9"/>
        <v>3.0737642295056919</v>
      </c>
      <c r="P53" s="9"/>
    </row>
    <row r="54" spans="1:119">
      <c r="A54" s="12"/>
      <c r="B54" s="25">
        <v>368</v>
      </c>
      <c r="C54" s="20" t="s">
        <v>88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2130051</v>
      </c>
      <c r="L54" s="46">
        <v>0</v>
      </c>
      <c r="M54" s="46">
        <v>0</v>
      </c>
      <c r="N54" s="46">
        <f t="shared" si="13"/>
        <v>2130051</v>
      </c>
      <c r="O54" s="47">
        <f t="shared" si="9"/>
        <v>81.367980747192306</v>
      </c>
      <c r="P54" s="9"/>
    </row>
    <row r="55" spans="1:119">
      <c r="A55" s="12"/>
      <c r="B55" s="25">
        <v>369.3</v>
      </c>
      <c r="C55" s="20" t="s">
        <v>60</v>
      </c>
      <c r="D55" s="46">
        <v>20808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20808</v>
      </c>
      <c r="O55" s="47">
        <f t="shared" si="9"/>
        <v>0.79486591794636718</v>
      </c>
      <c r="P55" s="9"/>
    </row>
    <row r="56" spans="1:119">
      <c r="A56" s="12"/>
      <c r="B56" s="25">
        <v>369.9</v>
      </c>
      <c r="C56" s="20" t="s">
        <v>61</v>
      </c>
      <c r="D56" s="46">
        <v>233698</v>
      </c>
      <c r="E56" s="46">
        <v>0</v>
      </c>
      <c r="F56" s="46">
        <v>0</v>
      </c>
      <c r="G56" s="46">
        <v>0</v>
      </c>
      <c r="H56" s="46">
        <v>0</v>
      </c>
      <c r="I56" s="46">
        <v>200658</v>
      </c>
      <c r="J56" s="46">
        <v>0</v>
      </c>
      <c r="K56" s="46">
        <v>102544</v>
      </c>
      <c r="L56" s="46">
        <v>0</v>
      </c>
      <c r="M56" s="46">
        <v>0</v>
      </c>
      <c r="N56" s="46">
        <f t="shared" si="13"/>
        <v>536900</v>
      </c>
      <c r="O56" s="47">
        <f t="shared" si="9"/>
        <v>20.509588203835282</v>
      </c>
      <c r="P56" s="9"/>
    </row>
    <row r="57" spans="1:119" ht="15.75">
      <c r="A57" s="29" t="s">
        <v>40</v>
      </c>
      <c r="B57" s="30"/>
      <c r="C57" s="31"/>
      <c r="D57" s="32">
        <f t="shared" ref="D57:M57" si="14">SUM(D58:D59)</f>
        <v>10348358</v>
      </c>
      <c r="E57" s="32">
        <f t="shared" si="14"/>
        <v>969408</v>
      </c>
      <c r="F57" s="32">
        <f t="shared" si="14"/>
        <v>52955</v>
      </c>
      <c r="G57" s="32">
        <f t="shared" si="14"/>
        <v>0</v>
      </c>
      <c r="H57" s="32">
        <f t="shared" si="14"/>
        <v>0</v>
      </c>
      <c r="I57" s="32">
        <f t="shared" si="14"/>
        <v>1588933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>SUM(D57:M57)</f>
        <v>12959654</v>
      </c>
      <c r="O57" s="45">
        <f t="shared" si="9"/>
        <v>495.05898082359232</v>
      </c>
      <c r="P57" s="9"/>
    </row>
    <row r="58" spans="1:119">
      <c r="A58" s="12"/>
      <c r="B58" s="25">
        <v>381</v>
      </c>
      <c r="C58" s="20" t="s">
        <v>62</v>
      </c>
      <c r="D58" s="46">
        <v>0</v>
      </c>
      <c r="E58" s="46">
        <v>969408</v>
      </c>
      <c r="F58" s="46">
        <v>52955</v>
      </c>
      <c r="G58" s="46">
        <v>0</v>
      </c>
      <c r="H58" s="46">
        <v>0</v>
      </c>
      <c r="I58" s="46">
        <v>1588933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2611296</v>
      </c>
      <c r="O58" s="47">
        <f t="shared" si="9"/>
        <v>99.751547100618836</v>
      </c>
      <c r="P58" s="9"/>
    </row>
    <row r="59" spans="1:119" ht="15.75" thickBot="1">
      <c r="A59" s="12"/>
      <c r="B59" s="25">
        <v>384</v>
      </c>
      <c r="C59" s="20" t="s">
        <v>63</v>
      </c>
      <c r="D59" s="46">
        <v>10348358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10348358</v>
      </c>
      <c r="O59" s="47">
        <f t="shared" si="9"/>
        <v>395.30743372297349</v>
      </c>
      <c r="P59" s="9"/>
    </row>
    <row r="60" spans="1:119" ht="16.5" thickBot="1">
      <c r="A60" s="14" t="s">
        <v>50</v>
      </c>
      <c r="B60" s="23"/>
      <c r="C60" s="22"/>
      <c r="D60" s="15">
        <f t="shared" ref="D60:M60" si="15">SUM(D5,D13,D22,D32,D41,D46,D57)</f>
        <v>35136616</v>
      </c>
      <c r="E60" s="15">
        <f t="shared" si="15"/>
        <v>1663671</v>
      </c>
      <c r="F60" s="15">
        <f t="shared" si="15"/>
        <v>340547</v>
      </c>
      <c r="G60" s="15">
        <f t="shared" si="15"/>
        <v>0</v>
      </c>
      <c r="H60" s="15">
        <f t="shared" si="15"/>
        <v>520</v>
      </c>
      <c r="I60" s="15">
        <f t="shared" si="15"/>
        <v>13985579</v>
      </c>
      <c r="J60" s="15">
        <f t="shared" si="15"/>
        <v>0</v>
      </c>
      <c r="K60" s="15">
        <f t="shared" si="15"/>
        <v>5642840</v>
      </c>
      <c r="L60" s="15">
        <f t="shared" si="15"/>
        <v>3500</v>
      </c>
      <c r="M60" s="15">
        <f t="shared" si="15"/>
        <v>0</v>
      </c>
      <c r="N60" s="15">
        <f>SUM(D60:M60)</f>
        <v>56773273</v>
      </c>
      <c r="O60" s="38">
        <f t="shared" si="9"/>
        <v>2168.7398960959586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118" t="s">
        <v>133</v>
      </c>
      <c r="M62" s="118"/>
      <c r="N62" s="118"/>
      <c r="O62" s="43">
        <v>26178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84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11434461</v>
      </c>
      <c r="E5" s="27">
        <f t="shared" si="0"/>
        <v>72401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11506862</v>
      </c>
      <c r="O5" s="33">
        <f t="shared" ref="O5:O36" si="1">(N5/O$61)</f>
        <v>448.17378773125608</v>
      </c>
      <c r="P5" s="6"/>
    </row>
    <row r="6" spans="1:133">
      <c r="A6" s="12"/>
      <c r="B6" s="25">
        <v>311</v>
      </c>
      <c r="C6" s="20" t="s">
        <v>2</v>
      </c>
      <c r="D6" s="46">
        <v>7440103</v>
      </c>
      <c r="E6" s="46">
        <v>72401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7512504</v>
      </c>
      <c r="O6" s="47">
        <f t="shared" si="1"/>
        <v>292.59996105160661</v>
      </c>
      <c r="P6" s="9"/>
    </row>
    <row r="7" spans="1:133">
      <c r="A7" s="12"/>
      <c r="B7" s="25">
        <v>312.10000000000002</v>
      </c>
      <c r="C7" s="20" t="s">
        <v>10</v>
      </c>
      <c r="D7" s="46">
        <v>710262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710262</v>
      </c>
      <c r="O7" s="47">
        <f t="shared" si="1"/>
        <v>27.663563777994156</v>
      </c>
      <c r="P7" s="9"/>
    </row>
    <row r="8" spans="1:133">
      <c r="A8" s="12"/>
      <c r="B8" s="25">
        <v>314.10000000000002</v>
      </c>
      <c r="C8" s="20" t="s">
        <v>11</v>
      </c>
      <c r="D8" s="46">
        <v>2146001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2146001</v>
      </c>
      <c r="O8" s="47">
        <f t="shared" si="1"/>
        <v>83.583291139240501</v>
      </c>
      <c r="P8" s="9"/>
    </row>
    <row r="9" spans="1:133">
      <c r="A9" s="12"/>
      <c r="B9" s="25">
        <v>314.3</v>
      </c>
      <c r="C9" s="20" t="s">
        <v>12</v>
      </c>
      <c r="D9" s="46">
        <v>148886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148886</v>
      </c>
      <c r="O9" s="47">
        <f t="shared" si="1"/>
        <v>5.7988704965920155</v>
      </c>
      <c r="P9" s="9"/>
    </row>
    <row r="10" spans="1:133">
      <c r="A10" s="12"/>
      <c r="B10" s="25">
        <v>314.39999999999998</v>
      </c>
      <c r="C10" s="20" t="s">
        <v>13</v>
      </c>
      <c r="D10" s="46">
        <v>135859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135859</v>
      </c>
      <c r="O10" s="47">
        <f t="shared" si="1"/>
        <v>5.2914897760467383</v>
      </c>
      <c r="P10" s="9"/>
    </row>
    <row r="11" spans="1:133">
      <c r="A11" s="12"/>
      <c r="B11" s="25">
        <v>315</v>
      </c>
      <c r="C11" s="20" t="s">
        <v>92</v>
      </c>
      <c r="D11" s="46">
        <v>727227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727227</v>
      </c>
      <c r="O11" s="47">
        <f t="shared" si="1"/>
        <v>28.324323271665044</v>
      </c>
      <c r="P11" s="9"/>
    </row>
    <row r="12" spans="1:133">
      <c r="A12" s="12"/>
      <c r="B12" s="25">
        <v>316</v>
      </c>
      <c r="C12" s="20" t="s">
        <v>93</v>
      </c>
      <c r="D12" s="46">
        <v>126123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126123</v>
      </c>
      <c r="O12" s="47">
        <f t="shared" si="1"/>
        <v>4.9122882181110032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SUM(D14:D21)</f>
        <v>2420173</v>
      </c>
      <c r="E13" s="32">
        <f t="shared" si="3"/>
        <v>0</v>
      </c>
      <c r="F13" s="32">
        <f t="shared" si="3"/>
        <v>75609</v>
      </c>
      <c r="G13" s="32">
        <f t="shared" si="3"/>
        <v>0</v>
      </c>
      <c r="H13" s="32">
        <f t="shared" si="3"/>
        <v>0</v>
      </c>
      <c r="I13" s="32">
        <f t="shared" si="3"/>
        <v>599501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3095283</v>
      </c>
      <c r="O13" s="45">
        <f t="shared" si="1"/>
        <v>120.55629990262902</v>
      </c>
      <c r="P13" s="10"/>
    </row>
    <row r="14" spans="1:133">
      <c r="A14" s="12"/>
      <c r="B14" s="25">
        <v>322</v>
      </c>
      <c r="C14" s="20" t="s">
        <v>0</v>
      </c>
      <c r="D14" s="46">
        <v>609446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609446</v>
      </c>
      <c r="O14" s="47">
        <f t="shared" si="1"/>
        <v>23.736942551119768</v>
      </c>
      <c r="P14" s="9"/>
    </row>
    <row r="15" spans="1:133">
      <c r="A15" s="12"/>
      <c r="B15" s="25">
        <v>323.10000000000002</v>
      </c>
      <c r="C15" s="20" t="s">
        <v>17</v>
      </c>
      <c r="D15" s="46">
        <v>1623187</v>
      </c>
      <c r="E15" s="46">
        <v>0</v>
      </c>
      <c r="F15" s="46">
        <v>75609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1698796</v>
      </c>
      <c r="O15" s="47">
        <f t="shared" si="1"/>
        <v>66.165374878286272</v>
      </c>
      <c r="P15" s="9"/>
    </row>
    <row r="16" spans="1:133">
      <c r="A16" s="12"/>
      <c r="B16" s="25">
        <v>323.39999999999998</v>
      </c>
      <c r="C16" s="20" t="s">
        <v>18</v>
      </c>
      <c r="D16" s="46">
        <v>126519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126519</v>
      </c>
      <c r="O16" s="47">
        <f t="shared" si="1"/>
        <v>4.9277117818889975</v>
      </c>
      <c r="P16" s="9"/>
    </row>
    <row r="17" spans="1:16">
      <c r="A17" s="12"/>
      <c r="B17" s="25">
        <v>323.89999999999998</v>
      </c>
      <c r="C17" s="20" t="s">
        <v>125</v>
      </c>
      <c r="D17" s="46">
        <v>16421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16421</v>
      </c>
      <c r="O17" s="47">
        <f t="shared" si="1"/>
        <v>0.63957156767283352</v>
      </c>
      <c r="P17" s="9"/>
    </row>
    <row r="18" spans="1:16">
      <c r="A18" s="12"/>
      <c r="B18" s="25">
        <v>324.11</v>
      </c>
      <c r="C18" s="20" t="s">
        <v>19</v>
      </c>
      <c r="D18" s="46">
        <v>31400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31400</v>
      </c>
      <c r="O18" s="47">
        <f t="shared" si="1"/>
        <v>1.2229795520934761</v>
      </c>
      <c r="P18" s="9"/>
    </row>
    <row r="19" spans="1:16">
      <c r="A19" s="12"/>
      <c r="B19" s="25">
        <v>324.12</v>
      </c>
      <c r="C19" s="20" t="s">
        <v>73</v>
      </c>
      <c r="D19" s="46">
        <v>13200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13200</v>
      </c>
      <c r="O19" s="47">
        <f t="shared" si="1"/>
        <v>0.51411879259980531</v>
      </c>
      <c r="P19" s="9"/>
    </row>
    <row r="20" spans="1:16">
      <c r="A20" s="12"/>
      <c r="B20" s="25">
        <v>324.20999999999998</v>
      </c>
      <c r="C20" s="20" t="s">
        <v>20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550101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550101</v>
      </c>
      <c r="O20" s="47">
        <f t="shared" si="1"/>
        <v>21.425550146056477</v>
      </c>
      <c r="P20" s="9"/>
    </row>
    <row r="21" spans="1:16">
      <c r="A21" s="12"/>
      <c r="B21" s="25">
        <v>324.22000000000003</v>
      </c>
      <c r="C21" s="20" t="s">
        <v>21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49400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49400</v>
      </c>
      <c r="O21" s="47">
        <f t="shared" si="1"/>
        <v>1.9240506329113924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SUM(D23:D31)</f>
        <v>5422534</v>
      </c>
      <c r="E22" s="32">
        <f t="shared" si="5"/>
        <v>0</v>
      </c>
      <c r="F22" s="32">
        <f t="shared" si="5"/>
        <v>261437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5683971</v>
      </c>
      <c r="O22" s="45">
        <f t="shared" si="1"/>
        <v>221.38153846153847</v>
      </c>
      <c r="P22" s="10"/>
    </row>
    <row r="23" spans="1:16">
      <c r="A23" s="12"/>
      <c r="B23" s="25">
        <v>334.7</v>
      </c>
      <c r="C23" s="20" t="s">
        <v>26</v>
      </c>
      <c r="D23" s="46">
        <v>61504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0" si="6">SUM(D23:M23)</f>
        <v>61504</v>
      </c>
      <c r="O23" s="47">
        <f t="shared" si="1"/>
        <v>2.3954819863680625</v>
      </c>
      <c r="P23" s="9"/>
    </row>
    <row r="24" spans="1:16">
      <c r="A24" s="12"/>
      <c r="B24" s="25">
        <v>335.12</v>
      </c>
      <c r="C24" s="20" t="s">
        <v>95</v>
      </c>
      <c r="D24" s="46">
        <v>1131765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1131765</v>
      </c>
      <c r="O24" s="47">
        <f t="shared" si="1"/>
        <v>44.080428432327167</v>
      </c>
      <c r="P24" s="9"/>
    </row>
    <row r="25" spans="1:16">
      <c r="A25" s="12"/>
      <c r="B25" s="25">
        <v>335.14</v>
      </c>
      <c r="C25" s="20" t="s">
        <v>96</v>
      </c>
      <c r="D25" s="46">
        <v>4734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4734</v>
      </c>
      <c r="O25" s="47">
        <f t="shared" si="1"/>
        <v>0.18438169425511197</v>
      </c>
      <c r="P25" s="9"/>
    </row>
    <row r="26" spans="1:16">
      <c r="A26" s="12"/>
      <c r="B26" s="25">
        <v>335.15</v>
      </c>
      <c r="C26" s="20" t="s">
        <v>97</v>
      </c>
      <c r="D26" s="46">
        <v>12327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12327</v>
      </c>
      <c r="O26" s="47">
        <f t="shared" si="1"/>
        <v>0.48011684518013631</v>
      </c>
      <c r="P26" s="9"/>
    </row>
    <row r="27" spans="1:16">
      <c r="A27" s="12"/>
      <c r="B27" s="25">
        <v>335.18</v>
      </c>
      <c r="C27" s="20" t="s">
        <v>98</v>
      </c>
      <c r="D27" s="46">
        <v>2317683</v>
      </c>
      <c r="E27" s="46">
        <v>0</v>
      </c>
      <c r="F27" s="46">
        <v>261437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2579120</v>
      </c>
      <c r="O27" s="47">
        <f t="shared" si="1"/>
        <v>100.45258033106134</v>
      </c>
      <c r="P27" s="9"/>
    </row>
    <row r="28" spans="1:16">
      <c r="A28" s="12"/>
      <c r="B28" s="25">
        <v>335.19</v>
      </c>
      <c r="C28" s="20" t="s">
        <v>129</v>
      </c>
      <c r="D28" s="46">
        <v>1720731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1720731</v>
      </c>
      <c r="O28" s="47">
        <f t="shared" si="1"/>
        <v>67.019707887049663</v>
      </c>
      <c r="P28" s="9"/>
    </row>
    <row r="29" spans="1:16">
      <c r="A29" s="12"/>
      <c r="B29" s="25">
        <v>335.21</v>
      </c>
      <c r="C29" s="20" t="s">
        <v>31</v>
      </c>
      <c r="D29" s="46">
        <v>6902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6902</v>
      </c>
      <c r="O29" s="47">
        <f t="shared" si="1"/>
        <v>0.26882181110029213</v>
      </c>
      <c r="P29" s="9"/>
    </row>
    <row r="30" spans="1:16">
      <c r="A30" s="12"/>
      <c r="B30" s="25">
        <v>335.49</v>
      </c>
      <c r="C30" s="20" t="s">
        <v>32</v>
      </c>
      <c r="D30" s="46">
        <v>114419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114419</v>
      </c>
      <c r="O30" s="47">
        <f t="shared" si="1"/>
        <v>4.4564362220058422</v>
      </c>
      <c r="P30" s="9"/>
    </row>
    <row r="31" spans="1:16">
      <c r="A31" s="12"/>
      <c r="B31" s="25">
        <v>339</v>
      </c>
      <c r="C31" s="20" t="s">
        <v>33</v>
      </c>
      <c r="D31" s="46">
        <v>52469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52469</v>
      </c>
      <c r="O31" s="47">
        <f t="shared" si="1"/>
        <v>2.0435832521908472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SUM(D33:D41)</f>
        <v>258475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11098680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11357155</v>
      </c>
      <c r="O32" s="45">
        <f t="shared" si="1"/>
        <v>442.34294060370007</v>
      </c>
      <c r="P32" s="10"/>
    </row>
    <row r="33" spans="1:16">
      <c r="A33" s="12"/>
      <c r="B33" s="25">
        <v>342.1</v>
      </c>
      <c r="C33" s="20" t="s">
        <v>41</v>
      </c>
      <c r="D33" s="46">
        <v>4127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8">SUM(D33:M33)</f>
        <v>4127</v>
      </c>
      <c r="O33" s="47">
        <f t="shared" si="1"/>
        <v>0.16074001947419669</v>
      </c>
      <c r="P33" s="9"/>
    </row>
    <row r="34" spans="1:16">
      <c r="A34" s="12"/>
      <c r="B34" s="25">
        <v>342.2</v>
      </c>
      <c r="C34" s="20" t="s">
        <v>77</v>
      </c>
      <c r="D34" s="46">
        <v>14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</v>
      </c>
      <c r="O34" s="47">
        <f t="shared" si="1"/>
        <v>5.4527750730282371E-4</v>
      </c>
      <c r="P34" s="9"/>
    </row>
    <row r="35" spans="1:16">
      <c r="A35" s="12"/>
      <c r="B35" s="25">
        <v>343.3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2939121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2939121</v>
      </c>
      <c r="O35" s="47">
        <f t="shared" si="1"/>
        <v>114.47404089581305</v>
      </c>
      <c r="P35" s="9"/>
    </row>
    <row r="36" spans="1:16">
      <c r="A36" s="12"/>
      <c r="B36" s="25">
        <v>343.4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3706347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3706347</v>
      </c>
      <c r="O36" s="47">
        <f t="shared" si="1"/>
        <v>144.35626095423564</v>
      </c>
      <c r="P36" s="9"/>
    </row>
    <row r="37" spans="1:16">
      <c r="A37" s="12"/>
      <c r="B37" s="25">
        <v>343.5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4042916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4042916</v>
      </c>
      <c r="O37" s="47">
        <f t="shared" ref="O37:O59" si="9">(N37/O$61)</f>
        <v>157.46508276533592</v>
      </c>
      <c r="P37" s="9"/>
    </row>
    <row r="38" spans="1:16">
      <c r="A38" s="12"/>
      <c r="B38" s="25">
        <v>343.9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410296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410296</v>
      </c>
      <c r="O38" s="47">
        <f t="shared" si="9"/>
        <v>15.980370009737099</v>
      </c>
      <c r="P38" s="9"/>
    </row>
    <row r="39" spans="1:16">
      <c r="A39" s="12"/>
      <c r="B39" s="25">
        <v>347.1</v>
      </c>
      <c r="C39" s="20" t="s">
        <v>48</v>
      </c>
      <c r="D39" s="46">
        <v>110726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110726</v>
      </c>
      <c r="O39" s="47">
        <f t="shared" si="9"/>
        <v>4.3125998052580332</v>
      </c>
      <c r="P39" s="9"/>
    </row>
    <row r="40" spans="1:16">
      <c r="A40" s="12"/>
      <c r="B40" s="25">
        <v>347.2</v>
      </c>
      <c r="C40" s="20" t="s">
        <v>49</v>
      </c>
      <c r="D40" s="46">
        <v>117033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117033</v>
      </c>
      <c r="O40" s="47">
        <f t="shared" si="9"/>
        <v>4.5582473222979552</v>
      </c>
      <c r="P40" s="9"/>
    </row>
    <row r="41" spans="1:16">
      <c r="A41" s="12"/>
      <c r="B41" s="25">
        <v>349</v>
      </c>
      <c r="C41" s="20" t="s">
        <v>108</v>
      </c>
      <c r="D41" s="46">
        <v>26575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26575</v>
      </c>
      <c r="O41" s="47">
        <f t="shared" si="9"/>
        <v>1.0350535540408958</v>
      </c>
      <c r="P41" s="9"/>
    </row>
    <row r="42" spans="1:16" ht="15.75">
      <c r="A42" s="29" t="s">
        <v>39</v>
      </c>
      <c r="B42" s="30"/>
      <c r="C42" s="31"/>
      <c r="D42" s="32">
        <f t="shared" ref="D42:M42" si="10">SUM(D43:D45)</f>
        <v>202513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47" si="11">SUM(D42:M42)</f>
        <v>202513</v>
      </c>
      <c r="O42" s="45">
        <f t="shared" si="9"/>
        <v>7.8875559883154818</v>
      </c>
      <c r="P42" s="10"/>
    </row>
    <row r="43" spans="1:16">
      <c r="A43" s="13"/>
      <c r="B43" s="39">
        <v>351.1</v>
      </c>
      <c r="C43" s="21" t="s">
        <v>52</v>
      </c>
      <c r="D43" s="46">
        <v>50861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50861</v>
      </c>
      <c r="O43" s="47">
        <f t="shared" si="9"/>
        <v>1.9809542356377798</v>
      </c>
      <c r="P43" s="9"/>
    </row>
    <row r="44" spans="1:16">
      <c r="A44" s="13"/>
      <c r="B44" s="39">
        <v>352</v>
      </c>
      <c r="C44" s="21" t="s">
        <v>53</v>
      </c>
      <c r="D44" s="46">
        <v>13113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13113</v>
      </c>
      <c r="O44" s="47">
        <f t="shared" si="9"/>
        <v>0.51073028237585205</v>
      </c>
      <c r="P44" s="9"/>
    </row>
    <row r="45" spans="1:16">
      <c r="A45" s="13"/>
      <c r="B45" s="39">
        <v>354</v>
      </c>
      <c r="C45" s="21" t="s">
        <v>86</v>
      </c>
      <c r="D45" s="46">
        <v>138539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138539</v>
      </c>
      <c r="O45" s="47">
        <f t="shared" si="9"/>
        <v>5.3958714703018504</v>
      </c>
      <c r="P45" s="9"/>
    </row>
    <row r="46" spans="1:16" ht="15.75">
      <c r="A46" s="29" t="s">
        <v>3</v>
      </c>
      <c r="B46" s="30"/>
      <c r="C46" s="31"/>
      <c r="D46" s="32">
        <f t="shared" ref="D46:M46" si="12">SUM(D47:D56)</f>
        <v>325387</v>
      </c>
      <c r="E46" s="32">
        <f t="shared" si="12"/>
        <v>27485</v>
      </c>
      <c r="F46" s="32">
        <f t="shared" si="12"/>
        <v>0</v>
      </c>
      <c r="G46" s="32">
        <f t="shared" si="12"/>
        <v>0</v>
      </c>
      <c r="H46" s="32">
        <f t="shared" si="12"/>
        <v>388</v>
      </c>
      <c r="I46" s="32">
        <f t="shared" si="12"/>
        <v>40727</v>
      </c>
      <c r="J46" s="32">
        <f t="shared" si="12"/>
        <v>0</v>
      </c>
      <c r="K46" s="32">
        <f t="shared" si="12"/>
        <v>3666198</v>
      </c>
      <c r="L46" s="32">
        <f t="shared" si="12"/>
        <v>0</v>
      </c>
      <c r="M46" s="32">
        <f t="shared" si="12"/>
        <v>0</v>
      </c>
      <c r="N46" s="32">
        <f t="shared" si="11"/>
        <v>4060185</v>
      </c>
      <c r="O46" s="45">
        <f t="shared" si="9"/>
        <v>158.13768257059397</v>
      </c>
      <c r="P46" s="10"/>
    </row>
    <row r="47" spans="1:16">
      <c r="A47" s="12"/>
      <c r="B47" s="25">
        <v>361.1</v>
      </c>
      <c r="C47" s="20" t="s">
        <v>55</v>
      </c>
      <c r="D47" s="46">
        <v>35748</v>
      </c>
      <c r="E47" s="46">
        <v>27485</v>
      </c>
      <c r="F47" s="46">
        <v>0</v>
      </c>
      <c r="G47" s="46">
        <v>0</v>
      </c>
      <c r="H47" s="46">
        <v>388</v>
      </c>
      <c r="I47" s="46">
        <v>20351</v>
      </c>
      <c r="J47" s="46">
        <v>0</v>
      </c>
      <c r="K47" s="46">
        <v>267494</v>
      </c>
      <c r="L47" s="46">
        <v>0</v>
      </c>
      <c r="M47" s="46">
        <v>0</v>
      </c>
      <c r="N47" s="46">
        <f t="shared" si="11"/>
        <v>351466</v>
      </c>
      <c r="O47" s="47">
        <f t="shared" si="9"/>
        <v>13.689036027263876</v>
      </c>
      <c r="P47" s="9"/>
    </row>
    <row r="48" spans="1:16">
      <c r="A48" s="12"/>
      <c r="B48" s="25">
        <v>361.2</v>
      </c>
      <c r="C48" s="20" t="s">
        <v>121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731872</v>
      </c>
      <c r="L48" s="46">
        <v>0</v>
      </c>
      <c r="M48" s="46">
        <v>0</v>
      </c>
      <c r="N48" s="46">
        <f t="shared" ref="N48:N56" si="13">SUM(D48:M48)</f>
        <v>731872</v>
      </c>
      <c r="O48" s="47">
        <f t="shared" si="9"/>
        <v>28.505238558909443</v>
      </c>
      <c r="P48" s="9"/>
    </row>
    <row r="49" spans="1:119">
      <c r="A49" s="12"/>
      <c r="B49" s="25">
        <v>361.3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415574</v>
      </c>
      <c r="L49" s="46">
        <v>0</v>
      </c>
      <c r="M49" s="46">
        <v>0</v>
      </c>
      <c r="N49" s="46">
        <f t="shared" si="13"/>
        <v>415574</v>
      </c>
      <c r="O49" s="47">
        <f t="shared" si="9"/>
        <v>16.185939629990262</v>
      </c>
      <c r="P49" s="9"/>
    </row>
    <row r="50" spans="1:119">
      <c r="A50" s="12"/>
      <c r="B50" s="25">
        <v>361.4</v>
      </c>
      <c r="C50" s="20" t="s">
        <v>122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328581</v>
      </c>
      <c r="L50" s="46">
        <v>0</v>
      </c>
      <c r="M50" s="46">
        <v>0</v>
      </c>
      <c r="N50" s="46">
        <f t="shared" si="13"/>
        <v>328581</v>
      </c>
      <c r="O50" s="47">
        <f t="shared" si="9"/>
        <v>12.797702044790652</v>
      </c>
      <c r="P50" s="9"/>
    </row>
    <row r="51" spans="1:119">
      <c r="A51" s="12"/>
      <c r="B51" s="25">
        <v>362</v>
      </c>
      <c r="C51" s="20" t="s">
        <v>57</v>
      </c>
      <c r="D51" s="46">
        <v>7035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7035</v>
      </c>
      <c r="O51" s="47">
        <f t="shared" si="9"/>
        <v>0.27400194741966893</v>
      </c>
      <c r="P51" s="9"/>
    </row>
    <row r="52" spans="1:119">
      <c r="A52" s="12"/>
      <c r="B52" s="25">
        <v>364</v>
      </c>
      <c r="C52" s="20" t="s">
        <v>109</v>
      </c>
      <c r="D52" s="46">
        <v>12919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12919</v>
      </c>
      <c r="O52" s="47">
        <f t="shared" si="9"/>
        <v>0.50317429406037006</v>
      </c>
      <c r="P52" s="9"/>
    </row>
    <row r="53" spans="1:119">
      <c r="A53" s="12"/>
      <c r="B53" s="25">
        <v>366</v>
      </c>
      <c r="C53" s="20" t="s">
        <v>59</v>
      </c>
      <c r="D53" s="46">
        <v>73551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73551</v>
      </c>
      <c r="O53" s="47">
        <f t="shared" si="9"/>
        <v>2.864693281402142</v>
      </c>
      <c r="P53" s="9"/>
    </row>
    <row r="54" spans="1:119">
      <c r="A54" s="12"/>
      <c r="B54" s="25">
        <v>368</v>
      </c>
      <c r="C54" s="20" t="s">
        <v>88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1840390</v>
      </c>
      <c r="L54" s="46">
        <v>0</v>
      </c>
      <c r="M54" s="46">
        <v>0</v>
      </c>
      <c r="N54" s="46">
        <f t="shared" si="13"/>
        <v>1840390</v>
      </c>
      <c r="O54" s="47">
        <f t="shared" si="9"/>
        <v>71.680233690360268</v>
      </c>
      <c r="P54" s="9"/>
    </row>
    <row r="55" spans="1:119">
      <c r="A55" s="12"/>
      <c r="B55" s="25">
        <v>369.3</v>
      </c>
      <c r="C55" s="20" t="s">
        <v>60</v>
      </c>
      <c r="D55" s="46">
        <v>4800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4800</v>
      </c>
      <c r="O55" s="47">
        <f t="shared" si="9"/>
        <v>0.186952288218111</v>
      </c>
      <c r="P55" s="9"/>
    </row>
    <row r="56" spans="1:119">
      <c r="A56" s="12"/>
      <c r="B56" s="25">
        <v>369.9</v>
      </c>
      <c r="C56" s="20" t="s">
        <v>61</v>
      </c>
      <c r="D56" s="46">
        <v>191334</v>
      </c>
      <c r="E56" s="46">
        <v>0</v>
      </c>
      <c r="F56" s="46">
        <v>0</v>
      </c>
      <c r="G56" s="46">
        <v>0</v>
      </c>
      <c r="H56" s="46">
        <v>0</v>
      </c>
      <c r="I56" s="46">
        <v>20376</v>
      </c>
      <c r="J56" s="46">
        <v>0</v>
      </c>
      <c r="K56" s="46">
        <v>82287</v>
      </c>
      <c r="L56" s="46">
        <v>0</v>
      </c>
      <c r="M56" s="46">
        <v>0</v>
      </c>
      <c r="N56" s="46">
        <f t="shared" si="13"/>
        <v>293997</v>
      </c>
      <c r="O56" s="47">
        <f t="shared" si="9"/>
        <v>11.450710808179162</v>
      </c>
      <c r="P56" s="9"/>
    </row>
    <row r="57" spans="1:119" ht="15.75">
      <c r="A57" s="29" t="s">
        <v>40</v>
      </c>
      <c r="B57" s="30"/>
      <c r="C57" s="31"/>
      <c r="D57" s="32">
        <f t="shared" ref="D57:M57" si="14">SUM(D58:D58)</f>
        <v>0</v>
      </c>
      <c r="E57" s="32">
        <f t="shared" si="14"/>
        <v>138205</v>
      </c>
      <c r="F57" s="32">
        <f t="shared" si="14"/>
        <v>0</v>
      </c>
      <c r="G57" s="32">
        <f t="shared" si="14"/>
        <v>0</v>
      </c>
      <c r="H57" s="32">
        <f t="shared" si="14"/>
        <v>0</v>
      </c>
      <c r="I57" s="32">
        <f t="shared" si="14"/>
        <v>81415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>SUM(D57:M57)</f>
        <v>219620</v>
      </c>
      <c r="O57" s="45">
        <f t="shared" si="9"/>
        <v>8.5538461538461537</v>
      </c>
      <c r="P57" s="9"/>
    </row>
    <row r="58" spans="1:119" ht="15.75" thickBot="1">
      <c r="A58" s="12"/>
      <c r="B58" s="25">
        <v>381</v>
      </c>
      <c r="C58" s="20" t="s">
        <v>62</v>
      </c>
      <c r="D58" s="46">
        <v>0</v>
      </c>
      <c r="E58" s="46">
        <v>138205</v>
      </c>
      <c r="F58" s="46">
        <v>0</v>
      </c>
      <c r="G58" s="46">
        <v>0</v>
      </c>
      <c r="H58" s="46">
        <v>0</v>
      </c>
      <c r="I58" s="46">
        <v>81415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219620</v>
      </c>
      <c r="O58" s="47">
        <f t="shared" si="9"/>
        <v>8.5538461538461537</v>
      </c>
      <c r="P58" s="9"/>
    </row>
    <row r="59" spans="1:119" ht="16.5" thickBot="1">
      <c r="A59" s="14" t="s">
        <v>50</v>
      </c>
      <c r="B59" s="23"/>
      <c r="C59" s="22"/>
      <c r="D59" s="15">
        <f t="shared" ref="D59:M59" si="15">SUM(D5,D13,D22,D32,D42,D46,D57)</f>
        <v>20063543</v>
      </c>
      <c r="E59" s="15">
        <f t="shared" si="15"/>
        <v>238091</v>
      </c>
      <c r="F59" s="15">
        <f t="shared" si="15"/>
        <v>337046</v>
      </c>
      <c r="G59" s="15">
        <f t="shared" si="15"/>
        <v>0</v>
      </c>
      <c r="H59" s="15">
        <f t="shared" si="15"/>
        <v>388</v>
      </c>
      <c r="I59" s="15">
        <f t="shared" si="15"/>
        <v>11820323</v>
      </c>
      <c r="J59" s="15">
        <f t="shared" si="15"/>
        <v>0</v>
      </c>
      <c r="K59" s="15">
        <f t="shared" si="15"/>
        <v>3666198</v>
      </c>
      <c r="L59" s="15">
        <f t="shared" si="15"/>
        <v>0</v>
      </c>
      <c r="M59" s="15">
        <f t="shared" si="15"/>
        <v>0</v>
      </c>
      <c r="N59" s="15">
        <f>SUM(D59:M59)</f>
        <v>36125589</v>
      </c>
      <c r="O59" s="38">
        <f t="shared" si="9"/>
        <v>1407.0336514118792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130</v>
      </c>
      <c r="M61" s="118"/>
      <c r="N61" s="118"/>
      <c r="O61" s="43">
        <v>25675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84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10861451</v>
      </c>
      <c r="E5" s="27">
        <f t="shared" si="0"/>
        <v>66818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10928269</v>
      </c>
      <c r="O5" s="33">
        <f t="shared" ref="O5:O36" si="1">(N5/O$60)</f>
        <v>437.11327546898121</v>
      </c>
      <c r="P5" s="6"/>
    </row>
    <row r="6" spans="1:133">
      <c r="A6" s="12"/>
      <c r="B6" s="25">
        <v>311</v>
      </c>
      <c r="C6" s="20" t="s">
        <v>2</v>
      </c>
      <c r="D6" s="46">
        <v>6866365</v>
      </c>
      <c r="E6" s="46">
        <v>66818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6933183</v>
      </c>
      <c r="O6" s="47">
        <f t="shared" si="1"/>
        <v>277.31622735090599</v>
      </c>
      <c r="P6" s="9"/>
    </row>
    <row r="7" spans="1:133">
      <c r="A7" s="12"/>
      <c r="B7" s="25">
        <v>312.10000000000002</v>
      </c>
      <c r="C7" s="20" t="s">
        <v>10</v>
      </c>
      <c r="D7" s="46">
        <v>689548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689548</v>
      </c>
      <c r="O7" s="47">
        <f t="shared" si="1"/>
        <v>27.580816767329306</v>
      </c>
      <c r="P7" s="9"/>
    </row>
    <row r="8" spans="1:133">
      <c r="A8" s="12"/>
      <c r="B8" s="25">
        <v>314.10000000000002</v>
      </c>
      <c r="C8" s="20" t="s">
        <v>11</v>
      </c>
      <c r="D8" s="46">
        <v>2151805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2151805</v>
      </c>
      <c r="O8" s="47">
        <f t="shared" si="1"/>
        <v>86.068757249710018</v>
      </c>
      <c r="P8" s="9"/>
    </row>
    <row r="9" spans="1:133">
      <c r="A9" s="12"/>
      <c r="B9" s="25">
        <v>314.3</v>
      </c>
      <c r="C9" s="20" t="s">
        <v>12</v>
      </c>
      <c r="D9" s="46">
        <v>141570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141570</v>
      </c>
      <c r="O9" s="47">
        <f t="shared" si="1"/>
        <v>5.6625734970601176</v>
      </c>
      <c r="P9" s="9"/>
    </row>
    <row r="10" spans="1:133">
      <c r="A10" s="12"/>
      <c r="B10" s="25">
        <v>314.39999999999998</v>
      </c>
      <c r="C10" s="20" t="s">
        <v>13</v>
      </c>
      <c r="D10" s="46">
        <v>123645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123645</v>
      </c>
      <c r="O10" s="47">
        <f t="shared" si="1"/>
        <v>4.9456021759129634</v>
      </c>
      <c r="P10" s="9"/>
    </row>
    <row r="11" spans="1:133">
      <c r="A11" s="12"/>
      <c r="B11" s="25">
        <v>315</v>
      </c>
      <c r="C11" s="20" t="s">
        <v>92</v>
      </c>
      <c r="D11" s="46">
        <v>761845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761845</v>
      </c>
      <c r="O11" s="47">
        <f t="shared" si="1"/>
        <v>30.47258109675613</v>
      </c>
      <c r="P11" s="9"/>
    </row>
    <row r="12" spans="1:133">
      <c r="A12" s="12"/>
      <c r="B12" s="25">
        <v>316</v>
      </c>
      <c r="C12" s="20" t="s">
        <v>93</v>
      </c>
      <c r="D12" s="46">
        <v>126673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126673</v>
      </c>
      <c r="O12" s="47">
        <f t="shared" si="1"/>
        <v>5.066717331306748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SUM(D14:D21)</f>
        <v>2309192</v>
      </c>
      <c r="E13" s="32">
        <f t="shared" si="3"/>
        <v>0</v>
      </c>
      <c r="F13" s="32">
        <f t="shared" si="3"/>
        <v>150750</v>
      </c>
      <c r="G13" s="32">
        <f t="shared" si="3"/>
        <v>0</v>
      </c>
      <c r="H13" s="32">
        <f t="shared" si="3"/>
        <v>0</v>
      </c>
      <c r="I13" s="32">
        <f t="shared" si="3"/>
        <v>722987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3182929</v>
      </c>
      <c r="O13" s="45">
        <f t="shared" si="1"/>
        <v>127.31206751729931</v>
      </c>
      <c r="P13" s="10"/>
    </row>
    <row r="14" spans="1:133">
      <c r="A14" s="12"/>
      <c r="B14" s="25">
        <v>322</v>
      </c>
      <c r="C14" s="20" t="s">
        <v>0</v>
      </c>
      <c r="D14" s="46">
        <v>570115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570115</v>
      </c>
      <c r="O14" s="47">
        <f t="shared" si="1"/>
        <v>22.803687852485901</v>
      </c>
      <c r="P14" s="9"/>
    </row>
    <row r="15" spans="1:133">
      <c r="A15" s="12"/>
      <c r="B15" s="25">
        <v>323.10000000000002</v>
      </c>
      <c r="C15" s="20" t="s">
        <v>17</v>
      </c>
      <c r="D15" s="46">
        <v>1607995</v>
      </c>
      <c r="E15" s="46">
        <v>0</v>
      </c>
      <c r="F15" s="46">
        <v>99750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1707745</v>
      </c>
      <c r="O15" s="47">
        <f t="shared" si="1"/>
        <v>68.307067717291304</v>
      </c>
      <c r="P15" s="9"/>
    </row>
    <row r="16" spans="1:133">
      <c r="A16" s="12"/>
      <c r="B16" s="25">
        <v>323.39999999999998</v>
      </c>
      <c r="C16" s="20" t="s">
        <v>18</v>
      </c>
      <c r="D16" s="46">
        <v>112959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112959</v>
      </c>
      <c r="O16" s="47">
        <f t="shared" si="1"/>
        <v>4.5181792728290873</v>
      </c>
      <c r="P16" s="9"/>
    </row>
    <row r="17" spans="1:16">
      <c r="A17" s="12"/>
      <c r="B17" s="25">
        <v>323.89999999999998</v>
      </c>
      <c r="C17" s="20" t="s">
        <v>125</v>
      </c>
      <c r="D17" s="46">
        <v>18123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18123</v>
      </c>
      <c r="O17" s="47">
        <f t="shared" si="1"/>
        <v>0.72489100435982556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0</v>
      </c>
      <c r="F18" s="46">
        <v>37400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37400</v>
      </c>
      <c r="O18" s="47">
        <f t="shared" si="1"/>
        <v>1.4959401623935042</v>
      </c>
      <c r="P18" s="9"/>
    </row>
    <row r="19" spans="1:16">
      <c r="A19" s="12"/>
      <c r="B19" s="25">
        <v>324.12</v>
      </c>
      <c r="C19" s="20" t="s">
        <v>73</v>
      </c>
      <c r="D19" s="46">
        <v>0</v>
      </c>
      <c r="E19" s="46">
        <v>0</v>
      </c>
      <c r="F19" s="46">
        <v>13600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13600</v>
      </c>
      <c r="O19" s="47">
        <f t="shared" si="1"/>
        <v>0.54397824087036517</v>
      </c>
      <c r="P19" s="9"/>
    </row>
    <row r="20" spans="1:16">
      <c r="A20" s="12"/>
      <c r="B20" s="25">
        <v>324.20999999999998</v>
      </c>
      <c r="C20" s="20" t="s">
        <v>20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646987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646987</v>
      </c>
      <c r="O20" s="47">
        <f t="shared" si="1"/>
        <v>25.878444862205512</v>
      </c>
      <c r="P20" s="9"/>
    </row>
    <row r="21" spans="1:16">
      <c r="A21" s="12"/>
      <c r="B21" s="25">
        <v>324.22000000000003</v>
      </c>
      <c r="C21" s="20" t="s">
        <v>21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76000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76000</v>
      </c>
      <c r="O21" s="47">
        <f t="shared" si="1"/>
        <v>3.0398784048638055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SUM(D23:D30)</f>
        <v>3375363</v>
      </c>
      <c r="E22" s="32">
        <f t="shared" si="5"/>
        <v>0</v>
      </c>
      <c r="F22" s="32">
        <f t="shared" si="5"/>
        <v>296848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3672211</v>
      </c>
      <c r="O22" s="45">
        <f t="shared" si="1"/>
        <v>146.88256469741211</v>
      </c>
      <c r="P22" s="10"/>
    </row>
    <row r="23" spans="1:16">
      <c r="A23" s="12"/>
      <c r="B23" s="25">
        <v>334.7</v>
      </c>
      <c r="C23" s="20" t="s">
        <v>26</v>
      </c>
      <c r="D23" s="46">
        <v>72774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72774</v>
      </c>
      <c r="O23" s="47">
        <f t="shared" si="1"/>
        <v>2.9108435662573497</v>
      </c>
      <c r="P23" s="9"/>
    </row>
    <row r="24" spans="1:16">
      <c r="A24" s="12"/>
      <c r="B24" s="25">
        <v>335.12</v>
      </c>
      <c r="C24" s="20" t="s">
        <v>95</v>
      </c>
      <c r="D24" s="46">
        <v>1047089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1047089</v>
      </c>
      <c r="O24" s="47">
        <f t="shared" si="1"/>
        <v>41.881884724611012</v>
      </c>
      <c r="P24" s="9"/>
    </row>
    <row r="25" spans="1:16">
      <c r="A25" s="12"/>
      <c r="B25" s="25">
        <v>335.14</v>
      </c>
      <c r="C25" s="20" t="s">
        <v>96</v>
      </c>
      <c r="D25" s="46">
        <v>5409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5409</v>
      </c>
      <c r="O25" s="47">
        <f t="shared" si="1"/>
        <v>0.21635134594616215</v>
      </c>
      <c r="P25" s="9"/>
    </row>
    <row r="26" spans="1:16">
      <c r="A26" s="12"/>
      <c r="B26" s="25">
        <v>335.15</v>
      </c>
      <c r="C26" s="20" t="s">
        <v>97</v>
      </c>
      <c r="D26" s="46">
        <v>16437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16437</v>
      </c>
      <c r="O26" s="47">
        <f t="shared" si="1"/>
        <v>0.65745370185192598</v>
      </c>
      <c r="P26" s="9"/>
    </row>
    <row r="27" spans="1:16">
      <c r="A27" s="12"/>
      <c r="B27" s="25">
        <v>335.18</v>
      </c>
      <c r="C27" s="20" t="s">
        <v>98</v>
      </c>
      <c r="D27" s="46">
        <v>2068111</v>
      </c>
      <c r="E27" s="46">
        <v>0</v>
      </c>
      <c r="F27" s="46">
        <v>296848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2364959</v>
      </c>
      <c r="O27" s="47">
        <f t="shared" si="1"/>
        <v>94.594576216951324</v>
      </c>
      <c r="P27" s="9"/>
    </row>
    <row r="28" spans="1:16">
      <c r="A28" s="12"/>
      <c r="B28" s="25">
        <v>335.21</v>
      </c>
      <c r="C28" s="20" t="s">
        <v>31</v>
      </c>
      <c r="D28" s="46">
        <v>7563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7563</v>
      </c>
      <c r="O28" s="47">
        <f t="shared" si="1"/>
        <v>0.30250789968401265</v>
      </c>
      <c r="P28" s="9"/>
    </row>
    <row r="29" spans="1:16">
      <c r="A29" s="12"/>
      <c r="B29" s="25">
        <v>335.49</v>
      </c>
      <c r="C29" s="20" t="s">
        <v>32</v>
      </c>
      <c r="D29" s="46">
        <v>108396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108396</v>
      </c>
      <c r="O29" s="47">
        <f t="shared" si="1"/>
        <v>4.3356665733370665</v>
      </c>
      <c r="P29" s="9"/>
    </row>
    <row r="30" spans="1:16">
      <c r="A30" s="12"/>
      <c r="B30" s="25">
        <v>339</v>
      </c>
      <c r="C30" s="20" t="s">
        <v>33</v>
      </c>
      <c r="D30" s="46">
        <v>49584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49584</v>
      </c>
      <c r="O30" s="47">
        <f t="shared" si="1"/>
        <v>1.9832806687732492</v>
      </c>
      <c r="P30" s="9"/>
    </row>
    <row r="31" spans="1:16" ht="15.75">
      <c r="A31" s="29" t="s">
        <v>38</v>
      </c>
      <c r="B31" s="30"/>
      <c r="C31" s="31"/>
      <c r="D31" s="32">
        <f t="shared" ref="D31:M31" si="7">SUM(D32:D40)</f>
        <v>259613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9989695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10249308</v>
      </c>
      <c r="O31" s="45">
        <f t="shared" si="1"/>
        <v>409.95592176312948</v>
      </c>
      <c r="P31" s="10"/>
    </row>
    <row r="32" spans="1:16">
      <c r="A32" s="12"/>
      <c r="B32" s="25">
        <v>342.1</v>
      </c>
      <c r="C32" s="20" t="s">
        <v>41</v>
      </c>
      <c r="D32" s="46">
        <v>3936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8">SUM(D32:M32)</f>
        <v>3936</v>
      </c>
      <c r="O32" s="47">
        <f t="shared" si="1"/>
        <v>0.15743370265189394</v>
      </c>
      <c r="P32" s="9"/>
    </row>
    <row r="33" spans="1:16">
      <c r="A33" s="12"/>
      <c r="B33" s="25">
        <v>342.2</v>
      </c>
      <c r="C33" s="20" t="s">
        <v>77</v>
      </c>
      <c r="D33" s="46">
        <v>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</v>
      </c>
      <c r="O33" s="47">
        <f t="shared" si="1"/>
        <v>2.3999040038398463E-4</v>
      </c>
      <c r="P33" s="9"/>
    </row>
    <row r="34" spans="1:16">
      <c r="A34" s="12"/>
      <c r="B34" s="25">
        <v>343.3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2796215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2796215</v>
      </c>
      <c r="O34" s="47">
        <f t="shared" si="1"/>
        <v>111.84412623495061</v>
      </c>
      <c r="P34" s="9"/>
    </row>
    <row r="35" spans="1:16">
      <c r="A35" s="12"/>
      <c r="B35" s="25">
        <v>343.4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3125479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3125479</v>
      </c>
      <c r="O35" s="47">
        <f t="shared" si="1"/>
        <v>125.01415943362265</v>
      </c>
      <c r="P35" s="9"/>
    </row>
    <row r="36" spans="1:16">
      <c r="A36" s="12"/>
      <c r="B36" s="25">
        <v>343.5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3705006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3705006</v>
      </c>
      <c r="O36" s="47">
        <f t="shared" si="1"/>
        <v>148.19431222751089</v>
      </c>
      <c r="P36" s="9"/>
    </row>
    <row r="37" spans="1:16">
      <c r="A37" s="12"/>
      <c r="B37" s="25">
        <v>343.9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362995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362995</v>
      </c>
      <c r="O37" s="47">
        <f t="shared" ref="O37:O58" si="9">(N37/O$60)</f>
        <v>14.519219231230752</v>
      </c>
      <c r="P37" s="9"/>
    </row>
    <row r="38" spans="1:16">
      <c r="A38" s="12"/>
      <c r="B38" s="25">
        <v>347.1</v>
      </c>
      <c r="C38" s="20" t="s">
        <v>48</v>
      </c>
      <c r="D38" s="46">
        <v>107271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107271</v>
      </c>
      <c r="O38" s="47">
        <f t="shared" si="9"/>
        <v>4.2906683732650697</v>
      </c>
      <c r="P38" s="9"/>
    </row>
    <row r="39" spans="1:16">
      <c r="A39" s="12"/>
      <c r="B39" s="25">
        <v>347.2</v>
      </c>
      <c r="C39" s="20" t="s">
        <v>49</v>
      </c>
      <c r="D39" s="46">
        <v>124575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124575</v>
      </c>
      <c r="O39" s="47">
        <f t="shared" si="9"/>
        <v>4.9828006879724809</v>
      </c>
      <c r="P39" s="9"/>
    </row>
    <row r="40" spans="1:16">
      <c r="A40" s="12"/>
      <c r="B40" s="25">
        <v>349</v>
      </c>
      <c r="C40" s="20" t="s">
        <v>108</v>
      </c>
      <c r="D40" s="46">
        <v>23825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23825</v>
      </c>
      <c r="O40" s="47">
        <f t="shared" si="9"/>
        <v>0.95296188152473904</v>
      </c>
      <c r="P40" s="9"/>
    </row>
    <row r="41" spans="1:16" ht="15.75">
      <c r="A41" s="29" t="s">
        <v>39</v>
      </c>
      <c r="B41" s="30"/>
      <c r="C41" s="31"/>
      <c r="D41" s="32">
        <f t="shared" ref="D41:M41" si="10">SUM(D42:D44)</f>
        <v>41905</v>
      </c>
      <c r="E41" s="32">
        <f t="shared" si="10"/>
        <v>200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46" si="11">SUM(D41:M41)</f>
        <v>42105</v>
      </c>
      <c r="O41" s="45">
        <f t="shared" si="9"/>
        <v>1.6841326346946122</v>
      </c>
      <c r="P41" s="10"/>
    </row>
    <row r="42" spans="1:16">
      <c r="A42" s="13"/>
      <c r="B42" s="39">
        <v>351.1</v>
      </c>
      <c r="C42" s="21" t="s">
        <v>52</v>
      </c>
      <c r="D42" s="46">
        <v>28047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28047</v>
      </c>
      <c r="O42" s="47">
        <f t="shared" si="9"/>
        <v>1.1218351265949362</v>
      </c>
      <c r="P42" s="9"/>
    </row>
    <row r="43" spans="1:16">
      <c r="A43" s="13"/>
      <c r="B43" s="39">
        <v>352</v>
      </c>
      <c r="C43" s="21" t="s">
        <v>53</v>
      </c>
      <c r="D43" s="46">
        <v>13858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13858</v>
      </c>
      <c r="O43" s="47">
        <f t="shared" si="9"/>
        <v>0.55429782808687655</v>
      </c>
      <c r="P43" s="9"/>
    </row>
    <row r="44" spans="1:16">
      <c r="A44" s="13"/>
      <c r="B44" s="39">
        <v>358.2</v>
      </c>
      <c r="C44" s="21" t="s">
        <v>126</v>
      </c>
      <c r="D44" s="46">
        <v>0</v>
      </c>
      <c r="E44" s="46">
        <v>200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200</v>
      </c>
      <c r="O44" s="47">
        <f t="shared" si="9"/>
        <v>7.9996800127994875E-3</v>
      </c>
      <c r="P44" s="9"/>
    </row>
    <row r="45" spans="1:16" ht="15.75">
      <c r="A45" s="29" t="s">
        <v>3</v>
      </c>
      <c r="B45" s="30"/>
      <c r="C45" s="31"/>
      <c r="D45" s="32">
        <f t="shared" ref="D45:M45" si="12">SUM(D46:D55)</f>
        <v>647906</v>
      </c>
      <c r="E45" s="32">
        <f t="shared" si="12"/>
        <v>5883</v>
      </c>
      <c r="F45" s="32">
        <f t="shared" si="12"/>
        <v>0</v>
      </c>
      <c r="G45" s="32">
        <f t="shared" si="12"/>
        <v>0</v>
      </c>
      <c r="H45" s="32">
        <f t="shared" si="12"/>
        <v>385</v>
      </c>
      <c r="I45" s="32">
        <f t="shared" si="12"/>
        <v>55954</v>
      </c>
      <c r="J45" s="32">
        <f t="shared" si="12"/>
        <v>0</v>
      </c>
      <c r="K45" s="32">
        <f t="shared" si="12"/>
        <v>4713336</v>
      </c>
      <c r="L45" s="32">
        <f t="shared" si="12"/>
        <v>0</v>
      </c>
      <c r="M45" s="32">
        <f t="shared" si="12"/>
        <v>0</v>
      </c>
      <c r="N45" s="32">
        <f t="shared" si="11"/>
        <v>5423464</v>
      </c>
      <c r="O45" s="45">
        <f t="shared" si="9"/>
        <v>216.92988280468782</v>
      </c>
      <c r="P45" s="10"/>
    </row>
    <row r="46" spans="1:16">
      <c r="A46" s="12"/>
      <c r="B46" s="25">
        <v>361.1</v>
      </c>
      <c r="C46" s="20" t="s">
        <v>55</v>
      </c>
      <c r="D46" s="46">
        <v>23179</v>
      </c>
      <c r="E46" s="46">
        <v>5883</v>
      </c>
      <c r="F46" s="46">
        <v>0</v>
      </c>
      <c r="G46" s="46">
        <v>0</v>
      </c>
      <c r="H46" s="46">
        <v>385</v>
      </c>
      <c r="I46" s="46">
        <v>27547</v>
      </c>
      <c r="J46" s="46">
        <v>0</v>
      </c>
      <c r="K46" s="46">
        <v>256912</v>
      </c>
      <c r="L46" s="46">
        <v>0</v>
      </c>
      <c r="M46" s="46">
        <v>0</v>
      </c>
      <c r="N46" s="46">
        <f t="shared" si="11"/>
        <v>313906</v>
      </c>
      <c r="O46" s="47">
        <f t="shared" si="9"/>
        <v>12.555737770489181</v>
      </c>
      <c r="P46" s="9"/>
    </row>
    <row r="47" spans="1:16">
      <c r="A47" s="12"/>
      <c r="B47" s="25">
        <v>361.2</v>
      </c>
      <c r="C47" s="20" t="s">
        <v>121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713610</v>
      </c>
      <c r="L47" s="46">
        <v>0</v>
      </c>
      <c r="M47" s="46">
        <v>0</v>
      </c>
      <c r="N47" s="46">
        <f t="shared" ref="N47:N55" si="13">SUM(D47:M47)</f>
        <v>713610</v>
      </c>
      <c r="O47" s="47">
        <f t="shared" si="9"/>
        <v>28.543258269669213</v>
      </c>
      <c r="P47" s="9"/>
    </row>
    <row r="48" spans="1:16">
      <c r="A48" s="12"/>
      <c r="B48" s="25">
        <v>361.3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1126282</v>
      </c>
      <c r="L48" s="46">
        <v>0</v>
      </c>
      <c r="M48" s="46">
        <v>0</v>
      </c>
      <c r="N48" s="46">
        <f t="shared" si="13"/>
        <v>1126282</v>
      </c>
      <c r="O48" s="47">
        <f t="shared" si="9"/>
        <v>45.049478020879164</v>
      </c>
      <c r="P48" s="9"/>
    </row>
    <row r="49" spans="1:119">
      <c r="A49" s="12"/>
      <c r="B49" s="25">
        <v>361.4</v>
      </c>
      <c r="C49" s="20" t="s">
        <v>122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995155</v>
      </c>
      <c r="L49" s="46">
        <v>0</v>
      </c>
      <c r="M49" s="46">
        <v>0</v>
      </c>
      <c r="N49" s="46">
        <f t="shared" si="13"/>
        <v>995155</v>
      </c>
      <c r="O49" s="47">
        <f t="shared" si="9"/>
        <v>39.804607815687369</v>
      </c>
      <c r="P49" s="9"/>
    </row>
    <row r="50" spans="1:119">
      <c r="A50" s="12"/>
      <c r="B50" s="25">
        <v>362</v>
      </c>
      <c r="C50" s="20" t="s">
        <v>57</v>
      </c>
      <c r="D50" s="46">
        <v>7035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7035</v>
      </c>
      <c r="O50" s="47">
        <f t="shared" si="9"/>
        <v>0.28138874445022199</v>
      </c>
      <c r="P50" s="9"/>
    </row>
    <row r="51" spans="1:119">
      <c r="A51" s="12"/>
      <c r="B51" s="25">
        <v>364</v>
      </c>
      <c r="C51" s="20" t="s">
        <v>109</v>
      </c>
      <c r="D51" s="46">
        <v>46091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46091</v>
      </c>
      <c r="O51" s="47">
        <f t="shared" si="9"/>
        <v>1.843566257349706</v>
      </c>
      <c r="P51" s="9"/>
    </row>
    <row r="52" spans="1:119">
      <c r="A52" s="12"/>
      <c r="B52" s="25">
        <v>366</v>
      </c>
      <c r="C52" s="20" t="s">
        <v>59</v>
      </c>
      <c r="D52" s="46">
        <v>214302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214302</v>
      </c>
      <c r="O52" s="47">
        <f t="shared" si="9"/>
        <v>8.57173713051478</v>
      </c>
      <c r="P52" s="9"/>
    </row>
    <row r="53" spans="1:119">
      <c r="A53" s="12"/>
      <c r="B53" s="25">
        <v>368</v>
      </c>
      <c r="C53" s="20" t="s">
        <v>88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1533922</v>
      </c>
      <c r="L53" s="46">
        <v>0</v>
      </c>
      <c r="M53" s="46">
        <v>0</v>
      </c>
      <c r="N53" s="46">
        <f t="shared" si="13"/>
        <v>1533922</v>
      </c>
      <c r="O53" s="47">
        <f t="shared" si="9"/>
        <v>61.35442582296708</v>
      </c>
      <c r="P53" s="9"/>
    </row>
    <row r="54" spans="1:119">
      <c r="A54" s="12"/>
      <c r="B54" s="25">
        <v>369.3</v>
      </c>
      <c r="C54" s="20" t="s">
        <v>60</v>
      </c>
      <c r="D54" s="46">
        <v>174716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174716</v>
      </c>
      <c r="O54" s="47">
        <f t="shared" si="9"/>
        <v>6.9883604655813771</v>
      </c>
      <c r="P54" s="9"/>
    </row>
    <row r="55" spans="1:119">
      <c r="A55" s="12"/>
      <c r="B55" s="25">
        <v>369.9</v>
      </c>
      <c r="C55" s="20" t="s">
        <v>61</v>
      </c>
      <c r="D55" s="46">
        <v>182583</v>
      </c>
      <c r="E55" s="46">
        <v>0</v>
      </c>
      <c r="F55" s="46">
        <v>0</v>
      </c>
      <c r="G55" s="46">
        <v>0</v>
      </c>
      <c r="H55" s="46">
        <v>0</v>
      </c>
      <c r="I55" s="46">
        <v>28407</v>
      </c>
      <c r="J55" s="46">
        <v>0</v>
      </c>
      <c r="K55" s="46">
        <v>87455</v>
      </c>
      <c r="L55" s="46">
        <v>0</v>
      </c>
      <c r="M55" s="46">
        <v>0</v>
      </c>
      <c r="N55" s="46">
        <f t="shared" si="13"/>
        <v>298445</v>
      </c>
      <c r="O55" s="47">
        <f t="shared" si="9"/>
        <v>11.937322507099717</v>
      </c>
      <c r="P55" s="9"/>
    </row>
    <row r="56" spans="1:119" ht="15.75">
      <c r="A56" s="29" t="s">
        <v>40</v>
      </c>
      <c r="B56" s="30"/>
      <c r="C56" s="31"/>
      <c r="D56" s="32">
        <f t="shared" ref="D56:M56" si="14">SUM(D57:D57)</f>
        <v>5200</v>
      </c>
      <c r="E56" s="32">
        <f t="shared" si="14"/>
        <v>127500</v>
      </c>
      <c r="F56" s="32">
        <f t="shared" si="14"/>
        <v>0</v>
      </c>
      <c r="G56" s="32">
        <f t="shared" si="14"/>
        <v>0</v>
      </c>
      <c r="H56" s="32">
        <f t="shared" si="14"/>
        <v>0</v>
      </c>
      <c r="I56" s="32">
        <f t="shared" si="14"/>
        <v>0</v>
      </c>
      <c r="J56" s="32">
        <f t="shared" si="14"/>
        <v>0</v>
      </c>
      <c r="K56" s="32">
        <f t="shared" si="14"/>
        <v>0</v>
      </c>
      <c r="L56" s="32">
        <f t="shared" si="14"/>
        <v>0</v>
      </c>
      <c r="M56" s="32">
        <f t="shared" si="14"/>
        <v>0</v>
      </c>
      <c r="N56" s="32">
        <f>SUM(D56:M56)</f>
        <v>132700</v>
      </c>
      <c r="O56" s="45">
        <f t="shared" si="9"/>
        <v>5.3077876884924606</v>
      </c>
      <c r="P56" s="9"/>
    </row>
    <row r="57" spans="1:119" ht="15.75" thickBot="1">
      <c r="A57" s="12"/>
      <c r="B57" s="25">
        <v>381</v>
      </c>
      <c r="C57" s="20" t="s">
        <v>62</v>
      </c>
      <c r="D57" s="46">
        <v>5200</v>
      </c>
      <c r="E57" s="46">
        <v>127500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132700</v>
      </c>
      <c r="O57" s="47">
        <f t="shared" si="9"/>
        <v>5.3077876884924606</v>
      </c>
      <c r="P57" s="9"/>
    </row>
    <row r="58" spans="1:119" ht="16.5" thickBot="1">
      <c r="A58" s="14" t="s">
        <v>50</v>
      </c>
      <c r="B58" s="23"/>
      <c r="C58" s="22"/>
      <c r="D58" s="15">
        <f t="shared" ref="D58:M58" si="15">SUM(D5,D13,D22,D31,D41,D45,D56)</f>
        <v>17500630</v>
      </c>
      <c r="E58" s="15">
        <f t="shared" si="15"/>
        <v>200401</v>
      </c>
      <c r="F58" s="15">
        <f t="shared" si="15"/>
        <v>447598</v>
      </c>
      <c r="G58" s="15">
        <f t="shared" si="15"/>
        <v>0</v>
      </c>
      <c r="H58" s="15">
        <f t="shared" si="15"/>
        <v>385</v>
      </c>
      <c r="I58" s="15">
        <f t="shared" si="15"/>
        <v>10768636</v>
      </c>
      <c r="J58" s="15">
        <f t="shared" si="15"/>
        <v>0</v>
      </c>
      <c r="K58" s="15">
        <f t="shared" si="15"/>
        <v>4713336</v>
      </c>
      <c r="L58" s="15">
        <f t="shared" si="15"/>
        <v>0</v>
      </c>
      <c r="M58" s="15">
        <f t="shared" si="15"/>
        <v>0</v>
      </c>
      <c r="N58" s="15">
        <f>SUM(D58:M58)</f>
        <v>33630986</v>
      </c>
      <c r="O58" s="38">
        <f t="shared" si="9"/>
        <v>1345.1856325746969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127</v>
      </c>
      <c r="M60" s="118"/>
      <c r="N60" s="118"/>
      <c r="O60" s="43">
        <v>25001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84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10373091</v>
      </c>
      <c r="E5" s="27">
        <f t="shared" si="0"/>
        <v>58860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10431951</v>
      </c>
      <c r="O5" s="33">
        <f t="shared" ref="O5:O36" si="1">(N5/O$60)</f>
        <v>424.73641138390133</v>
      </c>
      <c r="P5" s="6"/>
    </row>
    <row r="6" spans="1:133">
      <c r="A6" s="12"/>
      <c r="B6" s="25">
        <v>311</v>
      </c>
      <c r="C6" s="20" t="s">
        <v>2</v>
      </c>
      <c r="D6" s="46">
        <v>6618363</v>
      </c>
      <c r="E6" s="46">
        <v>58860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6677223</v>
      </c>
      <c r="O6" s="47">
        <f t="shared" si="1"/>
        <v>271.86283131794306</v>
      </c>
      <c r="P6" s="9"/>
    </row>
    <row r="7" spans="1:133">
      <c r="A7" s="12"/>
      <c r="B7" s="25">
        <v>312.10000000000002</v>
      </c>
      <c r="C7" s="20" t="s">
        <v>10</v>
      </c>
      <c r="D7" s="46">
        <v>661091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661091</v>
      </c>
      <c r="O7" s="47">
        <f t="shared" si="1"/>
        <v>26.916290053336592</v>
      </c>
      <c r="P7" s="9"/>
    </row>
    <row r="8" spans="1:133">
      <c r="A8" s="12"/>
      <c r="B8" s="25">
        <v>314.10000000000002</v>
      </c>
      <c r="C8" s="20" t="s">
        <v>11</v>
      </c>
      <c r="D8" s="46">
        <v>1984802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1984802</v>
      </c>
      <c r="O8" s="47">
        <f t="shared" si="1"/>
        <v>80.811123325597492</v>
      </c>
      <c r="P8" s="9"/>
    </row>
    <row r="9" spans="1:133">
      <c r="A9" s="12"/>
      <c r="B9" s="25">
        <v>314.3</v>
      </c>
      <c r="C9" s="20" t="s">
        <v>12</v>
      </c>
      <c r="D9" s="46">
        <v>137833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137833</v>
      </c>
      <c r="O9" s="47">
        <f t="shared" si="1"/>
        <v>5.6118643377712631</v>
      </c>
      <c r="P9" s="9"/>
    </row>
    <row r="10" spans="1:133">
      <c r="A10" s="12"/>
      <c r="B10" s="25">
        <v>314.39999999999998</v>
      </c>
      <c r="C10" s="20" t="s">
        <v>13</v>
      </c>
      <c r="D10" s="46">
        <v>101567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101567</v>
      </c>
      <c r="O10" s="47">
        <f t="shared" si="1"/>
        <v>4.1352957941451898</v>
      </c>
      <c r="P10" s="9"/>
    </row>
    <row r="11" spans="1:133">
      <c r="A11" s="12"/>
      <c r="B11" s="25">
        <v>315</v>
      </c>
      <c r="C11" s="20" t="s">
        <v>92</v>
      </c>
      <c r="D11" s="46">
        <v>736278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736278</v>
      </c>
      <c r="O11" s="47">
        <f t="shared" si="1"/>
        <v>29.977525345059242</v>
      </c>
      <c r="P11" s="9"/>
    </row>
    <row r="12" spans="1:133">
      <c r="A12" s="12"/>
      <c r="B12" s="25">
        <v>316</v>
      </c>
      <c r="C12" s="20" t="s">
        <v>93</v>
      </c>
      <c r="D12" s="46">
        <v>133157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133157</v>
      </c>
      <c r="O12" s="47">
        <f t="shared" si="1"/>
        <v>5.4214812100484506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SUM(D14:D21)</f>
        <v>2167501</v>
      </c>
      <c r="E13" s="32">
        <f t="shared" si="3"/>
        <v>0</v>
      </c>
      <c r="F13" s="32">
        <f t="shared" si="3"/>
        <v>153050</v>
      </c>
      <c r="G13" s="32">
        <f t="shared" si="3"/>
        <v>0</v>
      </c>
      <c r="H13" s="32">
        <f t="shared" si="3"/>
        <v>0</v>
      </c>
      <c r="I13" s="32">
        <f t="shared" si="3"/>
        <v>613569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2934120</v>
      </c>
      <c r="O13" s="45">
        <f t="shared" si="1"/>
        <v>119.4625625992427</v>
      </c>
      <c r="P13" s="10"/>
    </row>
    <row r="14" spans="1:133">
      <c r="A14" s="12"/>
      <c r="B14" s="25">
        <v>322</v>
      </c>
      <c r="C14" s="20" t="s">
        <v>0</v>
      </c>
      <c r="D14" s="46">
        <v>568265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568265</v>
      </c>
      <c r="O14" s="47">
        <f t="shared" si="1"/>
        <v>23.136883677374701</v>
      </c>
      <c r="P14" s="9"/>
    </row>
    <row r="15" spans="1:133">
      <c r="A15" s="12"/>
      <c r="B15" s="25">
        <v>323.10000000000002</v>
      </c>
      <c r="C15" s="20" t="s">
        <v>17</v>
      </c>
      <c r="D15" s="46">
        <v>1500833</v>
      </c>
      <c r="E15" s="46">
        <v>0</v>
      </c>
      <c r="F15" s="46">
        <v>99650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1600483</v>
      </c>
      <c r="O15" s="47">
        <f t="shared" si="1"/>
        <v>65.163592687594146</v>
      </c>
      <c r="P15" s="9"/>
    </row>
    <row r="16" spans="1:133">
      <c r="A16" s="12"/>
      <c r="B16" s="25">
        <v>323.39999999999998</v>
      </c>
      <c r="C16" s="20" t="s">
        <v>18</v>
      </c>
      <c r="D16" s="46">
        <v>90068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90068</v>
      </c>
      <c r="O16" s="47">
        <f t="shared" si="1"/>
        <v>3.6671145311672979</v>
      </c>
      <c r="P16" s="9"/>
    </row>
    <row r="17" spans="1:16">
      <c r="A17" s="12"/>
      <c r="B17" s="25">
        <v>324.11</v>
      </c>
      <c r="C17" s="20" t="s">
        <v>19</v>
      </c>
      <c r="D17" s="46">
        <v>0</v>
      </c>
      <c r="E17" s="46">
        <v>0</v>
      </c>
      <c r="F17" s="46">
        <v>25600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25600</v>
      </c>
      <c r="O17" s="47">
        <f t="shared" si="1"/>
        <v>1.0423028378323358</v>
      </c>
      <c r="P17" s="9"/>
    </row>
    <row r="18" spans="1:16">
      <c r="A18" s="12"/>
      <c r="B18" s="25">
        <v>324.12</v>
      </c>
      <c r="C18" s="20" t="s">
        <v>73</v>
      </c>
      <c r="D18" s="46">
        <v>0</v>
      </c>
      <c r="E18" s="46">
        <v>0</v>
      </c>
      <c r="F18" s="46">
        <v>27800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27800</v>
      </c>
      <c r="O18" s="47">
        <f t="shared" si="1"/>
        <v>1.1318757379585522</v>
      </c>
      <c r="P18" s="9"/>
    </row>
    <row r="19" spans="1:16">
      <c r="A19" s="12"/>
      <c r="B19" s="25">
        <v>324.20999999999998</v>
      </c>
      <c r="C19" s="20" t="s">
        <v>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431187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431187</v>
      </c>
      <c r="O19" s="47">
        <f t="shared" si="1"/>
        <v>17.555759130328571</v>
      </c>
      <c r="P19" s="9"/>
    </row>
    <row r="20" spans="1:16">
      <c r="A20" s="12"/>
      <c r="B20" s="25">
        <v>324.22000000000003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182382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182382</v>
      </c>
      <c r="O20" s="47">
        <f t="shared" si="1"/>
        <v>7.425674850372542</v>
      </c>
      <c r="P20" s="9"/>
    </row>
    <row r="21" spans="1:16">
      <c r="A21" s="12"/>
      <c r="B21" s="25">
        <v>329</v>
      </c>
      <c r="C21" s="20" t="s">
        <v>119</v>
      </c>
      <c r="D21" s="46">
        <v>8335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8335</v>
      </c>
      <c r="O21" s="47">
        <f t="shared" si="1"/>
        <v>0.33935914661455152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SUM(D23:D31)</f>
        <v>3204226</v>
      </c>
      <c r="E22" s="32">
        <f t="shared" si="5"/>
        <v>0</v>
      </c>
      <c r="F22" s="32">
        <f t="shared" si="5"/>
        <v>210000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3414226</v>
      </c>
      <c r="O22" s="45">
        <f t="shared" si="1"/>
        <v>139.01005659378689</v>
      </c>
      <c r="P22" s="10"/>
    </row>
    <row r="23" spans="1:16">
      <c r="A23" s="12"/>
      <c r="B23" s="25">
        <v>331.2</v>
      </c>
      <c r="C23" s="20" t="s">
        <v>23</v>
      </c>
      <c r="D23" s="46">
        <v>10000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10000</v>
      </c>
      <c r="O23" s="47">
        <f t="shared" si="1"/>
        <v>0.4071495460282562</v>
      </c>
      <c r="P23" s="9"/>
    </row>
    <row r="24" spans="1:16">
      <c r="A24" s="12"/>
      <c r="B24" s="25">
        <v>334.7</v>
      </c>
      <c r="C24" s="20" t="s">
        <v>26</v>
      </c>
      <c r="D24" s="46">
        <v>8000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8000</v>
      </c>
      <c r="O24" s="47">
        <f t="shared" si="1"/>
        <v>0.32571963682260496</v>
      </c>
      <c r="P24" s="9"/>
    </row>
    <row r="25" spans="1:16">
      <c r="A25" s="12"/>
      <c r="B25" s="25">
        <v>335.12</v>
      </c>
      <c r="C25" s="20" t="s">
        <v>95</v>
      </c>
      <c r="D25" s="46">
        <v>980295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980295</v>
      </c>
      <c r="O25" s="47">
        <f t="shared" si="1"/>
        <v>39.912666422376937</v>
      </c>
      <c r="P25" s="9"/>
    </row>
    <row r="26" spans="1:16">
      <c r="A26" s="12"/>
      <c r="B26" s="25">
        <v>335.14</v>
      </c>
      <c r="C26" s="20" t="s">
        <v>96</v>
      </c>
      <c r="D26" s="46">
        <v>5893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5893</v>
      </c>
      <c r="O26" s="47">
        <f t="shared" si="1"/>
        <v>0.23993322747445137</v>
      </c>
      <c r="P26" s="9"/>
    </row>
    <row r="27" spans="1:16">
      <c r="A27" s="12"/>
      <c r="B27" s="25">
        <v>335.15</v>
      </c>
      <c r="C27" s="20" t="s">
        <v>97</v>
      </c>
      <c r="D27" s="46">
        <v>12801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12801</v>
      </c>
      <c r="O27" s="47">
        <f t="shared" si="1"/>
        <v>0.52119213387077068</v>
      </c>
      <c r="P27" s="9"/>
    </row>
    <row r="28" spans="1:16">
      <c r="A28" s="12"/>
      <c r="B28" s="25">
        <v>335.18</v>
      </c>
      <c r="C28" s="20" t="s">
        <v>98</v>
      </c>
      <c r="D28" s="46">
        <v>2010685</v>
      </c>
      <c r="E28" s="46">
        <v>0</v>
      </c>
      <c r="F28" s="46">
        <v>210000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2220685</v>
      </c>
      <c r="O28" s="47">
        <f t="shared" si="1"/>
        <v>90.415088962175801</v>
      </c>
      <c r="P28" s="9"/>
    </row>
    <row r="29" spans="1:16">
      <c r="A29" s="12"/>
      <c r="B29" s="25">
        <v>335.21</v>
      </c>
      <c r="C29" s="20" t="s">
        <v>31</v>
      </c>
      <c r="D29" s="46">
        <v>7877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7877</v>
      </c>
      <c r="O29" s="47">
        <f t="shared" si="1"/>
        <v>0.32071169740645739</v>
      </c>
      <c r="P29" s="9"/>
    </row>
    <row r="30" spans="1:16">
      <c r="A30" s="12"/>
      <c r="B30" s="25">
        <v>335.49</v>
      </c>
      <c r="C30" s="20" t="s">
        <v>32</v>
      </c>
      <c r="D30" s="46">
        <v>113138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113138</v>
      </c>
      <c r="O30" s="47">
        <f t="shared" si="1"/>
        <v>4.6064085338544851</v>
      </c>
      <c r="P30" s="9"/>
    </row>
    <row r="31" spans="1:16">
      <c r="A31" s="12"/>
      <c r="B31" s="25">
        <v>339</v>
      </c>
      <c r="C31" s="20" t="s">
        <v>33</v>
      </c>
      <c r="D31" s="46">
        <v>55537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55537</v>
      </c>
      <c r="O31" s="47">
        <f t="shared" si="1"/>
        <v>2.2611864337771261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SUM(D33:D42)</f>
        <v>267347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9907129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10174476</v>
      </c>
      <c r="O32" s="45">
        <f t="shared" si="1"/>
        <v>414.25332844753876</v>
      </c>
      <c r="P32" s="10"/>
    </row>
    <row r="33" spans="1:16">
      <c r="A33" s="12"/>
      <c r="B33" s="25">
        <v>342.1</v>
      </c>
      <c r="C33" s="20" t="s">
        <v>41</v>
      </c>
      <c r="D33" s="46">
        <v>1686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2" si="8">SUM(D33:M33)</f>
        <v>1686</v>
      </c>
      <c r="O33" s="47">
        <f t="shared" si="1"/>
        <v>6.8645413460363985E-2</v>
      </c>
      <c r="P33" s="9"/>
    </row>
    <row r="34" spans="1:16">
      <c r="A34" s="12"/>
      <c r="B34" s="25">
        <v>342.2</v>
      </c>
      <c r="C34" s="20" t="s">
        <v>77</v>
      </c>
      <c r="D34" s="46">
        <v>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30</v>
      </c>
      <c r="O34" s="47">
        <f t="shared" si="1"/>
        <v>1.2214486380847686E-3</v>
      </c>
      <c r="P34" s="9"/>
    </row>
    <row r="35" spans="1:16">
      <c r="A35" s="12"/>
      <c r="B35" s="25">
        <v>343.3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2778906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2778906</v>
      </c>
      <c r="O35" s="47">
        <f t="shared" si="1"/>
        <v>113.14303163551973</v>
      </c>
      <c r="P35" s="9"/>
    </row>
    <row r="36" spans="1:16">
      <c r="A36" s="12"/>
      <c r="B36" s="25">
        <v>343.4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3049371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3049371</v>
      </c>
      <c r="O36" s="47">
        <f t="shared" si="1"/>
        <v>124.15500183217296</v>
      </c>
      <c r="P36" s="9"/>
    </row>
    <row r="37" spans="1:16">
      <c r="A37" s="12"/>
      <c r="B37" s="25">
        <v>343.5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3720537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3720537</v>
      </c>
      <c r="O37" s="47">
        <f t="shared" ref="O37:O58" si="9">(N37/O$60)</f>
        <v>151.48149505313302</v>
      </c>
      <c r="P37" s="9"/>
    </row>
    <row r="38" spans="1:16">
      <c r="A38" s="12"/>
      <c r="B38" s="25">
        <v>343.9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358315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358315</v>
      </c>
      <c r="O38" s="47">
        <f t="shared" si="9"/>
        <v>14.588778958511462</v>
      </c>
      <c r="P38" s="9"/>
    </row>
    <row r="39" spans="1:16">
      <c r="A39" s="12"/>
      <c r="B39" s="25">
        <v>347.1</v>
      </c>
      <c r="C39" s="20" t="s">
        <v>48</v>
      </c>
      <c r="D39" s="46">
        <v>105009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105009</v>
      </c>
      <c r="O39" s="47">
        <f t="shared" si="9"/>
        <v>4.2754366678881155</v>
      </c>
      <c r="P39" s="9"/>
    </row>
    <row r="40" spans="1:16">
      <c r="A40" s="12"/>
      <c r="B40" s="25">
        <v>347.2</v>
      </c>
      <c r="C40" s="20" t="s">
        <v>49</v>
      </c>
      <c r="D40" s="46">
        <v>140197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140197</v>
      </c>
      <c r="O40" s="47">
        <f t="shared" si="9"/>
        <v>5.7081144904523429</v>
      </c>
      <c r="P40" s="9"/>
    </row>
    <row r="41" spans="1:16">
      <c r="A41" s="12"/>
      <c r="B41" s="25">
        <v>347.3</v>
      </c>
      <c r="C41" s="20" t="s">
        <v>120</v>
      </c>
      <c r="D41" s="46">
        <v>2715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2715</v>
      </c>
      <c r="O41" s="47">
        <f t="shared" si="9"/>
        <v>0.11054110174667155</v>
      </c>
      <c r="P41" s="9"/>
    </row>
    <row r="42" spans="1:16">
      <c r="A42" s="12"/>
      <c r="B42" s="25">
        <v>349</v>
      </c>
      <c r="C42" s="20" t="s">
        <v>108</v>
      </c>
      <c r="D42" s="46">
        <v>17710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17710</v>
      </c>
      <c r="O42" s="47">
        <f t="shared" si="9"/>
        <v>0.72106184601604173</v>
      </c>
      <c r="P42" s="9"/>
    </row>
    <row r="43" spans="1:16" ht="15.75">
      <c r="A43" s="29" t="s">
        <v>39</v>
      </c>
      <c r="B43" s="30"/>
      <c r="C43" s="31"/>
      <c r="D43" s="32">
        <f t="shared" ref="D43:M43" si="10">SUM(D44:D45)</f>
        <v>43911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43911</v>
      </c>
      <c r="O43" s="45">
        <f t="shared" si="9"/>
        <v>1.7878343715646756</v>
      </c>
      <c r="P43" s="10"/>
    </row>
    <row r="44" spans="1:16">
      <c r="A44" s="13"/>
      <c r="B44" s="39">
        <v>351.1</v>
      </c>
      <c r="C44" s="21" t="s">
        <v>52</v>
      </c>
      <c r="D44" s="46">
        <v>28582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28582</v>
      </c>
      <c r="O44" s="47">
        <f t="shared" si="9"/>
        <v>1.1637148324579618</v>
      </c>
      <c r="P44" s="9"/>
    </row>
    <row r="45" spans="1:16">
      <c r="A45" s="13"/>
      <c r="B45" s="39">
        <v>352</v>
      </c>
      <c r="C45" s="21" t="s">
        <v>53</v>
      </c>
      <c r="D45" s="46">
        <v>15329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15329</v>
      </c>
      <c r="O45" s="47">
        <f t="shared" si="9"/>
        <v>0.62411953910671392</v>
      </c>
      <c r="P45" s="9"/>
    </row>
    <row r="46" spans="1:16" ht="15.75">
      <c r="A46" s="29" t="s">
        <v>3</v>
      </c>
      <c r="B46" s="30"/>
      <c r="C46" s="31"/>
      <c r="D46" s="32">
        <f t="shared" ref="D46:M46" si="11">SUM(D47:D55)</f>
        <v>300274</v>
      </c>
      <c r="E46" s="32">
        <f t="shared" si="11"/>
        <v>5918</v>
      </c>
      <c r="F46" s="32">
        <f t="shared" si="11"/>
        <v>0</v>
      </c>
      <c r="G46" s="32">
        <f t="shared" si="11"/>
        <v>0</v>
      </c>
      <c r="H46" s="32">
        <f t="shared" si="11"/>
        <v>382</v>
      </c>
      <c r="I46" s="32">
        <f t="shared" si="11"/>
        <v>62593</v>
      </c>
      <c r="J46" s="32">
        <f t="shared" si="11"/>
        <v>0</v>
      </c>
      <c r="K46" s="32">
        <f t="shared" si="11"/>
        <v>5528846</v>
      </c>
      <c r="L46" s="32">
        <f t="shared" si="11"/>
        <v>0</v>
      </c>
      <c r="M46" s="32">
        <f t="shared" si="11"/>
        <v>0</v>
      </c>
      <c r="N46" s="32">
        <f>SUM(D46:M46)</f>
        <v>5898013</v>
      </c>
      <c r="O46" s="45">
        <f t="shared" si="9"/>
        <v>240.13733154187534</v>
      </c>
      <c r="P46" s="10"/>
    </row>
    <row r="47" spans="1:16">
      <c r="A47" s="12"/>
      <c r="B47" s="25">
        <v>361.1</v>
      </c>
      <c r="C47" s="20" t="s">
        <v>55</v>
      </c>
      <c r="D47" s="46">
        <v>29922</v>
      </c>
      <c r="E47" s="46">
        <v>4018</v>
      </c>
      <c r="F47" s="46">
        <v>0</v>
      </c>
      <c r="G47" s="46">
        <v>0</v>
      </c>
      <c r="H47" s="46">
        <v>382</v>
      </c>
      <c r="I47" s="46">
        <v>28670</v>
      </c>
      <c r="J47" s="46">
        <v>0</v>
      </c>
      <c r="K47" s="46">
        <v>166053</v>
      </c>
      <c r="L47" s="46">
        <v>0</v>
      </c>
      <c r="M47" s="46">
        <v>0</v>
      </c>
      <c r="N47" s="46">
        <f>SUM(D47:M47)</f>
        <v>229045</v>
      </c>
      <c r="O47" s="47">
        <f t="shared" si="9"/>
        <v>9.3255567770041932</v>
      </c>
      <c r="P47" s="9"/>
    </row>
    <row r="48" spans="1:16">
      <c r="A48" s="12"/>
      <c r="B48" s="25">
        <v>361.2</v>
      </c>
      <c r="C48" s="20" t="s">
        <v>121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819235</v>
      </c>
      <c r="L48" s="46">
        <v>0</v>
      </c>
      <c r="M48" s="46">
        <v>0</v>
      </c>
      <c r="N48" s="46">
        <f t="shared" ref="N48:N55" si="12">SUM(D48:M48)</f>
        <v>819235</v>
      </c>
      <c r="O48" s="47">
        <f t="shared" si="9"/>
        <v>33.355115834045847</v>
      </c>
      <c r="P48" s="9"/>
    </row>
    <row r="49" spans="1:119">
      <c r="A49" s="12"/>
      <c r="B49" s="25">
        <v>361.3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1842797</v>
      </c>
      <c r="L49" s="46">
        <v>0</v>
      </c>
      <c r="M49" s="46">
        <v>0</v>
      </c>
      <c r="N49" s="46">
        <f t="shared" si="12"/>
        <v>1842797</v>
      </c>
      <c r="O49" s="47">
        <f t="shared" si="9"/>
        <v>75.029396197223235</v>
      </c>
      <c r="P49" s="9"/>
    </row>
    <row r="50" spans="1:119">
      <c r="A50" s="12"/>
      <c r="B50" s="25">
        <v>361.4</v>
      </c>
      <c r="C50" s="20" t="s">
        <v>122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1491901</v>
      </c>
      <c r="L50" s="46">
        <v>0</v>
      </c>
      <c r="M50" s="46">
        <v>0</v>
      </c>
      <c r="N50" s="46">
        <f t="shared" si="12"/>
        <v>1491901</v>
      </c>
      <c r="O50" s="47">
        <f t="shared" si="9"/>
        <v>60.742681486910143</v>
      </c>
      <c r="P50" s="9"/>
    </row>
    <row r="51" spans="1:119">
      <c r="A51" s="12"/>
      <c r="B51" s="25">
        <v>364</v>
      </c>
      <c r="C51" s="20" t="s">
        <v>109</v>
      </c>
      <c r="D51" s="46">
        <v>19770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19770</v>
      </c>
      <c r="O51" s="47">
        <f t="shared" si="9"/>
        <v>0.80493465249786245</v>
      </c>
      <c r="P51" s="9"/>
    </row>
    <row r="52" spans="1:119">
      <c r="A52" s="12"/>
      <c r="B52" s="25">
        <v>366</v>
      </c>
      <c r="C52" s="20" t="s">
        <v>59</v>
      </c>
      <c r="D52" s="46">
        <v>6150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6150</v>
      </c>
      <c r="O52" s="47">
        <f t="shared" si="9"/>
        <v>0.25039697080737755</v>
      </c>
      <c r="P52" s="9"/>
    </row>
    <row r="53" spans="1:119">
      <c r="A53" s="12"/>
      <c r="B53" s="25">
        <v>368</v>
      </c>
      <c r="C53" s="20" t="s">
        <v>88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1207771</v>
      </c>
      <c r="L53" s="46">
        <v>0</v>
      </c>
      <c r="M53" s="46">
        <v>0</v>
      </c>
      <c r="N53" s="46">
        <f t="shared" si="12"/>
        <v>1207771</v>
      </c>
      <c r="O53" s="47">
        <f t="shared" si="9"/>
        <v>49.1743414356093</v>
      </c>
      <c r="P53" s="9"/>
    </row>
    <row r="54" spans="1:119">
      <c r="A54" s="12"/>
      <c r="B54" s="25">
        <v>369.3</v>
      </c>
      <c r="C54" s="20" t="s">
        <v>60</v>
      </c>
      <c r="D54" s="46">
        <v>115159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115159</v>
      </c>
      <c r="O54" s="47">
        <f t="shared" si="9"/>
        <v>4.6886934571067957</v>
      </c>
      <c r="P54" s="9"/>
    </row>
    <row r="55" spans="1:119">
      <c r="A55" s="12"/>
      <c r="B55" s="25">
        <v>369.9</v>
      </c>
      <c r="C55" s="20" t="s">
        <v>61</v>
      </c>
      <c r="D55" s="46">
        <v>129273</v>
      </c>
      <c r="E55" s="46">
        <v>1900</v>
      </c>
      <c r="F55" s="46">
        <v>0</v>
      </c>
      <c r="G55" s="46">
        <v>0</v>
      </c>
      <c r="H55" s="46">
        <v>0</v>
      </c>
      <c r="I55" s="46">
        <v>33923</v>
      </c>
      <c r="J55" s="46">
        <v>0</v>
      </c>
      <c r="K55" s="46">
        <v>1089</v>
      </c>
      <c r="L55" s="46">
        <v>0</v>
      </c>
      <c r="M55" s="46">
        <v>0</v>
      </c>
      <c r="N55" s="46">
        <f t="shared" si="12"/>
        <v>166185</v>
      </c>
      <c r="O55" s="47">
        <f t="shared" si="9"/>
        <v>6.7662147306705753</v>
      </c>
      <c r="P55" s="9"/>
    </row>
    <row r="56" spans="1:119" ht="15.75">
      <c r="A56" s="29" t="s">
        <v>40</v>
      </c>
      <c r="B56" s="30"/>
      <c r="C56" s="31"/>
      <c r="D56" s="32">
        <f t="shared" ref="D56:M56" si="13">SUM(D57:D57)</f>
        <v>5800</v>
      </c>
      <c r="E56" s="32">
        <f t="shared" si="13"/>
        <v>123788</v>
      </c>
      <c r="F56" s="32">
        <f t="shared" si="13"/>
        <v>0</v>
      </c>
      <c r="G56" s="32">
        <f t="shared" si="13"/>
        <v>0</v>
      </c>
      <c r="H56" s="32">
        <f t="shared" si="13"/>
        <v>0</v>
      </c>
      <c r="I56" s="32">
        <f t="shared" si="13"/>
        <v>61173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>SUM(D56:M56)</f>
        <v>190761</v>
      </c>
      <c r="O56" s="45">
        <f t="shared" si="9"/>
        <v>7.7668254549896174</v>
      </c>
      <c r="P56" s="9"/>
    </row>
    <row r="57" spans="1:119" ht="15.75" thickBot="1">
      <c r="A57" s="12"/>
      <c r="B57" s="25">
        <v>381</v>
      </c>
      <c r="C57" s="20" t="s">
        <v>62</v>
      </c>
      <c r="D57" s="46">
        <v>5800</v>
      </c>
      <c r="E57" s="46">
        <v>123788</v>
      </c>
      <c r="F57" s="46">
        <v>0</v>
      </c>
      <c r="G57" s="46">
        <v>0</v>
      </c>
      <c r="H57" s="46">
        <v>0</v>
      </c>
      <c r="I57" s="46">
        <v>61173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190761</v>
      </c>
      <c r="O57" s="47">
        <f t="shared" si="9"/>
        <v>7.7668254549896174</v>
      </c>
      <c r="P57" s="9"/>
    </row>
    <row r="58" spans="1:119" ht="16.5" thickBot="1">
      <c r="A58" s="14" t="s">
        <v>50</v>
      </c>
      <c r="B58" s="23"/>
      <c r="C58" s="22"/>
      <c r="D58" s="15">
        <f t="shared" ref="D58:M58" si="14">SUM(D5,D13,D22,D32,D43,D46,D56)</f>
        <v>16362150</v>
      </c>
      <c r="E58" s="15">
        <f t="shared" si="14"/>
        <v>188566</v>
      </c>
      <c r="F58" s="15">
        <f t="shared" si="14"/>
        <v>363050</v>
      </c>
      <c r="G58" s="15">
        <f t="shared" si="14"/>
        <v>0</v>
      </c>
      <c r="H58" s="15">
        <f t="shared" si="14"/>
        <v>382</v>
      </c>
      <c r="I58" s="15">
        <f t="shared" si="14"/>
        <v>10644464</v>
      </c>
      <c r="J58" s="15">
        <f t="shared" si="14"/>
        <v>0</v>
      </c>
      <c r="K58" s="15">
        <f t="shared" si="14"/>
        <v>5528846</v>
      </c>
      <c r="L58" s="15">
        <f t="shared" si="14"/>
        <v>0</v>
      </c>
      <c r="M58" s="15">
        <f t="shared" si="14"/>
        <v>0</v>
      </c>
      <c r="N58" s="15">
        <f>SUM(D58:M58)</f>
        <v>33087458</v>
      </c>
      <c r="O58" s="38">
        <f t="shared" si="9"/>
        <v>1347.1543503928992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123</v>
      </c>
      <c r="M60" s="118"/>
      <c r="N60" s="118"/>
      <c r="O60" s="43">
        <v>24561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84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10108933</v>
      </c>
      <c r="E5" s="27">
        <f t="shared" si="0"/>
        <v>63372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10172305</v>
      </c>
      <c r="O5" s="33">
        <f t="shared" ref="O5:O36" si="1">(N5/O$55)</f>
        <v>428.09128019526975</v>
      </c>
      <c r="P5" s="6"/>
    </row>
    <row r="6" spans="1:133">
      <c r="A6" s="12"/>
      <c r="B6" s="25">
        <v>311</v>
      </c>
      <c r="C6" s="20" t="s">
        <v>2</v>
      </c>
      <c r="D6" s="46">
        <v>6410275</v>
      </c>
      <c r="E6" s="46">
        <v>63372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6473647</v>
      </c>
      <c r="O6" s="47">
        <f t="shared" si="1"/>
        <v>272.43695816850436</v>
      </c>
      <c r="P6" s="9"/>
    </row>
    <row r="7" spans="1:133">
      <c r="A7" s="12"/>
      <c r="B7" s="25">
        <v>312.10000000000002</v>
      </c>
      <c r="C7" s="20" t="s">
        <v>10</v>
      </c>
      <c r="D7" s="46">
        <v>656196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656196</v>
      </c>
      <c r="O7" s="47">
        <f t="shared" si="1"/>
        <v>27.615352243077183</v>
      </c>
      <c r="P7" s="9"/>
    </row>
    <row r="8" spans="1:133">
      <c r="A8" s="12"/>
      <c r="B8" s="25">
        <v>314.10000000000002</v>
      </c>
      <c r="C8" s="20" t="s">
        <v>11</v>
      </c>
      <c r="D8" s="46">
        <v>1916895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1916895</v>
      </c>
      <c r="O8" s="47">
        <f t="shared" si="1"/>
        <v>80.670608534635136</v>
      </c>
      <c r="P8" s="9"/>
    </row>
    <row r="9" spans="1:133">
      <c r="A9" s="12"/>
      <c r="B9" s="25">
        <v>314.3</v>
      </c>
      <c r="C9" s="20" t="s">
        <v>12</v>
      </c>
      <c r="D9" s="46">
        <v>133199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133199</v>
      </c>
      <c r="O9" s="47">
        <f t="shared" si="1"/>
        <v>5.6055466711556265</v>
      </c>
      <c r="P9" s="9"/>
    </row>
    <row r="10" spans="1:133">
      <c r="A10" s="12"/>
      <c r="B10" s="25">
        <v>314.39999999999998</v>
      </c>
      <c r="C10" s="20" t="s">
        <v>13</v>
      </c>
      <c r="D10" s="46">
        <v>103379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103379</v>
      </c>
      <c r="O10" s="47">
        <f t="shared" si="1"/>
        <v>4.3506018011951859</v>
      </c>
      <c r="P10" s="9"/>
    </row>
    <row r="11" spans="1:133">
      <c r="A11" s="12"/>
      <c r="B11" s="25">
        <v>315</v>
      </c>
      <c r="C11" s="20" t="s">
        <v>92</v>
      </c>
      <c r="D11" s="46">
        <v>767258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767258</v>
      </c>
      <c r="O11" s="47">
        <f t="shared" si="1"/>
        <v>32.289285413685718</v>
      </c>
      <c r="P11" s="9"/>
    </row>
    <row r="12" spans="1:133">
      <c r="A12" s="12"/>
      <c r="B12" s="25">
        <v>316</v>
      </c>
      <c r="C12" s="20" t="s">
        <v>93</v>
      </c>
      <c r="D12" s="46">
        <v>121731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121731</v>
      </c>
      <c r="O12" s="47">
        <f t="shared" si="1"/>
        <v>5.122927363016581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SUM(D14:D20)</f>
        <v>2146989</v>
      </c>
      <c r="E13" s="32">
        <f t="shared" si="3"/>
        <v>0</v>
      </c>
      <c r="F13" s="32">
        <f t="shared" si="3"/>
        <v>162434</v>
      </c>
      <c r="G13" s="32">
        <f t="shared" si="3"/>
        <v>0</v>
      </c>
      <c r="H13" s="32">
        <f t="shared" si="3"/>
        <v>0</v>
      </c>
      <c r="I13" s="32">
        <f t="shared" si="3"/>
        <v>499502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2808925</v>
      </c>
      <c r="O13" s="45">
        <f t="shared" si="1"/>
        <v>118.21079875431361</v>
      </c>
      <c r="P13" s="10"/>
    </row>
    <row r="14" spans="1:133">
      <c r="A14" s="12"/>
      <c r="B14" s="25">
        <v>322</v>
      </c>
      <c r="C14" s="20" t="s">
        <v>0</v>
      </c>
      <c r="D14" s="46">
        <v>474745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474745</v>
      </c>
      <c r="O14" s="47">
        <f t="shared" si="1"/>
        <v>19.979168420166651</v>
      </c>
      <c r="P14" s="9"/>
    </row>
    <row r="15" spans="1:133">
      <c r="A15" s="12"/>
      <c r="B15" s="25">
        <v>323.10000000000002</v>
      </c>
      <c r="C15" s="20" t="s">
        <v>17</v>
      </c>
      <c r="D15" s="46">
        <v>1578291</v>
      </c>
      <c r="E15" s="46">
        <v>0</v>
      </c>
      <c r="F15" s="46">
        <v>123004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1701295</v>
      </c>
      <c r="O15" s="47">
        <f t="shared" si="1"/>
        <v>71.597298207221613</v>
      </c>
      <c r="P15" s="9"/>
    </row>
    <row r="16" spans="1:133">
      <c r="A16" s="12"/>
      <c r="B16" s="25">
        <v>323.39999999999998</v>
      </c>
      <c r="C16" s="20" t="s">
        <v>18</v>
      </c>
      <c r="D16" s="46">
        <v>93953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93953</v>
      </c>
      <c r="O16" s="47">
        <f t="shared" si="1"/>
        <v>3.9539180203686559</v>
      </c>
      <c r="P16" s="9"/>
    </row>
    <row r="17" spans="1:16">
      <c r="A17" s="12"/>
      <c r="B17" s="25">
        <v>324.11</v>
      </c>
      <c r="C17" s="20" t="s">
        <v>19</v>
      </c>
      <c r="D17" s="46">
        <v>0</v>
      </c>
      <c r="E17" s="46">
        <v>0</v>
      </c>
      <c r="F17" s="46">
        <v>22030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22030</v>
      </c>
      <c r="O17" s="47">
        <f t="shared" si="1"/>
        <v>0.92711051258311594</v>
      </c>
      <c r="P17" s="9"/>
    </row>
    <row r="18" spans="1:16">
      <c r="A18" s="12"/>
      <c r="B18" s="25">
        <v>324.12</v>
      </c>
      <c r="C18" s="20" t="s">
        <v>73</v>
      </c>
      <c r="D18" s="46">
        <v>0</v>
      </c>
      <c r="E18" s="46">
        <v>0</v>
      </c>
      <c r="F18" s="46">
        <v>17400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17400</v>
      </c>
      <c r="O18" s="47">
        <f t="shared" si="1"/>
        <v>0.73226159414190728</v>
      </c>
      <c r="P18" s="9"/>
    </row>
    <row r="19" spans="1:16">
      <c r="A19" s="12"/>
      <c r="B19" s="25">
        <v>324.20999999999998</v>
      </c>
      <c r="C19" s="20" t="s">
        <v>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348402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348402</v>
      </c>
      <c r="O19" s="47">
        <f t="shared" si="1"/>
        <v>14.662149650702803</v>
      </c>
      <c r="P19" s="9"/>
    </row>
    <row r="20" spans="1:16">
      <c r="A20" s="12"/>
      <c r="B20" s="25">
        <v>324.22000000000003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151100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151100</v>
      </c>
      <c r="O20" s="47">
        <f t="shared" si="1"/>
        <v>6.3588923491288609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SUM(D22:D32)</f>
        <v>3096843</v>
      </c>
      <c r="E21" s="32">
        <f t="shared" si="5"/>
        <v>0</v>
      </c>
      <c r="F21" s="32">
        <f t="shared" si="5"/>
        <v>287180</v>
      </c>
      <c r="G21" s="32">
        <f t="shared" si="5"/>
        <v>0</v>
      </c>
      <c r="H21" s="32">
        <f t="shared" si="5"/>
        <v>0</v>
      </c>
      <c r="I21" s="32">
        <f t="shared" si="5"/>
        <v>703484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4087507</v>
      </c>
      <c r="O21" s="45">
        <f t="shared" si="1"/>
        <v>172.01864321185084</v>
      </c>
      <c r="P21" s="10"/>
    </row>
    <row r="22" spans="1:16">
      <c r="A22" s="12"/>
      <c r="B22" s="25">
        <v>331.2</v>
      </c>
      <c r="C22" s="20" t="s">
        <v>23</v>
      </c>
      <c r="D22" s="46">
        <v>6655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6655</v>
      </c>
      <c r="O22" s="47">
        <f t="shared" si="1"/>
        <v>0.28006901775944787</v>
      </c>
      <c r="P22" s="9"/>
    </row>
    <row r="23" spans="1:16">
      <c r="A23" s="12"/>
      <c r="B23" s="25">
        <v>331.39</v>
      </c>
      <c r="C23" s="20" t="s">
        <v>112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703484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703484</v>
      </c>
      <c r="O23" s="47">
        <f t="shared" si="1"/>
        <v>29.605420419156637</v>
      </c>
      <c r="P23" s="9"/>
    </row>
    <row r="24" spans="1:16">
      <c r="A24" s="12"/>
      <c r="B24" s="25">
        <v>331.5</v>
      </c>
      <c r="C24" s="20" t="s">
        <v>75</v>
      </c>
      <c r="D24" s="46">
        <v>100483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100483</v>
      </c>
      <c r="O24" s="47">
        <f t="shared" si="1"/>
        <v>4.2287265381701875</v>
      </c>
      <c r="P24" s="9"/>
    </row>
    <row r="25" spans="1:16">
      <c r="A25" s="12"/>
      <c r="B25" s="25">
        <v>334.5</v>
      </c>
      <c r="C25" s="20" t="s">
        <v>114</v>
      </c>
      <c r="D25" s="46">
        <v>16747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16747</v>
      </c>
      <c r="O25" s="47">
        <f t="shared" si="1"/>
        <v>0.70478074236175403</v>
      </c>
      <c r="P25" s="9"/>
    </row>
    <row r="26" spans="1:16">
      <c r="A26" s="12"/>
      <c r="B26" s="25">
        <v>335.12</v>
      </c>
      <c r="C26" s="20" t="s">
        <v>95</v>
      </c>
      <c r="D26" s="46">
        <v>889160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889160</v>
      </c>
      <c r="O26" s="47">
        <f t="shared" si="1"/>
        <v>37.419409140644724</v>
      </c>
      <c r="P26" s="9"/>
    </row>
    <row r="27" spans="1:16">
      <c r="A27" s="12"/>
      <c r="B27" s="25">
        <v>335.14</v>
      </c>
      <c r="C27" s="20" t="s">
        <v>96</v>
      </c>
      <c r="D27" s="46">
        <v>5742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5742</v>
      </c>
      <c r="O27" s="47">
        <f t="shared" si="1"/>
        <v>0.2416463260668294</v>
      </c>
      <c r="P27" s="9"/>
    </row>
    <row r="28" spans="1:16">
      <c r="A28" s="12"/>
      <c r="B28" s="25">
        <v>335.15</v>
      </c>
      <c r="C28" s="20" t="s">
        <v>97</v>
      </c>
      <c r="D28" s="46">
        <v>12177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12177</v>
      </c>
      <c r="O28" s="47">
        <f t="shared" si="1"/>
        <v>0.51245686390034506</v>
      </c>
      <c r="P28" s="9"/>
    </row>
    <row r="29" spans="1:16">
      <c r="A29" s="12"/>
      <c r="B29" s="25">
        <v>335.18</v>
      </c>
      <c r="C29" s="20" t="s">
        <v>98</v>
      </c>
      <c r="D29" s="46">
        <v>1831505</v>
      </c>
      <c r="E29" s="46">
        <v>0</v>
      </c>
      <c r="F29" s="46">
        <v>287180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2118685</v>
      </c>
      <c r="O29" s="47">
        <f t="shared" si="1"/>
        <v>89.162738826698089</v>
      </c>
      <c r="P29" s="9"/>
    </row>
    <row r="30" spans="1:16">
      <c r="A30" s="12"/>
      <c r="B30" s="25">
        <v>335.21</v>
      </c>
      <c r="C30" s="20" t="s">
        <v>31</v>
      </c>
      <c r="D30" s="46">
        <v>7800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7800</v>
      </c>
      <c r="O30" s="47">
        <f t="shared" si="1"/>
        <v>0.32825519737395842</v>
      </c>
      <c r="P30" s="9"/>
    </row>
    <row r="31" spans="1:16">
      <c r="A31" s="12"/>
      <c r="B31" s="25">
        <v>335.49</v>
      </c>
      <c r="C31" s="20" t="s">
        <v>32</v>
      </c>
      <c r="D31" s="46">
        <v>94098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94098</v>
      </c>
      <c r="O31" s="47">
        <f t="shared" si="1"/>
        <v>3.9600202003198386</v>
      </c>
      <c r="P31" s="9"/>
    </row>
    <row r="32" spans="1:16">
      <c r="A32" s="12"/>
      <c r="B32" s="25">
        <v>339</v>
      </c>
      <c r="C32" s="20" t="s">
        <v>33</v>
      </c>
      <c r="D32" s="46">
        <v>132476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132476</v>
      </c>
      <c r="O32" s="47">
        <f t="shared" si="1"/>
        <v>5.5751199393990403</v>
      </c>
      <c r="P32" s="9"/>
    </row>
    <row r="33" spans="1:16" ht="15.75">
      <c r="A33" s="29" t="s">
        <v>38</v>
      </c>
      <c r="B33" s="30"/>
      <c r="C33" s="31"/>
      <c r="D33" s="32">
        <f t="shared" ref="D33:M33" si="7">SUM(D34:D41)</f>
        <v>235844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9343848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9579692</v>
      </c>
      <c r="O33" s="45">
        <f t="shared" si="1"/>
        <v>403.15175490278597</v>
      </c>
      <c r="P33" s="10"/>
    </row>
    <row r="34" spans="1:16">
      <c r="A34" s="12"/>
      <c r="B34" s="25">
        <v>342.1</v>
      </c>
      <c r="C34" s="20" t="s">
        <v>41</v>
      </c>
      <c r="D34" s="46">
        <v>2019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8">SUM(D34:M34)</f>
        <v>2019</v>
      </c>
      <c r="O34" s="47">
        <f t="shared" si="1"/>
        <v>8.4967595320259243E-2</v>
      </c>
      <c r="P34" s="9"/>
    </row>
    <row r="35" spans="1:16">
      <c r="A35" s="12"/>
      <c r="B35" s="25">
        <v>343.3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2582109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2582109</v>
      </c>
      <c r="O35" s="47">
        <f t="shared" si="1"/>
        <v>108.6654742866762</v>
      </c>
      <c r="P35" s="9"/>
    </row>
    <row r="36" spans="1:16">
      <c r="A36" s="12"/>
      <c r="B36" s="25">
        <v>343.4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2881034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2881034</v>
      </c>
      <c r="O36" s="47">
        <f t="shared" si="1"/>
        <v>121.24543388603652</v>
      </c>
      <c r="P36" s="9"/>
    </row>
    <row r="37" spans="1:16">
      <c r="A37" s="12"/>
      <c r="B37" s="25">
        <v>343.5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3549649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3549649</v>
      </c>
      <c r="O37" s="47">
        <f t="shared" ref="O37:O53" si="9">(N37/O$55)</f>
        <v>149.38342732093258</v>
      </c>
      <c r="P37" s="9"/>
    </row>
    <row r="38" spans="1:16">
      <c r="A38" s="12"/>
      <c r="B38" s="25">
        <v>343.9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331056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331056</v>
      </c>
      <c r="O38" s="47">
        <f t="shared" si="9"/>
        <v>13.932160592542715</v>
      </c>
      <c r="P38" s="9"/>
    </row>
    <row r="39" spans="1:16">
      <c r="A39" s="12"/>
      <c r="B39" s="25">
        <v>347.1</v>
      </c>
      <c r="C39" s="20" t="s">
        <v>48</v>
      </c>
      <c r="D39" s="46">
        <v>88715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88715</v>
      </c>
      <c r="O39" s="47">
        <f t="shared" si="9"/>
        <v>3.7334820301321439</v>
      </c>
      <c r="P39" s="9"/>
    </row>
    <row r="40" spans="1:16">
      <c r="A40" s="12"/>
      <c r="B40" s="25">
        <v>347.2</v>
      </c>
      <c r="C40" s="20" t="s">
        <v>49</v>
      </c>
      <c r="D40" s="46">
        <v>128210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128210</v>
      </c>
      <c r="O40" s="47">
        <f t="shared" si="9"/>
        <v>5.3955895968352836</v>
      </c>
      <c r="P40" s="9"/>
    </row>
    <row r="41" spans="1:16">
      <c r="A41" s="12"/>
      <c r="B41" s="25">
        <v>349</v>
      </c>
      <c r="C41" s="20" t="s">
        <v>108</v>
      </c>
      <c r="D41" s="46">
        <v>16900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16900</v>
      </c>
      <c r="O41" s="47">
        <f t="shared" si="9"/>
        <v>0.71121959431024329</v>
      </c>
      <c r="P41" s="9"/>
    </row>
    <row r="42" spans="1:16" ht="15.75">
      <c r="A42" s="29" t="s">
        <v>39</v>
      </c>
      <c r="B42" s="30"/>
      <c r="C42" s="31"/>
      <c r="D42" s="32">
        <f t="shared" ref="D42:M42" si="10">SUM(D43:D44)</f>
        <v>50301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53" si="11">SUM(D42:M42)</f>
        <v>50301</v>
      </c>
      <c r="O42" s="45">
        <f t="shared" si="9"/>
        <v>2.1168672670650617</v>
      </c>
      <c r="P42" s="10"/>
    </row>
    <row r="43" spans="1:16">
      <c r="A43" s="13"/>
      <c r="B43" s="39">
        <v>351.1</v>
      </c>
      <c r="C43" s="21" t="s">
        <v>52</v>
      </c>
      <c r="D43" s="46">
        <v>33861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33861</v>
      </c>
      <c r="O43" s="47">
        <f t="shared" si="9"/>
        <v>1.4250063125999495</v>
      </c>
      <c r="P43" s="9"/>
    </row>
    <row r="44" spans="1:16">
      <c r="A44" s="13"/>
      <c r="B44" s="39">
        <v>352</v>
      </c>
      <c r="C44" s="21" t="s">
        <v>53</v>
      </c>
      <c r="D44" s="46">
        <v>16440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16440</v>
      </c>
      <c r="O44" s="47">
        <f t="shared" si="9"/>
        <v>0.69186095446511231</v>
      </c>
      <c r="P44" s="9"/>
    </row>
    <row r="45" spans="1:16" ht="15.75">
      <c r="A45" s="29" t="s">
        <v>3</v>
      </c>
      <c r="B45" s="30"/>
      <c r="C45" s="31"/>
      <c r="D45" s="32">
        <f t="shared" ref="D45:M45" si="12">SUM(D46:D49)</f>
        <v>266364</v>
      </c>
      <c r="E45" s="32">
        <f t="shared" si="12"/>
        <v>8082</v>
      </c>
      <c r="F45" s="32">
        <f t="shared" si="12"/>
        <v>0</v>
      </c>
      <c r="G45" s="32">
        <f t="shared" si="12"/>
        <v>0</v>
      </c>
      <c r="H45" s="32">
        <f t="shared" si="12"/>
        <v>549</v>
      </c>
      <c r="I45" s="32">
        <f t="shared" si="12"/>
        <v>201901</v>
      </c>
      <c r="J45" s="32">
        <f t="shared" si="12"/>
        <v>0</v>
      </c>
      <c r="K45" s="32">
        <f t="shared" si="12"/>
        <v>3347700</v>
      </c>
      <c r="L45" s="32">
        <f t="shared" si="12"/>
        <v>0</v>
      </c>
      <c r="M45" s="32">
        <f t="shared" si="12"/>
        <v>0</v>
      </c>
      <c r="N45" s="32">
        <f t="shared" si="11"/>
        <v>3824596</v>
      </c>
      <c r="O45" s="45">
        <f t="shared" si="9"/>
        <v>160.95429677636562</v>
      </c>
      <c r="P45" s="10"/>
    </row>
    <row r="46" spans="1:16">
      <c r="A46" s="12"/>
      <c r="B46" s="25">
        <v>361.1</v>
      </c>
      <c r="C46" s="20" t="s">
        <v>55</v>
      </c>
      <c r="D46" s="46">
        <v>16840</v>
      </c>
      <c r="E46" s="46">
        <v>4348</v>
      </c>
      <c r="F46" s="46">
        <v>0</v>
      </c>
      <c r="G46" s="46">
        <v>0</v>
      </c>
      <c r="H46" s="46">
        <v>549</v>
      </c>
      <c r="I46" s="46">
        <v>22773</v>
      </c>
      <c r="J46" s="46">
        <v>0</v>
      </c>
      <c r="K46" s="46">
        <v>773245</v>
      </c>
      <c r="L46" s="46">
        <v>0</v>
      </c>
      <c r="M46" s="46">
        <v>0</v>
      </c>
      <c r="N46" s="46">
        <f t="shared" si="11"/>
        <v>817755</v>
      </c>
      <c r="O46" s="47">
        <f t="shared" si="9"/>
        <v>34.414401144684788</v>
      </c>
      <c r="P46" s="9"/>
    </row>
    <row r="47" spans="1:16">
      <c r="A47" s="12"/>
      <c r="B47" s="25">
        <v>361.3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1449524</v>
      </c>
      <c r="L47" s="46">
        <v>0</v>
      </c>
      <c r="M47" s="46">
        <v>0</v>
      </c>
      <c r="N47" s="46">
        <f t="shared" si="11"/>
        <v>1449524</v>
      </c>
      <c r="O47" s="47">
        <f t="shared" si="9"/>
        <v>61.001767527985862</v>
      </c>
      <c r="P47" s="9"/>
    </row>
    <row r="48" spans="1:16">
      <c r="A48" s="12"/>
      <c r="B48" s="25">
        <v>368</v>
      </c>
      <c r="C48" s="20" t="s">
        <v>88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1124931</v>
      </c>
      <c r="L48" s="46">
        <v>0</v>
      </c>
      <c r="M48" s="46">
        <v>0</v>
      </c>
      <c r="N48" s="46">
        <f t="shared" si="11"/>
        <v>1124931</v>
      </c>
      <c r="O48" s="47">
        <f t="shared" si="9"/>
        <v>47.341595825267234</v>
      </c>
      <c r="P48" s="9"/>
    </row>
    <row r="49" spans="1:119">
      <c r="A49" s="12"/>
      <c r="B49" s="25">
        <v>369.9</v>
      </c>
      <c r="C49" s="20" t="s">
        <v>61</v>
      </c>
      <c r="D49" s="46">
        <v>249524</v>
      </c>
      <c r="E49" s="46">
        <v>3734</v>
      </c>
      <c r="F49" s="46">
        <v>0</v>
      </c>
      <c r="G49" s="46">
        <v>0</v>
      </c>
      <c r="H49" s="46">
        <v>0</v>
      </c>
      <c r="I49" s="46">
        <v>179128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432386</v>
      </c>
      <c r="O49" s="47">
        <f t="shared" si="9"/>
        <v>18.196532278427743</v>
      </c>
      <c r="P49" s="9"/>
    </row>
    <row r="50" spans="1:119" ht="15.75">
      <c r="A50" s="29" t="s">
        <v>40</v>
      </c>
      <c r="B50" s="30"/>
      <c r="C50" s="31"/>
      <c r="D50" s="32">
        <f t="shared" ref="D50:M50" si="13">SUM(D51:D52)</f>
        <v>2074194</v>
      </c>
      <c r="E50" s="32">
        <f t="shared" si="13"/>
        <v>128281</v>
      </c>
      <c r="F50" s="32">
        <f t="shared" si="13"/>
        <v>3222720</v>
      </c>
      <c r="G50" s="32">
        <f t="shared" si="13"/>
        <v>0</v>
      </c>
      <c r="H50" s="32">
        <f t="shared" si="13"/>
        <v>0</v>
      </c>
      <c r="I50" s="32">
        <f t="shared" si="13"/>
        <v>0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 t="shared" si="11"/>
        <v>5425195</v>
      </c>
      <c r="O50" s="45">
        <f t="shared" si="9"/>
        <v>228.31390455348875</v>
      </c>
      <c r="P50" s="9"/>
    </row>
    <row r="51" spans="1:119">
      <c r="A51" s="12"/>
      <c r="B51" s="25">
        <v>381</v>
      </c>
      <c r="C51" s="20" t="s">
        <v>62</v>
      </c>
      <c r="D51" s="46">
        <v>402247</v>
      </c>
      <c r="E51" s="46">
        <v>128281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530528</v>
      </c>
      <c r="O51" s="47">
        <f t="shared" si="9"/>
        <v>22.326740173386078</v>
      </c>
      <c r="P51" s="9"/>
    </row>
    <row r="52" spans="1:119" ht="15.75" thickBot="1">
      <c r="A52" s="12"/>
      <c r="B52" s="25">
        <v>384</v>
      </c>
      <c r="C52" s="20" t="s">
        <v>63</v>
      </c>
      <c r="D52" s="46">
        <v>1671947</v>
      </c>
      <c r="E52" s="46">
        <v>0</v>
      </c>
      <c r="F52" s="46">
        <v>3222720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4894667</v>
      </c>
      <c r="O52" s="47">
        <f t="shared" si="9"/>
        <v>205.98716438010268</v>
      </c>
      <c r="P52" s="9"/>
    </row>
    <row r="53" spans="1:119" ht="16.5" thickBot="1">
      <c r="A53" s="14" t="s">
        <v>50</v>
      </c>
      <c r="B53" s="23"/>
      <c r="C53" s="22"/>
      <c r="D53" s="15">
        <f t="shared" ref="D53:M53" si="14">SUM(D5,D13,D21,D33,D42,D45,D50)</f>
        <v>17979468</v>
      </c>
      <c r="E53" s="15">
        <f t="shared" si="14"/>
        <v>199735</v>
      </c>
      <c r="F53" s="15">
        <f t="shared" si="14"/>
        <v>3672334</v>
      </c>
      <c r="G53" s="15">
        <f t="shared" si="14"/>
        <v>0</v>
      </c>
      <c r="H53" s="15">
        <f t="shared" si="14"/>
        <v>549</v>
      </c>
      <c r="I53" s="15">
        <f t="shared" si="14"/>
        <v>10748735</v>
      </c>
      <c r="J53" s="15">
        <f t="shared" si="14"/>
        <v>0</v>
      </c>
      <c r="K53" s="15">
        <f t="shared" si="14"/>
        <v>3347700</v>
      </c>
      <c r="L53" s="15">
        <f t="shared" si="14"/>
        <v>0</v>
      </c>
      <c r="M53" s="15">
        <f t="shared" si="14"/>
        <v>0</v>
      </c>
      <c r="N53" s="15">
        <f t="shared" si="11"/>
        <v>35948521</v>
      </c>
      <c r="O53" s="38">
        <f t="shared" si="9"/>
        <v>1512.8575456611397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117</v>
      </c>
      <c r="M55" s="118"/>
      <c r="N55" s="118"/>
      <c r="O55" s="43">
        <v>23762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84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8623001</v>
      </c>
      <c r="E5" s="27">
        <f t="shared" si="0"/>
        <v>56161</v>
      </c>
      <c r="F5" s="27">
        <f t="shared" si="0"/>
        <v>191056</v>
      </c>
      <c r="G5" s="27">
        <f t="shared" si="0"/>
        <v>195728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9065946</v>
      </c>
      <c r="O5" s="33">
        <f t="shared" ref="O5:O36" si="1">(N5/O$55)</f>
        <v>386.44271099744248</v>
      </c>
      <c r="P5" s="6"/>
    </row>
    <row r="6" spans="1:133">
      <c r="A6" s="12"/>
      <c r="B6" s="25">
        <v>311</v>
      </c>
      <c r="C6" s="20" t="s">
        <v>2</v>
      </c>
      <c r="D6" s="46">
        <v>5303141</v>
      </c>
      <c r="E6" s="46">
        <v>56161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5359302</v>
      </c>
      <c r="O6" s="47">
        <f t="shared" si="1"/>
        <v>228.44424552429666</v>
      </c>
      <c r="P6" s="9"/>
    </row>
    <row r="7" spans="1:133">
      <c r="A7" s="12"/>
      <c r="B7" s="25">
        <v>312.10000000000002</v>
      </c>
      <c r="C7" s="20" t="s">
        <v>10</v>
      </c>
      <c r="D7" s="46">
        <v>239955</v>
      </c>
      <c r="E7" s="46">
        <v>0</v>
      </c>
      <c r="F7" s="46">
        <v>191056</v>
      </c>
      <c r="G7" s="46">
        <v>195728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626739</v>
      </c>
      <c r="O7" s="47">
        <f t="shared" si="1"/>
        <v>26.715217391304346</v>
      </c>
      <c r="P7" s="9"/>
    </row>
    <row r="8" spans="1:133">
      <c r="A8" s="12"/>
      <c r="B8" s="25">
        <v>314.10000000000002</v>
      </c>
      <c r="C8" s="20" t="s">
        <v>11</v>
      </c>
      <c r="D8" s="46">
        <v>1923765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1923765</v>
      </c>
      <c r="O8" s="47">
        <f t="shared" si="1"/>
        <v>82.001918158567776</v>
      </c>
      <c r="P8" s="9"/>
    </row>
    <row r="9" spans="1:133">
      <c r="A9" s="12"/>
      <c r="B9" s="25">
        <v>314.3</v>
      </c>
      <c r="C9" s="20" t="s">
        <v>12</v>
      </c>
      <c r="D9" s="46">
        <v>124583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124583</v>
      </c>
      <c r="O9" s="47">
        <f t="shared" si="1"/>
        <v>5.3104433077578861</v>
      </c>
      <c r="P9" s="9"/>
    </row>
    <row r="10" spans="1:133">
      <c r="A10" s="12"/>
      <c r="B10" s="25">
        <v>314.39999999999998</v>
      </c>
      <c r="C10" s="20" t="s">
        <v>13</v>
      </c>
      <c r="D10" s="46">
        <v>99703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99703</v>
      </c>
      <c r="O10" s="47">
        <f t="shared" si="1"/>
        <v>4.2499147485080986</v>
      </c>
      <c r="P10" s="9"/>
    </row>
    <row r="11" spans="1:133">
      <c r="A11" s="12"/>
      <c r="B11" s="25">
        <v>315</v>
      </c>
      <c r="C11" s="20" t="s">
        <v>92</v>
      </c>
      <c r="D11" s="46">
        <v>803520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803520</v>
      </c>
      <c r="O11" s="47">
        <f t="shared" si="1"/>
        <v>34.250639386189256</v>
      </c>
      <c r="P11" s="9"/>
    </row>
    <row r="12" spans="1:133">
      <c r="A12" s="12"/>
      <c r="B12" s="25">
        <v>316</v>
      </c>
      <c r="C12" s="20" t="s">
        <v>93</v>
      </c>
      <c r="D12" s="46">
        <v>128334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128334</v>
      </c>
      <c r="O12" s="47">
        <f t="shared" si="1"/>
        <v>5.4703324808184144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SUM(D14:D20)</f>
        <v>1929226</v>
      </c>
      <c r="E13" s="32">
        <f t="shared" si="3"/>
        <v>0</v>
      </c>
      <c r="F13" s="32">
        <f t="shared" si="3"/>
        <v>234517</v>
      </c>
      <c r="G13" s="32">
        <f t="shared" si="3"/>
        <v>0</v>
      </c>
      <c r="H13" s="32">
        <f t="shared" si="3"/>
        <v>0</v>
      </c>
      <c r="I13" s="32">
        <f t="shared" si="3"/>
        <v>732600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2896343</v>
      </c>
      <c r="O13" s="45">
        <f t="shared" si="1"/>
        <v>123.45878090366581</v>
      </c>
      <c r="P13" s="10"/>
    </row>
    <row r="14" spans="1:133">
      <c r="A14" s="12"/>
      <c r="B14" s="25">
        <v>322</v>
      </c>
      <c r="C14" s="20" t="s">
        <v>0</v>
      </c>
      <c r="D14" s="46">
        <v>296154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296154</v>
      </c>
      <c r="O14" s="47">
        <f t="shared" si="1"/>
        <v>12.62378516624041</v>
      </c>
      <c r="P14" s="9"/>
    </row>
    <row r="15" spans="1:133">
      <c r="A15" s="12"/>
      <c r="B15" s="25">
        <v>323.10000000000002</v>
      </c>
      <c r="C15" s="20" t="s">
        <v>17</v>
      </c>
      <c r="D15" s="46">
        <v>1507394</v>
      </c>
      <c r="E15" s="46">
        <v>0</v>
      </c>
      <c r="F15" s="46">
        <v>185317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1692711</v>
      </c>
      <c r="O15" s="47">
        <f t="shared" si="1"/>
        <v>72.153069053708435</v>
      </c>
      <c r="P15" s="9"/>
    </row>
    <row r="16" spans="1:133">
      <c r="A16" s="12"/>
      <c r="B16" s="25">
        <v>323.39999999999998</v>
      </c>
      <c r="C16" s="20" t="s">
        <v>18</v>
      </c>
      <c r="D16" s="46">
        <v>113566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113566</v>
      </c>
      <c r="O16" s="47">
        <f t="shared" si="1"/>
        <v>4.8408354646206311</v>
      </c>
      <c r="P16" s="9"/>
    </row>
    <row r="17" spans="1:16">
      <c r="A17" s="12"/>
      <c r="B17" s="25">
        <v>324.11</v>
      </c>
      <c r="C17" s="20" t="s">
        <v>19</v>
      </c>
      <c r="D17" s="46">
        <v>0</v>
      </c>
      <c r="E17" s="46">
        <v>0</v>
      </c>
      <c r="F17" s="46">
        <v>49200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49200</v>
      </c>
      <c r="O17" s="47">
        <f t="shared" si="1"/>
        <v>2.0971867007672635</v>
      </c>
      <c r="P17" s="9"/>
    </row>
    <row r="18" spans="1:16">
      <c r="A18" s="12"/>
      <c r="B18" s="25">
        <v>324.20999999999998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259800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259800</v>
      </c>
      <c r="O18" s="47">
        <f t="shared" si="1"/>
        <v>11.074168797953964</v>
      </c>
      <c r="P18" s="9"/>
    </row>
    <row r="19" spans="1:16">
      <c r="A19" s="12"/>
      <c r="B19" s="25">
        <v>324.22000000000003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472800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472800</v>
      </c>
      <c r="O19" s="47">
        <f t="shared" si="1"/>
        <v>20.153452685421996</v>
      </c>
      <c r="P19" s="9"/>
    </row>
    <row r="20" spans="1:16">
      <c r="A20" s="12"/>
      <c r="B20" s="25">
        <v>325.2</v>
      </c>
      <c r="C20" s="20" t="s">
        <v>107</v>
      </c>
      <c r="D20" s="46">
        <v>12112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12112</v>
      </c>
      <c r="O20" s="47">
        <f t="shared" si="1"/>
        <v>0.51628303495311167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SUM(D22:D32)</f>
        <v>3763049</v>
      </c>
      <c r="E21" s="32">
        <f t="shared" si="5"/>
        <v>0</v>
      </c>
      <c r="F21" s="32">
        <f t="shared" si="5"/>
        <v>309326</v>
      </c>
      <c r="G21" s="32">
        <f t="shared" si="5"/>
        <v>15724</v>
      </c>
      <c r="H21" s="32">
        <f t="shared" si="5"/>
        <v>0</v>
      </c>
      <c r="I21" s="32">
        <f t="shared" si="5"/>
        <v>151432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4239531</v>
      </c>
      <c r="O21" s="45">
        <f t="shared" si="1"/>
        <v>180.71317135549873</v>
      </c>
      <c r="P21" s="10"/>
    </row>
    <row r="22" spans="1:16">
      <c r="A22" s="12"/>
      <c r="B22" s="25">
        <v>331.39</v>
      </c>
      <c r="C22" s="20" t="s">
        <v>112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99118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99118</v>
      </c>
      <c r="O22" s="47">
        <f t="shared" si="1"/>
        <v>4.2249786871270247</v>
      </c>
      <c r="P22" s="9"/>
    </row>
    <row r="23" spans="1:16">
      <c r="A23" s="12"/>
      <c r="B23" s="25">
        <v>331.5</v>
      </c>
      <c r="C23" s="20" t="s">
        <v>75</v>
      </c>
      <c r="D23" s="46">
        <v>123307</v>
      </c>
      <c r="E23" s="46">
        <v>0</v>
      </c>
      <c r="F23" s="46">
        <v>0</v>
      </c>
      <c r="G23" s="46">
        <v>0</v>
      </c>
      <c r="H23" s="46">
        <v>0</v>
      </c>
      <c r="I23" s="46">
        <v>19126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142433</v>
      </c>
      <c r="O23" s="47">
        <f t="shared" si="1"/>
        <v>6.0713128729752768</v>
      </c>
      <c r="P23" s="9"/>
    </row>
    <row r="24" spans="1:16">
      <c r="A24" s="12"/>
      <c r="B24" s="25">
        <v>334.2</v>
      </c>
      <c r="C24" s="20" t="s">
        <v>25</v>
      </c>
      <c r="D24" s="46">
        <v>0</v>
      </c>
      <c r="E24" s="46">
        <v>0</v>
      </c>
      <c r="F24" s="46">
        <v>0</v>
      </c>
      <c r="G24" s="46">
        <v>15724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15724</v>
      </c>
      <c r="O24" s="47">
        <f t="shared" si="1"/>
        <v>0.67024722932651326</v>
      </c>
      <c r="P24" s="9"/>
    </row>
    <row r="25" spans="1:16">
      <c r="A25" s="12"/>
      <c r="B25" s="25">
        <v>334.39</v>
      </c>
      <c r="C25" s="20" t="s">
        <v>113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30000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30000</v>
      </c>
      <c r="O25" s="47">
        <f t="shared" si="1"/>
        <v>1.2787723785166241</v>
      </c>
      <c r="P25" s="9"/>
    </row>
    <row r="26" spans="1:16">
      <c r="A26" s="12"/>
      <c r="B26" s="25">
        <v>334.5</v>
      </c>
      <c r="C26" s="20" t="s">
        <v>114</v>
      </c>
      <c r="D26" s="46">
        <v>1020551</v>
      </c>
      <c r="E26" s="46">
        <v>0</v>
      </c>
      <c r="F26" s="46">
        <v>0</v>
      </c>
      <c r="G26" s="46">
        <v>0</v>
      </c>
      <c r="H26" s="46">
        <v>0</v>
      </c>
      <c r="I26" s="46">
        <v>3188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1023739</v>
      </c>
      <c r="O26" s="47">
        <f t="shared" si="1"/>
        <v>43.637638533674341</v>
      </c>
      <c r="P26" s="9"/>
    </row>
    <row r="27" spans="1:16">
      <c r="A27" s="12"/>
      <c r="B27" s="25">
        <v>335.12</v>
      </c>
      <c r="C27" s="20" t="s">
        <v>95</v>
      </c>
      <c r="D27" s="46">
        <v>851134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851134</v>
      </c>
      <c r="O27" s="47">
        <f t="shared" si="1"/>
        <v>36.280221653878939</v>
      </c>
      <c r="P27" s="9"/>
    </row>
    <row r="28" spans="1:16">
      <c r="A28" s="12"/>
      <c r="B28" s="25">
        <v>335.14</v>
      </c>
      <c r="C28" s="20" t="s">
        <v>96</v>
      </c>
      <c r="D28" s="46">
        <v>5258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5258</v>
      </c>
      <c r="O28" s="47">
        <f t="shared" si="1"/>
        <v>0.22412617220801365</v>
      </c>
      <c r="P28" s="9"/>
    </row>
    <row r="29" spans="1:16">
      <c r="A29" s="12"/>
      <c r="B29" s="25">
        <v>335.15</v>
      </c>
      <c r="C29" s="20" t="s">
        <v>97</v>
      </c>
      <c r="D29" s="46">
        <v>2741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2741</v>
      </c>
      <c r="O29" s="47">
        <f t="shared" si="1"/>
        <v>0.11683716965046888</v>
      </c>
      <c r="P29" s="9"/>
    </row>
    <row r="30" spans="1:16">
      <c r="A30" s="12"/>
      <c r="B30" s="25">
        <v>335.18</v>
      </c>
      <c r="C30" s="20" t="s">
        <v>98</v>
      </c>
      <c r="D30" s="46">
        <v>1688189</v>
      </c>
      <c r="E30" s="46">
        <v>0</v>
      </c>
      <c r="F30" s="46">
        <v>309326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1997515</v>
      </c>
      <c r="O30" s="47">
        <f t="shared" si="1"/>
        <v>85.145566922421139</v>
      </c>
      <c r="P30" s="9"/>
    </row>
    <row r="31" spans="1:16">
      <c r="A31" s="12"/>
      <c r="B31" s="25">
        <v>335.21</v>
      </c>
      <c r="C31" s="20" t="s">
        <v>31</v>
      </c>
      <c r="D31" s="46">
        <v>9081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9081</v>
      </c>
      <c r="O31" s="47">
        <f t="shared" si="1"/>
        <v>0.3870843989769821</v>
      </c>
      <c r="P31" s="9"/>
    </row>
    <row r="32" spans="1:16">
      <c r="A32" s="12"/>
      <c r="B32" s="25">
        <v>335.49</v>
      </c>
      <c r="C32" s="20" t="s">
        <v>32</v>
      </c>
      <c r="D32" s="46">
        <v>62788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62788</v>
      </c>
      <c r="O32" s="47">
        <f t="shared" si="1"/>
        <v>2.676385336743393</v>
      </c>
      <c r="P32" s="9"/>
    </row>
    <row r="33" spans="1:16" ht="15.75">
      <c r="A33" s="29" t="s">
        <v>38</v>
      </c>
      <c r="B33" s="30"/>
      <c r="C33" s="31"/>
      <c r="D33" s="32">
        <f t="shared" ref="D33:M33" si="7">SUM(D34:D41)</f>
        <v>250340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9177422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9427762</v>
      </c>
      <c r="O33" s="45">
        <f t="shared" si="1"/>
        <v>401.86538789428818</v>
      </c>
      <c r="P33" s="10"/>
    </row>
    <row r="34" spans="1:16">
      <c r="A34" s="12"/>
      <c r="B34" s="25">
        <v>342.1</v>
      </c>
      <c r="C34" s="20" t="s">
        <v>41</v>
      </c>
      <c r="D34" s="46">
        <v>1353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8">SUM(D34:M34)</f>
        <v>1353</v>
      </c>
      <c r="O34" s="47">
        <f t="shared" si="1"/>
        <v>5.7672634271099747E-2</v>
      </c>
      <c r="P34" s="9"/>
    </row>
    <row r="35" spans="1:16">
      <c r="A35" s="12"/>
      <c r="B35" s="25">
        <v>343.3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2519602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2519602</v>
      </c>
      <c r="O35" s="47">
        <f t="shared" si="1"/>
        <v>107.3999147485081</v>
      </c>
      <c r="P35" s="9"/>
    </row>
    <row r="36" spans="1:16">
      <c r="A36" s="12"/>
      <c r="B36" s="25">
        <v>343.4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2808635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2808635</v>
      </c>
      <c r="O36" s="47">
        <f t="shared" si="1"/>
        <v>119.72016197783461</v>
      </c>
      <c r="P36" s="9"/>
    </row>
    <row r="37" spans="1:16">
      <c r="A37" s="12"/>
      <c r="B37" s="25">
        <v>343.5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3488044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3488044</v>
      </c>
      <c r="O37" s="47">
        <f t="shared" ref="O37:O53" si="9">(N37/O$55)</f>
        <v>148.68047740835465</v>
      </c>
      <c r="P37" s="9"/>
    </row>
    <row r="38" spans="1:16">
      <c r="A38" s="12"/>
      <c r="B38" s="25">
        <v>343.9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361141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361141</v>
      </c>
      <c r="O38" s="47">
        <f t="shared" si="9"/>
        <v>15.393904518329071</v>
      </c>
      <c r="P38" s="9"/>
    </row>
    <row r="39" spans="1:16">
      <c r="A39" s="12"/>
      <c r="B39" s="25">
        <v>347.1</v>
      </c>
      <c r="C39" s="20" t="s">
        <v>48</v>
      </c>
      <c r="D39" s="46">
        <v>95672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95672</v>
      </c>
      <c r="O39" s="47">
        <f t="shared" si="9"/>
        <v>4.0780903665814154</v>
      </c>
      <c r="P39" s="9"/>
    </row>
    <row r="40" spans="1:16">
      <c r="A40" s="12"/>
      <c r="B40" s="25">
        <v>347.2</v>
      </c>
      <c r="C40" s="20" t="s">
        <v>49</v>
      </c>
      <c r="D40" s="46">
        <v>139585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139585</v>
      </c>
      <c r="O40" s="47">
        <f t="shared" si="9"/>
        <v>5.9499147485080988</v>
      </c>
      <c r="P40" s="9"/>
    </row>
    <row r="41" spans="1:16">
      <c r="A41" s="12"/>
      <c r="B41" s="25">
        <v>349</v>
      </c>
      <c r="C41" s="20" t="s">
        <v>108</v>
      </c>
      <c r="D41" s="46">
        <v>13730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13730</v>
      </c>
      <c r="O41" s="47">
        <f t="shared" si="9"/>
        <v>0.58525149190110826</v>
      </c>
      <c r="P41" s="9"/>
    </row>
    <row r="42" spans="1:16" ht="15.75">
      <c r="A42" s="29" t="s">
        <v>39</v>
      </c>
      <c r="B42" s="30"/>
      <c r="C42" s="31"/>
      <c r="D42" s="32">
        <f t="shared" ref="D42:M42" si="10">SUM(D43:D45)</f>
        <v>85082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53" si="11">SUM(D42:M42)</f>
        <v>85082</v>
      </c>
      <c r="O42" s="45">
        <f t="shared" si="9"/>
        <v>3.6266837169650468</v>
      </c>
      <c r="P42" s="10"/>
    </row>
    <row r="43" spans="1:16">
      <c r="A43" s="13"/>
      <c r="B43" s="39">
        <v>351.1</v>
      </c>
      <c r="C43" s="21" t="s">
        <v>52</v>
      </c>
      <c r="D43" s="46">
        <v>50177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50177</v>
      </c>
      <c r="O43" s="47">
        <f t="shared" si="9"/>
        <v>2.1388320545609547</v>
      </c>
      <c r="P43" s="9"/>
    </row>
    <row r="44" spans="1:16">
      <c r="A44" s="13"/>
      <c r="B44" s="39">
        <v>352</v>
      </c>
      <c r="C44" s="21" t="s">
        <v>53</v>
      </c>
      <c r="D44" s="46">
        <v>16305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16305</v>
      </c>
      <c r="O44" s="47">
        <f t="shared" si="9"/>
        <v>0.69501278772378516</v>
      </c>
      <c r="P44" s="9"/>
    </row>
    <row r="45" spans="1:16">
      <c r="A45" s="13"/>
      <c r="B45" s="39">
        <v>354</v>
      </c>
      <c r="C45" s="21" t="s">
        <v>86</v>
      </c>
      <c r="D45" s="46">
        <v>18600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18600</v>
      </c>
      <c r="O45" s="47">
        <f t="shared" si="9"/>
        <v>0.79283887468030689</v>
      </c>
      <c r="P45" s="9"/>
    </row>
    <row r="46" spans="1:16" ht="15.75">
      <c r="A46" s="29" t="s">
        <v>3</v>
      </c>
      <c r="B46" s="30"/>
      <c r="C46" s="31"/>
      <c r="D46" s="32">
        <f t="shared" ref="D46:M46" si="12">SUM(D47:D50)</f>
        <v>160450</v>
      </c>
      <c r="E46" s="32">
        <f t="shared" si="12"/>
        <v>4086</v>
      </c>
      <c r="F46" s="32">
        <f t="shared" si="12"/>
        <v>0</v>
      </c>
      <c r="G46" s="32">
        <f t="shared" si="12"/>
        <v>11915</v>
      </c>
      <c r="H46" s="32">
        <f t="shared" si="12"/>
        <v>0</v>
      </c>
      <c r="I46" s="32">
        <f t="shared" si="12"/>
        <v>26474</v>
      </c>
      <c r="J46" s="32">
        <f t="shared" si="12"/>
        <v>0</v>
      </c>
      <c r="K46" s="32">
        <f t="shared" si="12"/>
        <v>1152028</v>
      </c>
      <c r="L46" s="32">
        <f t="shared" si="12"/>
        <v>0</v>
      </c>
      <c r="M46" s="32">
        <f t="shared" si="12"/>
        <v>0</v>
      </c>
      <c r="N46" s="32">
        <f t="shared" si="11"/>
        <v>1354953</v>
      </c>
      <c r="O46" s="45">
        <f t="shared" si="9"/>
        <v>57.755882352941178</v>
      </c>
      <c r="P46" s="10"/>
    </row>
    <row r="47" spans="1:16">
      <c r="A47" s="12"/>
      <c r="B47" s="25">
        <v>361.1</v>
      </c>
      <c r="C47" s="20" t="s">
        <v>55</v>
      </c>
      <c r="D47" s="46">
        <v>32630</v>
      </c>
      <c r="E47" s="46">
        <v>4086</v>
      </c>
      <c r="F47" s="46">
        <v>0</v>
      </c>
      <c r="G47" s="46">
        <v>0</v>
      </c>
      <c r="H47" s="46">
        <v>0</v>
      </c>
      <c r="I47" s="46">
        <v>26474</v>
      </c>
      <c r="J47" s="46">
        <v>0</v>
      </c>
      <c r="K47" s="46">
        <v>924577</v>
      </c>
      <c r="L47" s="46">
        <v>0</v>
      </c>
      <c r="M47" s="46">
        <v>0</v>
      </c>
      <c r="N47" s="46">
        <f t="shared" si="11"/>
        <v>987767</v>
      </c>
      <c r="O47" s="47">
        <f t="shared" si="9"/>
        <v>42.104305200341003</v>
      </c>
      <c r="P47" s="9"/>
    </row>
    <row r="48" spans="1:16">
      <c r="A48" s="12"/>
      <c r="B48" s="25">
        <v>361.3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-1523908</v>
      </c>
      <c r="L48" s="46">
        <v>0</v>
      </c>
      <c r="M48" s="46">
        <v>0</v>
      </c>
      <c r="N48" s="46">
        <f t="shared" si="11"/>
        <v>-1523908</v>
      </c>
      <c r="O48" s="47">
        <f t="shared" si="9"/>
        <v>-64.957715260017054</v>
      </c>
      <c r="P48" s="9"/>
    </row>
    <row r="49" spans="1:119">
      <c r="A49" s="12"/>
      <c r="B49" s="25">
        <v>368</v>
      </c>
      <c r="C49" s="20" t="s">
        <v>88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1617986</v>
      </c>
      <c r="L49" s="46">
        <v>0</v>
      </c>
      <c r="M49" s="46">
        <v>0</v>
      </c>
      <c r="N49" s="46">
        <f t="shared" si="11"/>
        <v>1617986</v>
      </c>
      <c r="O49" s="47">
        <f t="shared" si="9"/>
        <v>68.967860187553285</v>
      </c>
      <c r="P49" s="9"/>
    </row>
    <row r="50" spans="1:119">
      <c r="A50" s="12"/>
      <c r="B50" s="25">
        <v>369.9</v>
      </c>
      <c r="C50" s="20" t="s">
        <v>61</v>
      </c>
      <c r="D50" s="46">
        <v>127820</v>
      </c>
      <c r="E50" s="46">
        <v>0</v>
      </c>
      <c r="F50" s="46">
        <v>0</v>
      </c>
      <c r="G50" s="46">
        <v>11915</v>
      </c>
      <c r="H50" s="46">
        <v>0</v>
      </c>
      <c r="I50" s="46">
        <v>0</v>
      </c>
      <c r="J50" s="46">
        <v>0</v>
      </c>
      <c r="K50" s="46">
        <v>133373</v>
      </c>
      <c r="L50" s="46">
        <v>0</v>
      </c>
      <c r="M50" s="46">
        <v>0</v>
      </c>
      <c r="N50" s="46">
        <f t="shared" si="11"/>
        <v>273108</v>
      </c>
      <c r="O50" s="47">
        <f t="shared" si="9"/>
        <v>11.641432225063939</v>
      </c>
      <c r="P50" s="9"/>
    </row>
    <row r="51" spans="1:119" ht="15.75">
      <c r="A51" s="29" t="s">
        <v>40</v>
      </c>
      <c r="B51" s="30"/>
      <c r="C51" s="31"/>
      <c r="D51" s="32">
        <f t="shared" ref="D51:M51" si="13">SUM(D52:D52)</f>
        <v>0</v>
      </c>
      <c r="E51" s="32">
        <f t="shared" si="13"/>
        <v>104919</v>
      </c>
      <c r="F51" s="32">
        <f t="shared" si="13"/>
        <v>0</v>
      </c>
      <c r="G51" s="32">
        <f t="shared" si="13"/>
        <v>30643</v>
      </c>
      <c r="H51" s="32">
        <f t="shared" si="13"/>
        <v>0</v>
      </c>
      <c r="I51" s="32">
        <f t="shared" si="13"/>
        <v>3782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1"/>
        <v>139344</v>
      </c>
      <c r="O51" s="45">
        <f t="shared" si="9"/>
        <v>5.9396419437340153</v>
      </c>
      <c r="P51" s="9"/>
    </row>
    <row r="52" spans="1:119" ht="15.75" thickBot="1">
      <c r="A52" s="12"/>
      <c r="B52" s="25">
        <v>381</v>
      </c>
      <c r="C52" s="20" t="s">
        <v>62</v>
      </c>
      <c r="D52" s="46">
        <v>0</v>
      </c>
      <c r="E52" s="46">
        <v>104919</v>
      </c>
      <c r="F52" s="46">
        <v>0</v>
      </c>
      <c r="G52" s="46">
        <v>30643</v>
      </c>
      <c r="H52" s="46">
        <v>0</v>
      </c>
      <c r="I52" s="46">
        <v>3782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139344</v>
      </c>
      <c r="O52" s="47">
        <f t="shared" si="9"/>
        <v>5.9396419437340153</v>
      </c>
      <c r="P52" s="9"/>
    </row>
    <row r="53" spans="1:119" ht="16.5" thickBot="1">
      <c r="A53" s="14" t="s">
        <v>50</v>
      </c>
      <c r="B53" s="23"/>
      <c r="C53" s="22"/>
      <c r="D53" s="15">
        <f t="shared" ref="D53:M53" si="14">SUM(D5,D13,D21,D33,D42,D46,D51)</f>
        <v>14811148</v>
      </c>
      <c r="E53" s="15">
        <f t="shared" si="14"/>
        <v>165166</v>
      </c>
      <c r="F53" s="15">
        <f t="shared" si="14"/>
        <v>734899</v>
      </c>
      <c r="G53" s="15">
        <f t="shared" si="14"/>
        <v>254010</v>
      </c>
      <c r="H53" s="15">
        <f t="shared" si="14"/>
        <v>0</v>
      </c>
      <c r="I53" s="15">
        <f t="shared" si="14"/>
        <v>10091710</v>
      </c>
      <c r="J53" s="15">
        <f t="shared" si="14"/>
        <v>0</v>
      </c>
      <c r="K53" s="15">
        <f t="shared" si="14"/>
        <v>1152028</v>
      </c>
      <c r="L53" s="15">
        <f t="shared" si="14"/>
        <v>0</v>
      </c>
      <c r="M53" s="15">
        <f t="shared" si="14"/>
        <v>0</v>
      </c>
      <c r="N53" s="15">
        <f t="shared" si="11"/>
        <v>27208961</v>
      </c>
      <c r="O53" s="38">
        <f t="shared" si="9"/>
        <v>1159.8022591645354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115</v>
      </c>
      <c r="M55" s="118"/>
      <c r="N55" s="118"/>
      <c r="O55" s="43">
        <v>23460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84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2025-02-21T18:49:15Z</cp:lastPrinted>
  <dcterms:created xsi:type="dcterms:W3CDTF">2000-08-31T21:26:31Z</dcterms:created>
  <dcterms:modified xsi:type="dcterms:W3CDTF">2025-02-21T18:49:19Z</dcterms:modified>
</cp:coreProperties>
</file>