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0" documentId="11_BCE88E6398A3B8ED3D4FCC755211AFC5FDB23E2D" xr6:coauthVersionLast="47" xr6:coauthVersionMax="47" xr10:uidLastSave="{36F49058-273A-43F9-B98A-DDBE90E499B6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'2007'!$A$1:$O$31</definedName>
    <definedName name="_xlnm.Print_Area" localSheetId="15">'2008'!$A$1:$O$31</definedName>
    <definedName name="_xlnm.Print_Area" localSheetId="14">'2009'!$A$1:$O$32</definedName>
    <definedName name="_xlnm.Print_Area" localSheetId="13">'2010'!$A$1:$O$32</definedName>
    <definedName name="_xlnm.Print_Area" localSheetId="12">'2011'!$A$1:$O$31</definedName>
    <definedName name="_xlnm.Print_Area" localSheetId="11">'2012'!$A$1:$O$31</definedName>
    <definedName name="_xlnm.Print_Area" localSheetId="10">'2013'!$A$1:$O$30</definedName>
    <definedName name="_xlnm.Print_Area" localSheetId="9">'2014'!$A$1:$O$32</definedName>
    <definedName name="_xlnm.Print_Area" localSheetId="8">'2015'!$A$1:$O$32</definedName>
    <definedName name="_xlnm.Print_Area" localSheetId="7">'2016'!$A$1:$O$31</definedName>
    <definedName name="_xlnm.Print_Area" localSheetId="6">'2017'!$A$1:$O$32</definedName>
    <definedName name="_xlnm.Print_Area" localSheetId="5">'2018'!$A$1:$O$32</definedName>
    <definedName name="_xlnm.Print_Area" localSheetId="4">'2019'!$A$1:$O$32</definedName>
    <definedName name="_xlnm.Print_Area" localSheetId="3">'2020'!$A$1:$O$33</definedName>
    <definedName name="_xlnm.Print_Area" localSheetId="2">'2021'!$A$1:$P$34</definedName>
    <definedName name="_xlnm.Print_Area" localSheetId="1">'2022'!$A$1:$P$38</definedName>
    <definedName name="_xlnm.Print_Area" localSheetId="0">'2023'!$A$1:$P$38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49" l="1"/>
  <c r="F34" i="49"/>
  <c r="G34" i="49"/>
  <c r="H34" i="49"/>
  <c r="I34" i="49"/>
  <c r="J34" i="49"/>
  <c r="K34" i="49"/>
  <c r="L34" i="49"/>
  <c r="M34" i="49"/>
  <c r="N34" i="49"/>
  <c r="D34" i="49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9" i="49" l="1"/>
  <c r="P29" i="49" s="1"/>
  <c r="O27" i="49"/>
  <c r="P27" i="49" s="1"/>
  <c r="O25" i="49"/>
  <c r="P25" i="49" s="1"/>
  <c r="O32" i="49"/>
  <c r="P32" i="49" s="1"/>
  <c r="O23" i="49"/>
  <c r="P23" i="49" s="1"/>
  <c r="O18" i="49"/>
  <c r="P18" i="49" s="1"/>
  <c r="O5" i="49"/>
  <c r="P5" i="49" s="1"/>
  <c r="O13" i="49"/>
  <c r="P13" i="49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N34" i="48" s="1"/>
  <c r="M5" i="48"/>
  <c r="M34" i="48" s="1"/>
  <c r="L5" i="48"/>
  <c r="K5" i="48"/>
  <c r="J5" i="48"/>
  <c r="I5" i="48"/>
  <c r="H5" i="48"/>
  <c r="G5" i="48"/>
  <c r="F5" i="48"/>
  <c r="E5" i="48"/>
  <c r="D5" i="48"/>
  <c r="O34" i="49" l="1"/>
  <c r="P34" i="49" s="1"/>
  <c r="J34" i="48"/>
  <c r="D34" i="48"/>
  <c r="E34" i="48"/>
  <c r="F34" i="48"/>
  <c r="G34" i="48"/>
  <c r="H34" i="48"/>
  <c r="I34" i="48"/>
  <c r="K34" i="48"/>
  <c r="L34" i="48"/>
  <c r="O32" i="48"/>
  <c r="P32" i="48" s="1"/>
  <c r="O25" i="48"/>
  <c r="P25" i="48" s="1"/>
  <c r="O29" i="48"/>
  <c r="P29" i="48" s="1"/>
  <c r="O27" i="48"/>
  <c r="P27" i="48" s="1"/>
  <c r="O23" i="48"/>
  <c r="P23" i="48" s="1"/>
  <c r="O18" i="48"/>
  <c r="P18" i="48" s="1"/>
  <c r="O13" i="48"/>
  <c r="P13" i="48" s="1"/>
  <c r="O5" i="48"/>
  <c r="P5" i="48" s="1"/>
  <c r="D30" i="47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N22" i="47"/>
  <c r="N30" i="47" s="1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/>
  <c r="O18" i="47"/>
  <c r="P18" i="47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/>
  <c r="N13" i="47"/>
  <c r="M13" i="47"/>
  <c r="L13" i="47"/>
  <c r="K13" i="47"/>
  <c r="J13" i="47"/>
  <c r="I13" i="47"/>
  <c r="H13" i="47"/>
  <c r="G13" i="47"/>
  <c r="F13" i="47"/>
  <c r="E13" i="47"/>
  <c r="O13" i="47" s="1"/>
  <c r="P13" i="47" s="1"/>
  <c r="D13" i="47"/>
  <c r="O12" i="47"/>
  <c r="P12" i="47" s="1"/>
  <c r="O11" i="47"/>
  <c r="P11" i="47" s="1"/>
  <c r="O10" i="47"/>
  <c r="P10" i="47" s="1"/>
  <c r="O9" i="47"/>
  <c r="P9" i="47"/>
  <c r="O8" i="47"/>
  <c r="P8" i="47"/>
  <c r="O7" i="47"/>
  <c r="P7" i="47" s="1"/>
  <c r="O6" i="47"/>
  <c r="P6" i="47" s="1"/>
  <c r="N5" i="47"/>
  <c r="M5" i="47"/>
  <c r="L5" i="47"/>
  <c r="K5" i="47"/>
  <c r="J5" i="47"/>
  <c r="I5" i="47"/>
  <c r="H5" i="47"/>
  <c r="G5" i="47"/>
  <c r="G30" i="47" s="1"/>
  <c r="F5" i="47"/>
  <c r="E5" i="47"/>
  <c r="D5" i="47"/>
  <c r="N28" i="46"/>
  <c r="O28" i="46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 s="1"/>
  <c r="N19" i="46"/>
  <c r="O19" i="46" s="1"/>
  <c r="N18" i="46"/>
  <c r="O18" i="46" s="1"/>
  <c r="M17" i="46"/>
  <c r="L17" i="46"/>
  <c r="L29" i="46" s="1"/>
  <c r="K17" i="46"/>
  <c r="K29" i="46" s="1"/>
  <c r="J17" i="46"/>
  <c r="I17" i="46"/>
  <c r="H17" i="46"/>
  <c r="G17" i="46"/>
  <c r="F17" i="46"/>
  <c r="E17" i="46"/>
  <c r="D17" i="46"/>
  <c r="N17" i="46" s="1"/>
  <c r="O17" i="46" s="1"/>
  <c r="N16" i="46"/>
  <c r="O16" i="46" s="1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/>
  <c r="M5" i="46"/>
  <c r="L5" i="46"/>
  <c r="K5" i="46"/>
  <c r="J5" i="46"/>
  <c r="J29" i="46" s="1"/>
  <c r="I5" i="46"/>
  <c r="H5" i="46"/>
  <c r="G5" i="46"/>
  <c r="F5" i="46"/>
  <c r="E5" i="46"/>
  <c r="D5" i="46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N19" i="45"/>
  <c r="O19" i="45" s="1"/>
  <c r="N18" i="45"/>
  <c r="O18" i="45" s="1"/>
  <c r="M17" i="45"/>
  <c r="M28" i="45" s="1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3" i="45" s="1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5" i="45" s="1"/>
  <c r="O5" i="45" s="1"/>
  <c r="N27" i="44"/>
  <c r="O27" i="44"/>
  <c r="M26" i="44"/>
  <c r="L26" i="44"/>
  <c r="K26" i="44"/>
  <c r="J26" i="44"/>
  <c r="I26" i="44"/>
  <c r="H26" i="44"/>
  <c r="G26" i="44"/>
  <c r="N26" i="44" s="1"/>
  <c r="O26" i="44" s="1"/>
  <c r="F26" i="44"/>
  <c r="E26" i="44"/>
  <c r="D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/>
  <c r="M22" i="44"/>
  <c r="L22" i="44"/>
  <c r="K22" i="44"/>
  <c r="J22" i="44"/>
  <c r="I22" i="44"/>
  <c r="H22" i="44"/>
  <c r="G22" i="44"/>
  <c r="F22" i="44"/>
  <c r="E22" i="44"/>
  <c r="D22" i="44"/>
  <c r="N21" i="44"/>
  <c r="O21" i="44"/>
  <c r="N20" i="44"/>
  <c r="O20" i="44" s="1"/>
  <c r="N19" i="44"/>
  <c r="O19" i="44" s="1"/>
  <c r="N18" i="44"/>
  <c r="O18" i="44"/>
  <c r="M17" i="44"/>
  <c r="L17" i="44"/>
  <c r="K17" i="44"/>
  <c r="J17" i="44"/>
  <c r="I17" i="44"/>
  <c r="H17" i="44"/>
  <c r="G17" i="44"/>
  <c r="N17" i="44" s="1"/>
  <c r="O17" i="44" s="1"/>
  <c r="F17" i="44"/>
  <c r="E17" i="44"/>
  <c r="D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E28" i="44" s="1"/>
  <c r="D5" i="44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 s="1"/>
  <c r="N19" i="43"/>
  <c r="O19" i="43"/>
  <c r="N18" i="43"/>
  <c r="O18" i="43" s="1"/>
  <c r="M17" i="43"/>
  <c r="L17" i="43"/>
  <c r="K17" i="43"/>
  <c r="K28" i="43" s="1"/>
  <c r="J17" i="43"/>
  <c r="J28" i="43" s="1"/>
  <c r="I17" i="43"/>
  <c r="N17" i="43" s="1"/>
  <c r="O17" i="43" s="1"/>
  <c r="H17" i="43"/>
  <c r="G17" i="43"/>
  <c r="F17" i="43"/>
  <c r="E17" i="43"/>
  <c r="D17" i="43"/>
  <c r="N16" i="43"/>
  <c r="O16" i="43" s="1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E28" i="43" s="1"/>
  <c r="D5" i="43"/>
  <c r="L27" i="42"/>
  <c r="N26" i="42"/>
  <c r="O26" i="42" s="1"/>
  <c r="M25" i="42"/>
  <c r="L25" i="42"/>
  <c r="K25" i="42"/>
  <c r="J25" i="42"/>
  <c r="I25" i="42"/>
  <c r="H25" i="42"/>
  <c r="G25" i="42"/>
  <c r="F25" i="42"/>
  <c r="E25" i="42"/>
  <c r="N25" i="42" s="1"/>
  <c r="O25" i="42" s="1"/>
  <c r="D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/>
  <c r="M13" i="42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M21" i="41"/>
  <c r="L21" i="41"/>
  <c r="L27" i="41" s="1"/>
  <c r="K21" i="41"/>
  <c r="J21" i="41"/>
  <c r="I21" i="41"/>
  <c r="H21" i="41"/>
  <c r="G21" i="41"/>
  <c r="F21" i="41"/>
  <c r="E21" i="41"/>
  <c r="D21" i="41"/>
  <c r="N20" i="41"/>
  <c r="O20" i="41" s="1"/>
  <c r="N19" i="41"/>
  <c r="O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F27" i="41" s="1"/>
  <c r="E12" i="41"/>
  <c r="D12" i="4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G27" i="41" s="1"/>
  <c r="F5" i="41"/>
  <c r="E5" i="41"/>
  <c r="E27" i="41" s="1"/>
  <c r="D5" i="41"/>
  <c r="D27" i="41" s="1"/>
  <c r="M28" i="40"/>
  <c r="N27" i="40"/>
  <c r="O27" i="40" s="1"/>
  <c r="M26" i="40"/>
  <c r="L26" i="40"/>
  <c r="K26" i="40"/>
  <c r="J26" i="40"/>
  <c r="I26" i="40"/>
  <c r="H26" i="40"/>
  <c r="G26" i="40"/>
  <c r="F26" i="40"/>
  <c r="E26" i="40"/>
  <c r="N26" i="40" s="1"/>
  <c r="O26" i="40" s="1"/>
  <c r="D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 s="1"/>
  <c r="N19" i="40"/>
  <c r="O19" i="40" s="1"/>
  <c r="N18" i="40"/>
  <c r="O18" i="40" s="1"/>
  <c r="M17" i="40"/>
  <c r="L17" i="40"/>
  <c r="L28" i="40" s="1"/>
  <c r="K17" i="40"/>
  <c r="N17" i="40" s="1"/>
  <c r="O17" i="40" s="1"/>
  <c r="J17" i="40"/>
  <c r="I17" i="40"/>
  <c r="H17" i="40"/>
  <c r="G17" i="40"/>
  <c r="F17" i="40"/>
  <c r="E17" i="40"/>
  <c r="D17" i="40"/>
  <c r="N16" i="40"/>
  <c r="O16" i="40" s="1"/>
  <c r="N15" i="40"/>
  <c r="O15" i="40"/>
  <c r="N14" i="40"/>
  <c r="O14" i="40" s="1"/>
  <c r="M13" i="40"/>
  <c r="L13" i="40"/>
  <c r="K13" i="40"/>
  <c r="J13" i="40"/>
  <c r="I13" i="40"/>
  <c r="H13" i="40"/>
  <c r="G13" i="40"/>
  <c r="F13" i="40"/>
  <c r="E13" i="40"/>
  <c r="N13" i="40" s="1"/>
  <c r="O13" i="40" s="1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N5" i="40" s="1"/>
  <c r="O5" i="40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6" i="39" s="1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N24" i="39" s="1"/>
  <c r="O24" i="39" s="1"/>
  <c r="D24" i="39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2" i="39" s="1"/>
  <c r="O22" i="39" s="1"/>
  <c r="N21" i="39"/>
  <c r="O21" i="39"/>
  <c r="N20" i="39"/>
  <c r="O20" i="39" s="1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/>
  <c r="N15" i="39"/>
  <c r="O15" i="39" s="1"/>
  <c r="N14" i="39"/>
  <c r="O14" i="39"/>
  <c r="M13" i="39"/>
  <c r="L13" i="39"/>
  <c r="K13" i="39"/>
  <c r="J13" i="39"/>
  <c r="I13" i="39"/>
  <c r="H13" i="39"/>
  <c r="G13" i="39"/>
  <c r="G28" i="39" s="1"/>
  <c r="F13" i="39"/>
  <c r="E13" i="39"/>
  <c r="D13" i="39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K28" i="39"/>
  <c r="J5" i="39"/>
  <c r="J28" i="39" s="1"/>
  <c r="I5" i="39"/>
  <c r="I28" i="39" s="1"/>
  <c r="H5" i="39"/>
  <c r="H28" i="39" s="1"/>
  <c r="G5" i="39"/>
  <c r="F5" i="39"/>
  <c r="E5" i="39"/>
  <c r="D5" i="39"/>
  <c r="D28" i="39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/>
  <c r="N15" i="38"/>
  <c r="O15" i="38" s="1"/>
  <c r="N14" i="38"/>
  <c r="O14" i="38" s="1"/>
  <c r="N13" i="38"/>
  <c r="O13" i="38" s="1"/>
  <c r="M12" i="38"/>
  <c r="L12" i="38"/>
  <c r="N12" i="38" s="1"/>
  <c r="O12" i="38" s="1"/>
  <c r="K12" i="38"/>
  <c r="J12" i="38"/>
  <c r="I12" i="38"/>
  <c r="H12" i="38"/>
  <c r="G12" i="38"/>
  <c r="F12" i="38"/>
  <c r="F27" i="38" s="1"/>
  <c r="E12" i="38"/>
  <c r="D12" i="38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J27" i="38" s="1"/>
  <c r="I5" i="38"/>
  <c r="I27" i="38" s="1"/>
  <c r="H5" i="38"/>
  <c r="G5" i="38"/>
  <c r="F5" i="38"/>
  <c r="E5" i="38"/>
  <c r="D5" i="38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4" i="37" s="1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M20" i="37"/>
  <c r="L20" i="37"/>
  <c r="K20" i="37"/>
  <c r="J20" i="37"/>
  <c r="I20" i="37"/>
  <c r="H20" i="37"/>
  <c r="G20" i="37"/>
  <c r="G26" i="37" s="1"/>
  <c r="F20" i="37"/>
  <c r="E20" i="37"/>
  <c r="D20" i="37"/>
  <c r="N19" i="37"/>
  <c r="O19" i="37" s="1"/>
  <c r="N18" i="37"/>
  <c r="O18" i="37" s="1"/>
  <c r="N17" i="37"/>
  <c r="O17" i="37" s="1"/>
  <c r="N16" i="37"/>
  <c r="O16" i="37"/>
  <c r="M15" i="37"/>
  <c r="L15" i="37"/>
  <c r="K15" i="37"/>
  <c r="J15" i="37"/>
  <c r="I15" i="37"/>
  <c r="H15" i="37"/>
  <c r="G15" i="37"/>
  <c r="F15" i="37"/>
  <c r="E15" i="37"/>
  <c r="D15" i="37"/>
  <c r="N15" i="37" s="1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/>
  <c r="M5" i="37"/>
  <c r="L5" i="37"/>
  <c r="K5" i="37"/>
  <c r="K26" i="37" s="1"/>
  <c r="J5" i="37"/>
  <c r="J26" i="37" s="1"/>
  <c r="I5" i="37"/>
  <c r="H5" i="37"/>
  <c r="G5" i="37"/>
  <c r="F5" i="37"/>
  <c r="F26" i="37" s="1"/>
  <c r="E5" i="37"/>
  <c r="D5" i="37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 s="1"/>
  <c r="N18" i="36"/>
  <c r="O18" i="36" s="1"/>
  <c r="N17" i="36"/>
  <c r="O17" i="36"/>
  <c r="M16" i="36"/>
  <c r="L16" i="36"/>
  <c r="K16" i="36"/>
  <c r="J16" i="36"/>
  <c r="I16" i="36"/>
  <c r="H16" i="36"/>
  <c r="G16" i="36"/>
  <c r="F16" i="36"/>
  <c r="E16" i="36"/>
  <c r="D16" i="36"/>
  <c r="N16" i="36" s="1"/>
  <c r="O16" i="36" s="1"/>
  <c r="N15" i="36"/>
  <c r="O15" i="36" s="1"/>
  <c r="N14" i="36"/>
  <c r="O14" i="36" s="1"/>
  <c r="M13" i="36"/>
  <c r="M27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L27" i="36" s="1"/>
  <c r="K5" i="36"/>
  <c r="J5" i="36"/>
  <c r="I5" i="36"/>
  <c r="H5" i="36"/>
  <c r="H27" i="36" s="1"/>
  <c r="G5" i="36"/>
  <c r="F5" i="36"/>
  <c r="F27" i="36" s="1"/>
  <c r="E5" i="36"/>
  <c r="D5" i="36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/>
  <c r="M20" i="35"/>
  <c r="L20" i="35"/>
  <c r="L27" i="35" s="1"/>
  <c r="K20" i="35"/>
  <c r="J20" i="35"/>
  <c r="I20" i="35"/>
  <c r="H20" i="35"/>
  <c r="G20" i="35"/>
  <c r="F20" i="35"/>
  <c r="E20" i="35"/>
  <c r="D20" i="35"/>
  <c r="N19" i="35"/>
  <c r="O19" i="35" s="1"/>
  <c r="N18" i="35"/>
  <c r="O18" i="35"/>
  <c r="N17" i="35"/>
  <c r="O17" i="35" s="1"/>
  <c r="N16" i="35"/>
  <c r="O16" i="35"/>
  <c r="M15" i="35"/>
  <c r="L15" i="35"/>
  <c r="K15" i="35"/>
  <c r="J15" i="35"/>
  <c r="I15" i="35"/>
  <c r="H15" i="35"/>
  <c r="G15" i="35"/>
  <c r="F15" i="35"/>
  <c r="E15" i="35"/>
  <c r="E27" i="35" s="1"/>
  <c r="D15" i="35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5" i="35" s="1"/>
  <c r="O5" i="35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N24" i="34"/>
  <c r="O24" i="34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/>
  <c r="N19" i="34"/>
  <c r="O19" i="34" s="1"/>
  <c r="N18" i="34"/>
  <c r="O18" i="34"/>
  <c r="M17" i="34"/>
  <c r="L17" i="34"/>
  <c r="K17" i="34"/>
  <c r="K28" i="34" s="1"/>
  <c r="J17" i="34"/>
  <c r="J28" i="34" s="1"/>
  <c r="I17" i="34"/>
  <c r="H17" i="34"/>
  <c r="G17" i="34"/>
  <c r="F17" i="34"/>
  <c r="E17" i="34"/>
  <c r="D17" i="34"/>
  <c r="N16" i="34"/>
  <c r="O16" i="34" s="1"/>
  <c r="N15" i="34"/>
  <c r="O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H28" i="34" s="1"/>
  <c r="G5" i="34"/>
  <c r="F5" i="34"/>
  <c r="E5" i="34"/>
  <c r="D5" i="34"/>
  <c r="N5" i="34" s="1"/>
  <c r="O5" i="34" s="1"/>
  <c r="E26" i="33"/>
  <c r="F26" i="33"/>
  <c r="G26" i="33"/>
  <c r="H26" i="33"/>
  <c r="I26" i="33"/>
  <c r="J26" i="33"/>
  <c r="K26" i="33"/>
  <c r="L26" i="33"/>
  <c r="M26" i="33"/>
  <c r="D26" i="33"/>
  <c r="E23" i="33"/>
  <c r="F23" i="33"/>
  <c r="G23" i="33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L21" i="33"/>
  <c r="M21" i="33"/>
  <c r="E17" i="33"/>
  <c r="F17" i="33"/>
  <c r="G17" i="33"/>
  <c r="H17" i="33"/>
  <c r="I17" i="33"/>
  <c r="J17" i="33"/>
  <c r="K17" i="33"/>
  <c r="L17" i="33"/>
  <c r="M17" i="33"/>
  <c r="E12" i="33"/>
  <c r="F12" i="33"/>
  <c r="G12" i="33"/>
  <c r="H12" i="33"/>
  <c r="I12" i="33"/>
  <c r="J12" i="33"/>
  <c r="K12" i="33"/>
  <c r="L12" i="33"/>
  <c r="M12" i="33"/>
  <c r="E5" i="33"/>
  <c r="F5" i="33"/>
  <c r="G5" i="33"/>
  <c r="H5" i="33"/>
  <c r="I5" i="33"/>
  <c r="J5" i="33"/>
  <c r="J28" i="33" s="1"/>
  <c r="K5" i="33"/>
  <c r="L5" i="33"/>
  <c r="M5" i="33"/>
  <c r="D23" i="33"/>
  <c r="D21" i="33"/>
  <c r="D17" i="33"/>
  <c r="N17" i="33" s="1"/>
  <c r="O17" i="33" s="1"/>
  <c r="D12" i="33"/>
  <c r="D5" i="33"/>
  <c r="N27" i="33"/>
  <c r="O27" i="33" s="1"/>
  <c r="N24" i="33"/>
  <c r="O24" i="33" s="1"/>
  <c r="N25" i="33"/>
  <c r="O25" i="33" s="1"/>
  <c r="N22" i="33"/>
  <c r="O22" i="33" s="1"/>
  <c r="N14" i="33"/>
  <c r="O14" i="33" s="1"/>
  <c r="N15" i="33"/>
  <c r="O15" i="33" s="1"/>
  <c r="N16" i="33"/>
  <c r="O16" i="33" s="1"/>
  <c r="N7" i="33"/>
  <c r="O7" i="33" s="1"/>
  <c r="N8" i="33"/>
  <c r="O8" i="33" s="1"/>
  <c r="N9" i="33"/>
  <c r="O9" i="33"/>
  <c r="N10" i="33"/>
  <c r="O10" i="33" s="1"/>
  <c r="N11" i="33"/>
  <c r="O11" i="33" s="1"/>
  <c r="N6" i="33"/>
  <c r="O6" i="33" s="1"/>
  <c r="N18" i="33"/>
  <c r="O18" i="33" s="1"/>
  <c r="N19" i="33"/>
  <c r="O19" i="33" s="1"/>
  <c r="N20" i="33"/>
  <c r="O20" i="33"/>
  <c r="N13" i="33"/>
  <c r="O13" i="33" s="1"/>
  <c r="E27" i="36"/>
  <c r="N24" i="45"/>
  <c r="O24" i="45" s="1"/>
  <c r="N24" i="46"/>
  <c r="O24" i="46" s="1"/>
  <c r="L26" i="37" l="1"/>
  <c r="E28" i="34"/>
  <c r="G27" i="42"/>
  <c r="M30" i="47"/>
  <c r="E28" i="40"/>
  <c r="L28" i="33"/>
  <c r="F27" i="35"/>
  <c r="K27" i="36"/>
  <c r="F27" i="42"/>
  <c r="L28" i="43"/>
  <c r="I28" i="44"/>
  <c r="N17" i="45"/>
  <c r="O17" i="45" s="1"/>
  <c r="O28" i="47"/>
  <c r="P28" i="47" s="1"/>
  <c r="N24" i="44"/>
  <c r="O24" i="44" s="1"/>
  <c r="H28" i="45"/>
  <c r="H29" i="46"/>
  <c r="O17" i="47"/>
  <c r="P17" i="47" s="1"/>
  <c r="N26" i="34"/>
  <c r="O26" i="34" s="1"/>
  <c r="N21" i="33"/>
  <c r="O21" i="33" s="1"/>
  <c r="I28" i="43"/>
  <c r="N13" i="43"/>
  <c r="O13" i="43" s="1"/>
  <c r="D28" i="44"/>
  <c r="M28" i="33"/>
  <c r="I28" i="34"/>
  <c r="N21" i="42"/>
  <c r="O21" i="42" s="1"/>
  <c r="H28" i="44"/>
  <c r="N5" i="41"/>
  <c r="O5" i="41" s="1"/>
  <c r="J27" i="36"/>
  <c r="J28" i="44"/>
  <c r="F29" i="46"/>
  <c r="N26" i="33"/>
  <c r="O26" i="33" s="1"/>
  <c r="I27" i="35"/>
  <c r="G29" i="46"/>
  <c r="G27" i="38"/>
  <c r="F28" i="40"/>
  <c r="N25" i="41"/>
  <c r="O25" i="41" s="1"/>
  <c r="E27" i="42"/>
  <c r="D28" i="43"/>
  <c r="N28" i="43" s="1"/>
  <c r="O28" i="43" s="1"/>
  <c r="N22" i="43"/>
  <c r="O22" i="43" s="1"/>
  <c r="I28" i="45"/>
  <c r="I29" i="46"/>
  <c r="O22" i="47"/>
  <c r="P22" i="47" s="1"/>
  <c r="N12" i="34"/>
  <c r="O12" i="34" s="1"/>
  <c r="H30" i="47"/>
  <c r="N5" i="38"/>
  <c r="O5" i="38" s="1"/>
  <c r="I27" i="41"/>
  <c r="G28" i="40"/>
  <c r="F28" i="34"/>
  <c r="E26" i="37"/>
  <c r="H27" i="42"/>
  <c r="L28" i="39"/>
  <c r="I27" i="42"/>
  <c r="D27" i="35"/>
  <c r="K27" i="42"/>
  <c r="D26" i="37"/>
  <c r="K28" i="44"/>
  <c r="I28" i="33"/>
  <c r="N23" i="33"/>
  <c r="O23" i="33" s="1"/>
  <c r="M28" i="34"/>
  <c r="N17" i="41"/>
  <c r="O17" i="41" s="1"/>
  <c r="N5" i="33"/>
  <c r="O5" i="33" s="1"/>
  <c r="M29" i="46"/>
  <c r="J27" i="35"/>
  <c r="N22" i="38"/>
  <c r="O22" i="38" s="1"/>
  <c r="D27" i="42"/>
  <c r="I27" i="36"/>
  <c r="H26" i="37"/>
  <c r="J28" i="45"/>
  <c r="D28" i="34"/>
  <c r="O5" i="47"/>
  <c r="P5" i="47" s="1"/>
  <c r="H27" i="35"/>
  <c r="F28" i="45"/>
  <c r="N22" i="46"/>
  <c r="O22" i="46" s="1"/>
  <c r="K30" i="47"/>
  <c r="H27" i="41"/>
  <c r="I28" i="40"/>
  <c r="F28" i="44"/>
  <c r="N26" i="46"/>
  <c r="O26" i="46" s="1"/>
  <c r="M28" i="39"/>
  <c r="J27" i="42"/>
  <c r="K28" i="40"/>
  <c r="N22" i="35"/>
  <c r="O22" i="35" s="1"/>
  <c r="M27" i="41"/>
  <c r="D29" i="46"/>
  <c r="E29" i="46"/>
  <c r="L28" i="44"/>
  <c r="N21" i="41"/>
  <c r="O21" i="41" s="1"/>
  <c r="M28" i="44"/>
  <c r="G28" i="45"/>
  <c r="N13" i="46"/>
  <c r="O13" i="46" s="1"/>
  <c r="G27" i="36"/>
  <c r="E27" i="38"/>
  <c r="N17" i="34"/>
  <c r="O17" i="34" s="1"/>
  <c r="M27" i="35"/>
  <c r="H27" i="38"/>
  <c r="N5" i="39"/>
  <c r="O5" i="39" s="1"/>
  <c r="N13" i="39"/>
  <c r="O13" i="39" s="1"/>
  <c r="N26" i="43"/>
  <c r="O26" i="43" s="1"/>
  <c r="K28" i="45"/>
  <c r="N22" i="45"/>
  <c r="O22" i="45" s="1"/>
  <c r="K27" i="38"/>
  <c r="L27" i="38"/>
  <c r="F28" i="43"/>
  <c r="M28" i="43"/>
  <c r="N20" i="35"/>
  <c r="O20" i="35" s="1"/>
  <c r="H28" i="43"/>
  <c r="L30" i="47"/>
  <c r="G28" i="34"/>
  <c r="J28" i="40"/>
  <c r="G28" i="44"/>
  <c r="N25" i="36"/>
  <c r="O25" i="36" s="1"/>
  <c r="K28" i="33"/>
  <c r="G27" i="35"/>
  <c r="D27" i="36"/>
  <c r="N27" i="36" s="1"/>
  <c r="O27" i="36" s="1"/>
  <c r="N23" i="36"/>
  <c r="O23" i="36" s="1"/>
  <c r="N17" i="39"/>
  <c r="O17" i="39" s="1"/>
  <c r="K27" i="35"/>
  <c r="N27" i="35" s="1"/>
  <c r="O27" i="35" s="1"/>
  <c r="D27" i="38"/>
  <c r="N27" i="38" s="1"/>
  <c r="O27" i="38" s="1"/>
  <c r="E28" i="33"/>
  <c r="E28" i="39"/>
  <c r="N28" i="39" s="1"/>
  <c r="O28" i="39" s="1"/>
  <c r="E30" i="47"/>
  <c r="O26" i="47"/>
  <c r="P26" i="47" s="1"/>
  <c r="G28" i="33"/>
  <c r="N22" i="44"/>
  <c r="O22" i="44" s="1"/>
  <c r="M26" i="37"/>
  <c r="M27" i="38"/>
  <c r="N20" i="38"/>
  <c r="O20" i="38" s="1"/>
  <c r="J30" i="47"/>
  <c r="N12" i="33"/>
  <c r="O12" i="33" s="1"/>
  <c r="N23" i="41"/>
  <c r="O23" i="41" s="1"/>
  <c r="N5" i="43"/>
  <c r="O5" i="43" s="1"/>
  <c r="H28" i="40"/>
  <c r="N24" i="43"/>
  <c r="O24" i="43" s="1"/>
  <c r="O24" i="47"/>
  <c r="P24" i="47" s="1"/>
  <c r="J27" i="41"/>
  <c r="N5" i="42"/>
  <c r="O5" i="42" s="1"/>
  <c r="N13" i="44"/>
  <c r="O13" i="44" s="1"/>
  <c r="L28" i="45"/>
  <c r="L28" i="34"/>
  <c r="N28" i="34" s="1"/>
  <c r="O28" i="34" s="1"/>
  <c r="N15" i="35"/>
  <c r="O15" i="35" s="1"/>
  <c r="N21" i="36"/>
  <c r="O21" i="36" s="1"/>
  <c r="N5" i="37"/>
  <c r="O5" i="37" s="1"/>
  <c r="F28" i="39"/>
  <c r="N24" i="40"/>
  <c r="O24" i="40" s="1"/>
  <c r="K27" i="41"/>
  <c r="N17" i="42"/>
  <c r="O17" i="42" s="1"/>
  <c r="N23" i="42"/>
  <c r="O23" i="42" s="1"/>
  <c r="N26" i="45"/>
  <c r="O26" i="45" s="1"/>
  <c r="F30" i="47"/>
  <c r="O34" i="48"/>
  <c r="P34" i="48" s="1"/>
  <c r="N27" i="41"/>
  <c r="O27" i="41" s="1"/>
  <c r="N29" i="46"/>
  <c r="O29" i="46" s="1"/>
  <c r="D28" i="33"/>
  <c r="N22" i="37"/>
  <c r="O22" i="37" s="1"/>
  <c r="D28" i="40"/>
  <c r="N28" i="40" s="1"/>
  <c r="O28" i="40" s="1"/>
  <c r="D28" i="45"/>
  <c r="M27" i="42"/>
  <c r="N5" i="46"/>
  <c r="O5" i="46" s="1"/>
  <c r="N12" i="41"/>
  <c r="O12" i="41" s="1"/>
  <c r="N12" i="37"/>
  <c r="O12" i="37" s="1"/>
  <c r="N13" i="36"/>
  <c r="O13" i="36" s="1"/>
  <c r="G28" i="43"/>
  <c r="I26" i="37"/>
  <c r="N23" i="34"/>
  <c r="O23" i="34" s="1"/>
  <c r="N22" i="40"/>
  <c r="O22" i="40" s="1"/>
  <c r="F28" i="33"/>
  <c r="N5" i="44"/>
  <c r="O5" i="44" s="1"/>
  <c r="H28" i="33"/>
  <c r="N5" i="36"/>
  <c r="O5" i="36" s="1"/>
  <c r="I30" i="47"/>
  <c r="O30" i="47" s="1"/>
  <c r="P30" i="47" s="1"/>
  <c r="N20" i="37"/>
  <c r="O20" i="37" s="1"/>
  <c r="E28" i="45"/>
  <c r="N26" i="37" l="1"/>
  <c r="O26" i="37" s="1"/>
  <c r="N27" i="42"/>
  <c r="O27" i="42" s="1"/>
  <c r="N28" i="44"/>
  <c r="O28" i="44" s="1"/>
  <c r="N28" i="33"/>
  <c r="O28" i="33" s="1"/>
  <c r="N28" i="45"/>
  <c r="O28" i="45" s="1"/>
</calcChain>
</file>

<file path=xl/sharedStrings.xml><?xml version="1.0" encoding="utf-8"?>
<sst xmlns="http://schemas.openxmlformats.org/spreadsheetml/2006/main" count="759" uniqueCount="95">
  <si>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</si>
  <si>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</si>
  <si>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</si>
  <si>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</si>
  <si>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</si>
  <si>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</si>
  <si>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</si>
  <si>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</si>
  <si>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</si>
  <si>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</si>
  <si>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</si>
  <si>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</si>
  <si>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</si>
  <si>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</si>
  <si>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</si>
  <si>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</si>
  <si>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</si>
  <si>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</si>
  <si>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</si>
  <si>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</si>
  <si>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</si>
  <si>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</si>
  <si>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</si>
  <si>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</si>
  <si>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</si>
  <si>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</si>
  <si>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</si>
  <si>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</si>
  <si>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Protective Inspections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</si>
  <si>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</si>
  <si>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</si>
  <si>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</si>
  <si>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</si>
  <si>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</si>
  <si>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Transportation</t>
  </si>
  <si>
    <t>Road and Street Facilities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</si>
  <si>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</si>
  <si>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</si>
  <si>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</si>
  <si>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</si>
  <si>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</si>
  <si>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</si>
  <si>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Crestview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</si>
  <si>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</si>
  <si>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</si>
  <si>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</si>
  <si>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</si>
  <si>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Flood Control / Stormwater Management</t>
  </si>
  <si>
    <t>2011 Municipal Population:</t>
  </si>
  <si>
    <t>Local Fiscal Year Ended September 30, 2012</t>
  </si>
  <si>
    <t>Pension Benefits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</si>
  <si>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</si>
  <si>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</si>
  <si>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</si>
  <si>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</si>
  <si>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</si>
  <si>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</si>
  <si>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</si>
  <si>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</si>
  <si>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</si>
  <si>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</si>
  <si>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</si>
  <si>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</si>
  <si>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</si>
  <si>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</si>
  <si>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</si>
  <si>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</si>
  <si>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</si>
  <si>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</si>
  <si>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</si>
  <si>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</si>
  <si>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</si>
  <si>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</si>
  <si>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</si>
  <si>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</si>
  <si>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</si>
  <si>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</si>
  <si>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</si>
  <si>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Special Items (Loss)</t>
  </si>
  <si>
    <t>2020 Municipal Population:</t>
  </si>
  <si>
    <t>Local Fiscal Year Ended September 30, 2021</t>
  </si>
  <si>
    <t>Per Capita Account</t>
  </si>
  <si>
    <t>Custodial</t>
  </si>
  <si>
    <t>Total Account</t>
  </si>
  <si>
    <t>Economic Environment</t>
  </si>
  <si>
    <t>Housing and Urban Development</t>
  </si>
  <si>
    <t>Inter-fund Group Transfers Out</t>
  </si>
  <si>
    <t>2021 Municipal Population:</t>
  </si>
  <si>
    <t>Local Fiscal Year Ended September 30, 2022</t>
  </si>
  <si>
    <t>Human Services</t>
  </si>
  <si>
    <t>Health Services</t>
  </si>
  <si>
    <t>Cultural Services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</si>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</sst>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8" fillId="0" borderId="1" xfId="0" applyFont="1" applyBorder="1" applyAlignment="1">
      <alignment vertical="center"/>
    </xf>
    <xf numFmtId="1" fontId="18" fillId="0" borderId="20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77119-2C2D-4086-8A18-16F996850EEE}">
  <sheetPr>
    <pageSetUpPr fitToPage="1"/>
  </sheetPr>
  <dimension ref="A1:ED38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81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82</v>
      </c>
      <c r="N4" s="98" t="s">
        <v>5</v>
      </c>
      <c r="O4" s="98" t="s">
        <v>83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8546664</v>
      </c>
      <c r="E5" s="103">
        <f>SUM(E6:E12)</f>
        <v>150008</v>
      </c>
      <c r="F5" s="103">
        <f>SUM(F6:F12)</f>
        <v>285541</v>
      </c>
      <c r="G5" s="103">
        <f>SUM(G6:G12)</f>
        <v>0</v>
      </c>
      <c r="H5" s="103">
        <f>SUM(H6:H12)</f>
        <v>0</v>
      </c>
      <c r="I5" s="103">
        <f>SUM(I6:I12)</f>
        <v>4461564</v>
      </c>
      <c r="J5" s="103">
        <f>SUM(J6:J12)</f>
        <v>0</v>
      </c>
      <c r="K5" s="103">
        <f>SUM(K6:K12)</f>
        <v>3211604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16655381</v>
      </c>
      <c r="P5" s="105">
        <f>(O5/P$36)</f>
        <v>596.26180503347291</v>
      </c>
      <c r="Q5" s="106"/>
    </row>
    <row r="6" spans="1:134">
      <c r="A6" s="108"/>
      <c r="B6" s="109">
        <v>511</v>
      </c>
      <c r="C6" s="110" t="s">
        <v>19</v>
      </c>
      <c r="D6" s="111">
        <v>3305102</v>
      </c>
      <c r="E6" s="111">
        <v>150008</v>
      </c>
      <c r="F6" s="111">
        <v>0</v>
      </c>
      <c r="G6" s="111">
        <v>0</v>
      </c>
      <c r="H6" s="111">
        <v>0</v>
      </c>
      <c r="I6" s="111">
        <v>3089413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6544523</v>
      </c>
      <c r="P6" s="112">
        <f>(O6/P$36)</f>
        <v>234.29359538896645</v>
      </c>
      <c r="Q6" s="113"/>
    </row>
    <row r="7" spans="1:134">
      <c r="A7" s="108"/>
      <c r="B7" s="109">
        <v>512</v>
      </c>
      <c r="C7" s="110" t="s">
        <v>20</v>
      </c>
      <c r="D7" s="111">
        <v>1666445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1666445</v>
      </c>
      <c r="P7" s="112">
        <f>(O7/P$36)</f>
        <v>59.658647477893531</v>
      </c>
      <c r="Q7" s="113"/>
    </row>
    <row r="8" spans="1:134">
      <c r="A8" s="108"/>
      <c r="B8" s="109">
        <v>513</v>
      </c>
      <c r="C8" s="110" t="s">
        <v>21</v>
      </c>
      <c r="D8" s="111">
        <v>1109976</v>
      </c>
      <c r="E8" s="111">
        <v>0</v>
      </c>
      <c r="F8" s="111">
        <v>0</v>
      </c>
      <c r="G8" s="111">
        <v>0</v>
      </c>
      <c r="H8" s="111">
        <v>0</v>
      </c>
      <c r="I8" s="111">
        <v>479390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1589366</v>
      </c>
      <c r="P8" s="112">
        <f>(O8/P$36)</f>
        <v>56.899223141087603</v>
      </c>
      <c r="Q8" s="113"/>
    </row>
    <row r="9" spans="1:134">
      <c r="A9" s="108"/>
      <c r="B9" s="109">
        <v>515</v>
      </c>
      <c r="C9" s="110" t="s">
        <v>22</v>
      </c>
      <c r="D9" s="111">
        <v>494763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494763</v>
      </c>
      <c r="P9" s="112">
        <f>(O9/P$36)</f>
        <v>17.712490602513157</v>
      </c>
      <c r="Q9" s="113"/>
    </row>
    <row r="10" spans="1:134">
      <c r="A10" s="108"/>
      <c r="B10" s="109">
        <v>517</v>
      </c>
      <c r="C10" s="110" t="s">
        <v>23</v>
      </c>
      <c r="D10" s="111">
        <v>0</v>
      </c>
      <c r="E10" s="111">
        <v>0</v>
      </c>
      <c r="F10" s="111">
        <v>285541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285541</v>
      </c>
      <c r="P10" s="112">
        <f>(O10/P$36)</f>
        <v>10.222353488705116</v>
      </c>
      <c r="Q10" s="113"/>
    </row>
    <row r="11" spans="1:134">
      <c r="A11" s="108"/>
      <c r="B11" s="109">
        <v>518</v>
      </c>
      <c r="C11" s="110" t="s">
        <v>50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3211604</v>
      </c>
      <c r="L11" s="111">
        <v>0</v>
      </c>
      <c r="M11" s="111">
        <v>0</v>
      </c>
      <c r="N11" s="111">
        <v>0</v>
      </c>
      <c r="O11" s="111">
        <f t="shared" si="0"/>
        <v>3211604</v>
      </c>
      <c r="P11" s="112">
        <f>(O11/P$36)</f>
        <v>114.97526223463286</v>
      </c>
      <c r="Q11" s="113"/>
    </row>
    <row r="12" spans="1:134">
      <c r="A12" s="108"/>
      <c r="B12" s="109">
        <v>519</v>
      </c>
      <c r="C12" s="110" t="s">
        <v>24</v>
      </c>
      <c r="D12" s="111">
        <v>1970378</v>
      </c>
      <c r="E12" s="111">
        <v>0</v>
      </c>
      <c r="F12" s="111">
        <v>0</v>
      </c>
      <c r="G12" s="111">
        <v>0</v>
      </c>
      <c r="H12" s="111">
        <v>0</v>
      </c>
      <c r="I12" s="111">
        <v>892761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2863139</v>
      </c>
      <c r="P12" s="112">
        <f>(O12/P$36)</f>
        <v>102.50023269967421</v>
      </c>
      <c r="Q12" s="113"/>
    </row>
    <row r="13" spans="1:134" ht="15.75">
      <c r="A13" s="114" t="s">
        <v>25</v>
      </c>
      <c r="B13" s="115"/>
      <c r="C13" s="116"/>
      <c r="D13" s="117">
        <f>SUM(D14:D17)</f>
        <v>15221432</v>
      </c>
      <c r="E13" s="117">
        <f>SUM(E14:E17)</f>
        <v>590098</v>
      </c>
      <c r="F13" s="117">
        <f>SUM(F14:F17)</f>
        <v>0</v>
      </c>
      <c r="G13" s="117">
        <f>SUM(G14:G17)</f>
        <v>0</v>
      </c>
      <c r="H13" s="117">
        <f>SUM(H14:H17)</f>
        <v>0</v>
      </c>
      <c r="I13" s="117">
        <f>SUM(I14:I17)</f>
        <v>0</v>
      </c>
      <c r="J13" s="117">
        <f>SUM(J14:J17)</f>
        <v>0</v>
      </c>
      <c r="K13" s="117">
        <f>SUM(K14:K17)</f>
        <v>0</v>
      </c>
      <c r="L13" s="117">
        <f>SUM(L14:L17)</f>
        <v>0</v>
      </c>
      <c r="M13" s="117">
        <f>SUM(M14:M17)</f>
        <v>0</v>
      </c>
      <c r="N13" s="117">
        <f>SUM(N14:N17)</f>
        <v>0</v>
      </c>
      <c r="O13" s="118">
        <f>SUM(D13:N13)</f>
        <v>15811530</v>
      </c>
      <c r="P13" s="119">
        <f>(O13/P$36)</f>
        <v>566.05198152722585</v>
      </c>
      <c r="Q13" s="120"/>
    </row>
    <row r="14" spans="1:134">
      <c r="A14" s="108"/>
      <c r="B14" s="109">
        <v>521</v>
      </c>
      <c r="C14" s="110" t="s">
        <v>26</v>
      </c>
      <c r="D14" s="111">
        <v>6883239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6883239</v>
      </c>
      <c r="P14" s="112">
        <f>(O14/P$36)</f>
        <v>246.41961121254431</v>
      </c>
      <c r="Q14" s="113"/>
    </row>
    <row r="15" spans="1:134">
      <c r="A15" s="108"/>
      <c r="B15" s="109">
        <v>522</v>
      </c>
      <c r="C15" s="110" t="s">
        <v>27</v>
      </c>
      <c r="D15" s="111">
        <v>7101783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17" si="1">SUM(D15:N15)</f>
        <v>7101783</v>
      </c>
      <c r="P15" s="112">
        <f>(O15/P$36)</f>
        <v>254.24347545913434</v>
      </c>
      <c r="Q15" s="113"/>
    </row>
    <row r="16" spans="1:134">
      <c r="A16" s="108"/>
      <c r="B16" s="109">
        <v>524</v>
      </c>
      <c r="C16" s="110" t="s">
        <v>28</v>
      </c>
      <c r="D16" s="111">
        <v>187563</v>
      </c>
      <c r="E16" s="111">
        <v>590098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777661</v>
      </c>
      <c r="P16" s="112">
        <f>(O16/P$36)</f>
        <v>27.840224823685247</v>
      </c>
      <c r="Q16" s="113"/>
    </row>
    <row r="17" spans="1:17">
      <c r="A17" s="108"/>
      <c r="B17" s="109">
        <v>529</v>
      </c>
      <c r="C17" s="110" t="s">
        <v>29</v>
      </c>
      <c r="D17" s="111">
        <v>1048847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1048847</v>
      </c>
      <c r="P17" s="112">
        <f>(O17/P$36)</f>
        <v>37.548670031861953</v>
      </c>
      <c r="Q17" s="113"/>
    </row>
    <row r="18" spans="1:17" ht="15.75">
      <c r="A18" s="114" t="s">
        <v>30</v>
      </c>
      <c r="B18" s="115"/>
      <c r="C18" s="116"/>
      <c r="D18" s="117">
        <f>SUM(D19:D22)</f>
        <v>0</v>
      </c>
      <c r="E18" s="117">
        <f>SUM(E19:E22)</f>
        <v>0</v>
      </c>
      <c r="F18" s="117">
        <f>SUM(F19:F22)</f>
        <v>0</v>
      </c>
      <c r="G18" s="117">
        <f>SUM(G19:G22)</f>
        <v>0</v>
      </c>
      <c r="H18" s="117">
        <f>SUM(H19:H22)</f>
        <v>0</v>
      </c>
      <c r="I18" s="117">
        <f>SUM(I19:I22)</f>
        <v>9226228</v>
      </c>
      <c r="J18" s="117">
        <f>SUM(J19:J22)</f>
        <v>0</v>
      </c>
      <c r="K18" s="117">
        <f>SUM(K19:K22)</f>
        <v>0</v>
      </c>
      <c r="L18" s="117">
        <f>SUM(L19:L22)</f>
        <v>0</v>
      </c>
      <c r="M18" s="117">
        <f>SUM(M19:M22)</f>
        <v>0</v>
      </c>
      <c r="N18" s="117">
        <f>SUM(N19:N22)</f>
        <v>0</v>
      </c>
      <c r="O18" s="118">
        <f>SUM(D18:N18)</f>
        <v>9226228</v>
      </c>
      <c r="P18" s="119">
        <f>(O18/P$36)</f>
        <v>330.2984999821</v>
      </c>
      <c r="Q18" s="120"/>
    </row>
    <row r="19" spans="1:17">
      <c r="A19" s="108"/>
      <c r="B19" s="109">
        <v>533</v>
      </c>
      <c r="C19" s="110" t="s">
        <v>31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3338894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ref="O19:O31" si="2">SUM(D19:N19)</f>
        <v>3338894</v>
      </c>
      <c r="P19" s="112">
        <f>(O19/P$36)</f>
        <v>119.53223785486701</v>
      </c>
      <c r="Q19" s="113"/>
    </row>
    <row r="20" spans="1:17">
      <c r="A20" s="108"/>
      <c r="B20" s="109">
        <v>534</v>
      </c>
      <c r="C20" s="110" t="s">
        <v>32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4143537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4143537</v>
      </c>
      <c r="P20" s="112">
        <f>(O20/P$36)</f>
        <v>148.3384169262163</v>
      </c>
      <c r="Q20" s="113"/>
    </row>
    <row r="21" spans="1:17">
      <c r="A21" s="108"/>
      <c r="B21" s="109">
        <v>535</v>
      </c>
      <c r="C21" s="110" t="s">
        <v>33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1296631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1296631</v>
      </c>
      <c r="P21" s="112">
        <f>(O21/P$36)</f>
        <v>46.419324812945263</v>
      </c>
      <c r="Q21" s="113"/>
    </row>
    <row r="22" spans="1:17">
      <c r="A22" s="108"/>
      <c r="B22" s="109">
        <v>538</v>
      </c>
      <c r="C22" s="110" t="s">
        <v>47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447166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447166</v>
      </c>
      <c r="P22" s="112">
        <f>(O22/P$36)</f>
        <v>16.008520388071457</v>
      </c>
      <c r="Q22" s="113"/>
    </row>
    <row r="23" spans="1:17" ht="15.75">
      <c r="A23" s="114" t="s">
        <v>34</v>
      </c>
      <c r="B23" s="115"/>
      <c r="C23" s="116"/>
      <c r="D23" s="117">
        <f>SUM(D24:D24)</f>
        <v>4445173</v>
      </c>
      <c r="E23" s="117">
        <f>SUM(E24:E24)</f>
        <v>0</v>
      </c>
      <c r="F23" s="117">
        <f>SUM(F24:F24)</f>
        <v>0</v>
      </c>
      <c r="G23" s="117">
        <f>SUM(G24:G24)</f>
        <v>0</v>
      </c>
      <c r="H23" s="117">
        <f>SUM(H24:H24)</f>
        <v>0</v>
      </c>
      <c r="I23" s="117">
        <f>SUM(I24:I24)</f>
        <v>0</v>
      </c>
      <c r="J23" s="117">
        <f>SUM(J24:J24)</f>
        <v>0</v>
      </c>
      <c r="K23" s="117">
        <f>SUM(K24:K24)</f>
        <v>0</v>
      </c>
      <c r="L23" s="117">
        <f>SUM(L24:L24)</f>
        <v>0</v>
      </c>
      <c r="M23" s="117">
        <f>SUM(M24:M24)</f>
        <v>0</v>
      </c>
      <c r="N23" s="117">
        <f>SUM(N24:N24)</f>
        <v>0</v>
      </c>
      <c r="O23" s="117">
        <f t="shared" si="2"/>
        <v>4445173</v>
      </c>
      <c r="P23" s="119">
        <f>(O23/P$36)</f>
        <v>159.13697060824114</v>
      </c>
      <c r="Q23" s="120"/>
    </row>
    <row r="24" spans="1:17">
      <c r="A24" s="108"/>
      <c r="B24" s="109">
        <v>541</v>
      </c>
      <c r="C24" s="110" t="s">
        <v>35</v>
      </c>
      <c r="D24" s="111">
        <v>4445173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4445173</v>
      </c>
      <c r="P24" s="112">
        <f>(O24/P$36)</f>
        <v>159.13697060824114</v>
      </c>
      <c r="Q24" s="113"/>
    </row>
    <row r="25" spans="1:17" ht="15.75">
      <c r="A25" s="114" t="s">
        <v>84</v>
      </c>
      <c r="B25" s="115"/>
      <c r="C25" s="116"/>
      <c r="D25" s="117">
        <f>SUM(D26:D26)</f>
        <v>0</v>
      </c>
      <c r="E25" s="117">
        <f>SUM(E26:E26)</f>
        <v>153635</v>
      </c>
      <c r="F25" s="117">
        <f>SUM(F26:F26)</f>
        <v>0</v>
      </c>
      <c r="G25" s="117">
        <f>SUM(G26:G26)</f>
        <v>0</v>
      </c>
      <c r="H25" s="117">
        <f>SUM(H26:H26)</f>
        <v>0</v>
      </c>
      <c r="I25" s="117">
        <f>SUM(I26:I26)</f>
        <v>0</v>
      </c>
      <c r="J25" s="117">
        <f>SUM(J26:J26)</f>
        <v>0</v>
      </c>
      <c r="K25" s="117">
        <f>SUM(K26:K26)</f>
        <v>0</v>
      </c>
      <c r="L25" s="117">
        <f>SUM(L26:L26)</f>
        <v>0</v>
      </c>
      <c r="M25" s="117">
        <f>SUM(M26:M26)</f>
        <v>0</v>
      </c>
      <c r="N25" s="117">
        <f>SUM(N26:N26)</f>
        <v>0</v>
      </c>
      <c r="O25" s="117">
        <f t="shared" si="2"/>
        <v>153635</v>
      </c>
      <c r="P25" s="119">
        <f>(O25/P$36)</f>
        <v>5.50012529982458</v>
      </c>
      <c r="Q25" s="120"/>
    </row>
    <row r="26" spans="1:17">
      <c r="A26" s="121"/>
      <c r="B26" s="122">
        <v>554</v>
      </c>
      <c r="C26" s="123" t="s">
        <v>85</v>
      </c>
      <c r="D26" s="111">
        <v>0</v>
      </c>
      <c r="E26" s="111">
        <v>153635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153635</v>
      </c>
      <c r="P26" s="112">
        <f>(O26/P$36)</f>
        <v>5.50012529982458</v>
      </c>
      <c r="Q26" s="113"/>
    </row>
    <row r="27" spans="1:17" ht="15.75">
      <c r="A27" s="114" t="s">
        <v>89</v>
      </c>
      <c r="B27" s="115"/>
      <c r="C27" s="116"/>
      <c r="D27" s="117">
        <f>SUM(D28:D28)</f>
        <v>326687</v>
      </c>
      <c r="E27" s="117">
        <f>SUM(E28:E28)</f>
        <v>0</v>
      </c>
      <c r="F27" s="117">
        <f>SUM(F28:F28)</f>
        <v>0</v>
      </c>
      <c r="G27" s="117">
        <f>SUM(G28:G28)</f>
        <v>0</v>
      </c>
      <c r="H27" s="117">
        <f>SUM(H28:H28)</f>
        <v>0</v>
      </c>
      <c r="I27" s="117">
        <f>SUM(I28:I28)</f>
        <v>0</v>
      </c>
      <c r="J27" s="117">
        <f>SUM(J28:J28)</f>
        <v>0</v>
      </c>
      <c r="K27" s="117">
        <f>SUM(K28:K28)</f>
        <v>0</v>
      </c>
      <c r="L27" s="117">
        <f>SUM(L28:L28)</f>
        <v>0</v>
      </c>
      <c r="M27" s="117">
        <f>SUM(M28:M28)</f>
        <v>0</v>
      </c>
      <c r="N27" s="117">
        <f>SUM(N28:N28)</f>
        <v>0</v>
      </c>
      <c r="O27" s="117">
        <f t="shared" si="2"/>
        <v>326687</v>
      </c>
      <c r="P27" s="119">
        <f>(O27/P$36)</f>
        <v>11.695378226470483</v>
      </c>
      <c r="Q27" s="120"/>
    </row>
    <row r="28" spans="1:17">
      <c r="A28" s="108"/>
      <c r="B28" s="109">
        <v>562</v>
      </c>
      <c r="C28" s="110" t="s">
        <v>90</v>
      </c>
      <c r="D28" s="111">
        <v>326687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326687</v>
      </c>
      <c r="P28" s="112">
        <f>(O28/P$36)</f>
        <v>11.695378226470483</v>
      </c>
      <c r="Q28" s="113"/>
    </row>
    <row r="29" spans="1:17" ht="15.75">
      <c r="A29" s="114" t="s">
        <v>36</v>
      </c>
      <c r="B29" s="115"/>
      <c r="C29" s="116"/>
      <c r="D29" s="117">
        <f>SUM(D30:D31)</f>
        <v>2175319</v>
      </c>
      <c r="E29" s="117">
        <f>SUM(E30:E31)</f>
        <v>0</v>
      </c>
      <c r="F29" s="117">
        <f>SUM(F30:F31)</f>
        <v>0</v>
      </c>
      <c r="G29" s="117">
        <f>SUM(G30:G31)</f>
        <v>0</v>
      </c>
      <c r="H29" s="117">
        <f>SUM(H30:H31)</f>
        <v>0</v>
      </c>
      <c r="I29" s="117">
        <f>SUM(I30:I31)</f>
        <v>1077630</v>
      </c>
      <c r="J29" s="117">
        <f>SUM(J30:J31)</f>
        <v>0</v>
      </c>
      <c r="K29" s="117">
        <f>SUM(K30:K31)</f>
        <v>0</v>
      </c>
      <c r="L29" s="117">
        <f>SUM(L30:L31)</f>
        <v>0</v>
      </c>
      <c r="M29" s="117">
        <f>SUM(M30:M31)</f>
        <v>0</v>
      </c>
      <c r="N29" s="117">
        <f>SUM(N30:N31)</f>
        <v>0</v>
      </c>
      <c r="O29" s="117">
        <f>SUM(D29:N29)</f>
        <v>3252949</v>
      </c>
      <c r="P29" s="119">
        <f>(O29/P$36)</f>
        <v>116.45541116242437</v>
      </c>
      <c r="Q29" s="113"/>
    </row>
    <row r="30" spans="1:17">
      <c r="A30" s="108"/>
      <c r="B30" s="109">
        <v>572</v>
      </c>
      <c r="C30" s="110" t="s">
        <v>38</v>
      </c>
      <c r="D30" s="111">
        <v>2096203</v>
      </c>
      <c r="E30" s="111">
        <v>0</v>
      </c>
      <c r="F30" s="111">
        <v>0</v>
      </c>
      <c r="G30" s="111">
        <v>0</v>
      </c>
      <c r="H30" s="111">
        <v>0</v>
      </c>
      <c r="I30" s="111">
        <v>1077630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3173833</v>
      </c>
      <c r="P30" s="112">
        <f>(O30/P$36)</f>
        <v>113.62306232771274</v>
      </c>
      <c r="Q30" s="113"/>
    </row>
    <row r="31" spans="1:17">
      <c r="A31" s="108"/>
      <c r="B31" s="109">
        <v>573</v>
      </c>
      <c r="C31" s="110" t="s">
        <v>91</v>
      </c>
      <c r="D31" s="111">
        <v>79116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79116</v>
      </c>
      <c r="P31" s="112">
        <f>(O31/P$36)</f>
        <v>2.8323488347116315</v>
      </c>
      <c r="Q31" s="113"/>
    </row>
    <row r="32" spans="1:17" ht="15.75">
      <c r="A32" s="114" t="s">
        <v>40</v>
      </c>
      <c r="B32" s="115"/>
      <c r="C32" s="116"/>
      <c r="D32" s="117">
        <f>SUM(D33:D33)</f>
        <v>484846</v>
      </c>
      <c r="E32" s="117">
        <f>SUM(E33:E33)</f>
        <v>104000</v>
      </c>
      <c r="F32" s="117">
        <f>SUM(F33:F33)</f>
        <v>48020</v>
      </c>
      <c r="G32" s="117">
        <f>SUM(G33:G33)</f>
        <v>0</v>
      </c>
      <c r="H32" s="117">
        <f>SUM(H33:H33)</f>
        <v>0</v>
      </c>
      <c r="I32" s="117">
        <f>SUM(I33:I33)</f>
        <v>381398</v>
      </c>
      <c r="J32" s="117">
        <f>SUM(J33:J33)</f>
        <v>0</v>
      </c>
      <c r="K32" s="117">
        <f>SUM(K33:K33)</f>
        <v>0</v>
      </c>
      <c r="L32" s="117">
        <f>SUM(L33:L33)</f>
        <v>0</v>
      </c>
      <c r="M32" s="117">
        <f>SUM(M33:M33)</f>
        <v>0</v>
      </c>
      <c r="N32" s="117">
        <f>SUM(N33:N33)</f>
        <v>0</v>
      </c>
      <c r="O32" s="117">
        <f>SUM(D32:N32)</f>
        <v>1018264</v>
      </c>
      <c r="P32" s="119">
        <f>(O32/P$36)</f>
        <v>36.45380016467977</v>
      </c>
      <c r="Q32" s="113"/>
    </row>
    <row r="33" spans="1:120" ht="15.75" thickBot="1">
      <c r="A33" s="108"/>
      <c r="B33" s="109">
        <v>581</v>
      </c>
      <c r="C33" s="110" t="s">
        <v>86</v>
      </c>
      <c r="D33" s="111">
        <v>484846</v>
      </c>
      <c r="E33" s="111">
        <v>104000</v>
      </c>
      <c r="F33" s="111">
        <v>48020</v>
      </c>
      <c r="G33" s="111">
        <v>0</v>
      </c>
      <c r="H33" s="111">
        <v>0</v>
      </c>
      <c r="I33" s="111">
        <v>381398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>SUM(D33:N33)</f>
        <v>1018264</v>
      </c>
      <c r="P33" s="112">
        <f>(O33/P$36)</f>
        <v>36.45380016467977</v>
      </c>
      <c r="Q33" s="113"/>
    </row>
    <row r="34" spans="1:120" ht="16.5" thickBot="1">
      <c r="A34" s="124" t="s">
        <v>10</v>
      </c>
      <c r="B34" s="125"/>
      <c r="C34" s="126"/>
      <c r="D34" s="127">
        <f>SUM(D5,D13,D18,D23,D25,D27,D29,D32)</f>
        <v>31200121</v>
      </c>
      <c r="E34" s="127">
        <f t="shared" ref="E34:N34" si="3">SUM(E5,E13,E18,E23,E25,E27,E29,E32)</f>
        <v>997741</v>
      </c>
      <c r="F34" s="127">
        <f t="shared" si="3"/>
        <v>333561</v>
      </c>
      <c r="G34" s="127">
        <f t="shared" si="3"/>
        <v>0</v>
      </c>
      <c r="H34" s="127">
        <f t="shared" si="3"/>
        <v>0</v>
      </c>
      <c r="I34" s="127">
        <f t="shared" si="3"/>
        <v>15146820</v>
      </c>
      <c r="J34" s="127">
        <f t="shared" si="3"/>
        <v>0</v>
      </c>
      <c r="K34" s="127">
        <f t="shared" si="3"/>
        <v>3211604</v>
      </c>
      <c r="L34" s="127">
        <f t="shared" si="3"/>
        <v>0</v>
      </c>
      <c r="M34" s="127">
        <f t="shared" si="3"/>
        <v>0</v>
      </c>
      <c r="N34" s="127">
        <f t="shared" si="3"/>
        <v>0</v>
      </c>
      <c r="O34" s="127">
        <f>SUM(D34:N34)</f>
        <v>50889847</v>
      </c>
      <c r="P34" s="128">
        <f>(O34/P$36)</f>
        <v>1821.8539720044391</v>
      </c>
      <c r="Q34" s="106"/>
      <c r="R34" s="129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</row>
    <row r="35" spans="1:120">
      <c r="A35" s="130"/>
      <c r="B35" s="131"/>
      <c r="C35" s="131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3"/>
    </row>
    <row r="36" spans="1:120">
      <c r="A36" s="134"/>
      <c r="B36" s="135"/>
      <c r="C36" s="135"/>
      <c r="D36" s="136"/>
      <c r="E36" s="136"/>
      <c r="F36" s="136"/>
      <c r="G36" s="136"/>
      <c r="H36" s="136"/>
      <c r="I36" s="136"/>
      <c r="J36" s="136"/>
      <c r="K36" s="136"/>
      <c r="L36" s="136"/>
      <c r="M36" s="139" t="s">
        <v>94</v>
      </c>
      <c r="N36" s="139"/>
      <c r="O36" s="139"/>
      <c r="P36" s="137">
        <v>27933</v>
      </c>
    </row>
    <row r="37" spans="1:120">
      <c r="A37" s="140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2"/>
    </row>
    <row r="38" spans="1:120" ht="15.75" customHeight="1" thickBot="1">
      <c r="A38" s="143" t="s">
        <v>45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5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4" t="s">
        <v>42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5"/>
      <c r="Q1" s="46"/>
    </row>
    <row r="2" spans="1:133" ht="24" thickBot="1">
      <c r="A2" s="187" t="s">
        <v>56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5"/>
      <c r="Q2" s="46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47"/>
      <c r="N3" s="48"/>
      <c r="O3" s="199" t="s">
        <v>17</v>
      </c>
      <c r="P3" s="49"/>
      <c r="Q3" s="46"/>
    </row>
    <row r="4" spans="1:133" ht="32.25" customHeight="1" thickBot="1">
      <c r="A4" s="193"/>
      <c r="B4" s="194"/>
      <c r="C4" s="19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20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2817739</v>
      </c>
      <c r="E5" s="56">
        <f t="shared" si="0"/>
        <v>50153</v>
      </c>
      <c r="F5" s="56">
        <f t="shared" si="0"/>
        <v>726756</v>
      </c>
      <c r="G5" s="56">
        <f t="shared" si="0"/>
        <v>0</v>
      </c>
      <c r="H5" s="56">
        <f t="shared" si="0"/>
        <v>159</v>
      </c>
      <c r="I5" s="56">
        <f t="shared" si="0"/>
        <v>2743892</v>
      </c>
      <c r="J5" s="56">
        <f t="shared" si="0"/>
        <v>0</v>
      </c>
      <c r="K5" s="56">
        <f t="shared" si="0"/>
        <v>1843171</v>
      </c>
      <c r="L5" s="56">
        <f t="shared" si="0"/>
        <v>0</v>
      </c>
      <c r="M5" s="56">
        <f t="shared" si="0"/>
        <v>0</v>
      </c>
      <c r="N5" s="57">
        <f>SUM(D5:M5)</f>
        <v>8181870</v>
      </c>
      <c r="O5" s="58">
        <f t="shared" ref="O5:O28" si="1">(N5/O$30)</f>
        <v>352.53005299668234</v>
      </c>
      <c r="P5" s="59"/>
    </row>
    <row r="6" spans="1:133">
      <c r="A6" s="61"/>
      <c r="B6" s="62">
        <v>511</v>
      </c>
      <c r="C6" s="63" t="s">
        <v>19</v>
      </c>
      <c r="D6" s="64">
        <v>514860</v>
      </c>
      <c r="E6" s="64">
        <v>50153</v>
      </c>
      <c r="F6" s="64">
        <v>0</v>
      </c>
      <c r="G6" s="64">
        <v>0</v>
      </c>
      <c r="H6" s="64">
        <v>159</v>
      </c>
      <c r="I6" s="64">
        <v>1213376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1778548</v>
      </c>
      <c r="O6" s="65">
        <f t="shared" si="1"/>
        <v>76.631823861433062</v>
      </c>
      <c r="P6" s="66"/>
    </row>
    <row r="7" spans="1:133">
      <c r="A7" s="61"/>
      <c r="B7" s="62">
        <v>512</v>
      </c>
      <c r="C7" s="63" t="s">
        <v>20</v>
      </c>
      <c r="D7" s="64">
        <v>90367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90367</v>
      </c>
      <c r="O7" s="65">
        <f t="shared" si="1"/>
        <v>3.8936188547546209</v>
      </c>
      <c r="P7" s="66"/>
    </row>
    <row r="8" spans="1:133">
      <c r="A8" s="61"/>
      <c r="B8" s="62">
        <v>513</v>
      </c>
      <c r="C8" s="63" t="s">
        <v>21</v>
      </c>
      <c r="D8" s="64">
        <v>493110</v>
      </c>
      <c r="E8" s="64">
        <v>0</v>
      </c>
      <c r="F8" s="64">
        <v>0</v>
      </c>
      <c r="G8" s="64">
        <v>0</v>
      </c>
      <c r="H8" s="64">
        <v>0</v>
      </c>
      <c r="I8" s="64">
        <v>379745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872855</v>
      </c>
      <c r="O8" s="65">
        <f t="shared" si="1"/>
        <v>37.60847085182472</v>
      </c>
      <c r="P8" s="66"/>
    </row>
    <row r="9" spans="1:133">
      <c r="A9" s="61"/>
      <c r="B9" s="62">
        <v>515</v>
      </c>
      <c r="C9" s="63" t="s">
        <v>22</v>
      </c>
      <c r="D9" s="64">
        <v>337870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337870</v>
      </c>
      <c r="O9" s="65">
        <f t="shared" si="1"/>
        <v>14.557714679650136</v>
      </c>
      <c r="P9" s="66"/>
    </row>
    <row r="10" spans="1:133">
      <c r="A10" s="61"/>
      <c r="B10" s="62">
        <v>517</v>
      </c>
      <c r="C10" s="63" t="s">
        <v>23</v>
      </c>
      <c r="D10" s="64">
        <v>0</v>
      </c>
      <c r="E10" s="64">
        <v>0</v>
      </c>
      <c r="F10" s="64">
        <v>726756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726756</v>
      </c>
      <c r="O10" s="65">
        <f t="shared" si="1"/>
        <v>31.313542160368822</v>
      </c>
      <c r="P10" s="66"/>
    </row>
    <row r="11" spans="1:133">
      <c r="A11" s="61"/>
      <c r="B11" s="62">
        <v>518</v>
      </c>
      <c r="C11" s="63" t="s">
        <v>50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1843171</v>
      </c>
      <c r="L11" s="64">
        <v>0</v>
      </c>
      <c r="M11" s="64">
        <v>0</v>
      </c>
      <c r="N11" s="64">
        <f t="shared" si="2"/>
        <v>1843171</v>
      </c>
      <c r="O11" s="65">
        <f t="shared" si="1"/>
        <v>79.416217846525058</v>
      </c>
      <c r="P11" s="66"/>
    </row>
    <row r="12" spans="1:133">
      <c r="A12" s="61"/>
      <c r="B12" s="62">
        <v>519</v>
      </c>
      <c r="C12" s="63" t="s">
        <v>57</v>
      </c>
      <c r="D12" s="64">
        <v>1381532</v>
      </c>
      <c r="E12" s="64">
        <v>0</v>
      </c>
      <c r="F12" s="64">
        <v>0</v>
      </c>
      <c r="G12" s="64">
        <v>0</v>
      </c>
      <c r="H12" s="64">
        <v>0</v>
      </c>
      <c r="I12" s="64">
        <v>1150771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2532303</v>
      </c>
      <c r="O12" s="65">
        <f t="shared" si="1"/>
        <v>109.1086647421259</v>
      </c>
      <c r="P12" s="66"/>
    </row>
    <row r="13" spans="1:133" ht="15.75">
      <c r="A13" s="67" t="s">
        <v>25</v>
      </c>
      <c r="B13" s="68"/>
      <c r="C13" s="69"/>
      <c r="D13" s="70">
        <f t="shared" ref="D13:M13" si="3">SUM(D14:D16)</f>
        <v>7531663</v>
      </c>
      <c r="E13" s="70">
        <f t="shared" si="3"/>
        <v>548</v>
      </c>
      <c r="F13" s="70">
        <f t="shared" si="3"/>
        <v>0</v>
      </c>
      <c r="G13" s="70">
        <f t="shared" si="3"/>
        <v>63025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28" si="4">SUM(D13:M13)</f>
        <v>7595236</v>
      </c>
      <c r="O13" s="72">
        <f t="shared" si="1"/>
        <v>327.25391012107372</v>
      </c>
      <c r="P13" s="73"/>
    </row>
    <row r="14" spans="1:133">
      <c r="A14" s="61"/>
      <c r="B14" s="62">
        <v>521</v>
      </c>
      <c r="C14" s="63" t="s">
        <v>26</v>
      </c>
      <c r="D14" s="64">
        <v>3579429</v>
      </c>
      <c r="E14" s="64">
        <v>548</v>
      </c>
      <c r="F14" s="64">
        <v>0</v>
      </c>
      <c r="G14" s="64">
        <v>63025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3643002</v>
      </c>
      <c r="O14" s="65">
        <f t="shared" si="1"/>
        <v>156.96505665905468</v>
      </c>
      <c r="P14" s="66"/>
    </row>
    <row r="15" spans="1:133">
      <c r="A15" s="61"/>
      <c r="B15" s="62">
        <v>522</v>
      </c>
      <c r="C15" s="63" t="s">
        <v>27</v>
      </c>
      <c r="D15" s="64">
        <v>3604814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3604814</v>
      </c>
      <c r="O15" s="65">
        <f t="shared" si="1"/>
        <v>155.31966047653927</v>
      </c>
      <c r="P15" s="66"/>
    </row>
    <row r="16" spans="1:133">
      <c r="A16" s="61"/>
      <c r="B16" s="62">
        <v>524</v>
      </c>
      <c r="C16" s="63" t="s">
        <v>28</v>
      </c>
      <c r="D16" s="64">
        <v>347420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347420</v>
      </c>
      <c r="O16" s="65">
        <f t="shared" si="1"/>
        <v>14.96919298547977</v>
      </c>
      <c r="P16" s="66"/>
    </row>
    <row r="17" spans="1:119" ht="15.75">
      <c r="A17" s="67" t="s">
        <v>30</v>
      </c>
      <c r="B17" s="68"/>
      <c r="C17" s="69"/>
      <c r="D17" s="70">
        <f t="shared" ref="D17:M17" si="5">SUM(D18:D21)</f>
        <v>0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6260554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1">
        <f t="shared" si="4"/>
        <v>6260554</v>
      </c>
      <c r="O17" s="72">
        <f t="shared" si="1"/>
        <v>269.74682235339736</v>
      </c>
      <c r="P17" s="73"/>
    </row>
    <row r="18" spans="1:119">
      <c r="A18" s="61"/>
      <c r="B18" s="62">
        <v>533</v>
      </c>
      <c r="C18" s="63" t="s">
        <v>31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2394127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2394127</v>
      </c>
      <c r="O18" s="65">
        <f t="shared" si="1"/>
        <v>103.15511224094101</v>
      </c>
      <c r="P18" s="66"/>
    </row>
    <row r="19" spans="1:119">
      <c r="A19" s="61"/>
      <c r="B19" s="62">
        <v>534</v>
      </c>
      <c r="C19" s="63" t="s">
        <v>58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2739584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2739584</v>
      </c>
      <c r="O19" s="65">
        <f t="shared" si="1"/>
        <v>118.03972596837434</v>
      </c>
      <c r="P19" s="66"/>
    </row>
    <row r="20" spans="1:119">
      <c r="A20" s="61"/>
      <c r="B20" s="62">
        <v>535</v>
      </c>
      <c r="C20" s="63" t="s">
        <v>33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858877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858877</v>
      </c>
      <c r="O20" s="65">
        <f t="shared" si="1"/>
        <v>37.006204489637639</v>
      </c>
      <c r="P20" s="66"/>
    </row>
    <row r="21" spans="1:119">
      <c r="A21" s="61"/>
      <c r="B21" s="62">
        <v>538</v>
      </c>
      <c r="C21" s="63" t="s">
        <v>59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267966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267966</v>
      </c>
      <c r="O21" s="65">
        <f t="shared" si="1"/>
        <v>11.545779654444397</v>
      </c>
      <c r="P21" s="66"/>
    </row>
    <row r="22" spans="1:119" ht="15.75">
      <c r="A22" s="67" t="s">
        <v>34</v>
      </c>
      <c r="B22" s="68"/>
      <c r="C22" s="69"/>
      <c r="D22" s="70">
        <f t="shared" ref="D22:M22" si="6">SUM(D23:D23)</f>
        <v>1202156</v>
      </c>
      <c r="E22" s="70">
        <f t="shared" si="6"/>
        <v>0</v>
      </c>
      <c r="F22" s="70">
        <f t="shared" si="6"/>
        <v>0</v>
      </c>
      <c r="G22" s="70">
        <f t="shared" si="6"/>
        <v>82713</v>
      </c>
      <c r="H22" s="70">
        <f t="shared" si="6"/>
        <v>0</v>
      </c>
      <c r="I22" s="70">
        <f t="shared" si="6"/>
        <v>0</v>
      </c>
      <c r="J22" s="70">
        <f t="shared" si="6"/>
        <v>0</v>
      </c>
      <c r="K22" s="70">
        <f t="shared" si="6"/>
        <v>0</v>
      </c>
      <c r="L22" s="70">
        <f t="shared" si="6"/>
        <v>0</v>
      </c>
      <c r="M22" s="70">
        <f t="shared" si="6"/>
        <v>0</v>
      </c>
      <c r="N22" s="70">
        <f t="shared" si="4"/>
        <v>1284869</v>
      </c>
      <c r="O22" s="72">
        <f t="shared" si="1"/>
        <v>55.360808307122234</v>
      </c>
      <c r="P22" s="73"/>
    </row>
    <row r="23" spans="1:119">
      <c r="A23" s="61"/>
      <c r="B23" s="62">
        <v>541</v>
      </c>
      <c r="C23" s="63" t="s">
        <v>60</v>
      </c>
      <c r="D23" s="64">
        <v>1202156</v>
      </c>
      <c r="E23" s="64">
        <v>0</v>
      </c>
      <c r="F23" s="64">
        <v>0</v>
      </c>
      <c r="G23" s="64">
        <v>82713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4"/>
        <v>1284869</v>
      </c>
      <c r="O23" s="65">
        <f t="shared" si="1"/>
        <v>55.360808307122234</v>
      </c>
      <c r="P23" s="66"/>
    </row>
    <row r="24" spans="1:119" ht="15.75">
      <c r="A24" s="67" t="s">
        <v>36</v>
      </c>
      <c r="B24" s="68"/>
      <c r="C24" s="69"/>
      <c r="D24" s="70">
        <f t="shared" ref="D24:M24" si="7">SUM(D25:D25)</f>
        <v>994018</v>
      </c>
      <c r="E24" s="70">
        <f t="shared" si="7"/>
        <v>0</v>
      </c>
      <c r="F24" s="70">
        <f t="shared" si="7"/>
        <v>0</v>
      </c>
      <c r="G24" s="70">
        <f t="shared" si="7"/>
        <v>1648</v>
      </c>
      <c r="H24" s="70">
        <f t="shared" si="7"/>
        <v>0</v>
      </c>
      <c r="I24" s="70">
        <f t="shared" si="7"/>
        <v>0</v>
      </c>
      <c r="J24" s="70">
        <f t="shared" si="7"/>
        <v>0</v>
      </c>
      <c r="K24" s="70">
        <f t="shared" si="7"/>
        <v>0</v>
      </c>
      <c r="L24" s="70">
        <f t="shared" si="7"/>
        <v>0</v>
      </c>
      <c r="M24" s="70">
        <f t="shared" si="7"/>
        <v>0</v>
      </c>
      <c r="N24" s="70">
        <f t="shared" si="4"/>
        <v>995666</v>
      </c>
      <c r="O24" s="72">
        <f t="shared" si="1"/>
        <v>42.899995691326637</v>
      </c>
      <c r="P24" s="66"/>
    </row>
    <row r="25" spans="1:119">
      <c r="A25" s="61"/>
      <c r="B25" s="62">
        <v>572</v>
      </c>
      <c r="C25" s="63" t="s">
        <v>61</v>
      </c>
      <c r="D25" s="64">
        <v>994018</v>
      </c>
      <c r="E25" s="64">
        <v>0</v>
      </c>
      <c r="F25" s="64">
        <v>0</v>
      </c>
      <c r="G25" s="64">
        <v>1648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4"/>
        <v>995666</v>
      </c>
      <c r="O25" s="65">
        <f t="shared" si="1"/>
        <v>42.899995691326637</v>
      </c>
      <c r="P25" s="66"/>
    </row>
    <row r="26" spans="1:119" ht="15.75">
      <c r="A26" s="67" t="s">
        <v>62</v>
      </c>
      <c r="B26" s="68"/>
      <c r="C26" s="69"/>
      <c r="D26" s="70">
        <f t="shared" ref="D26:M26" si="8">SUM(D27:D27)</f>
        <v>186005</v>
      </c>
      <c r="E26" s="70">
        <f t="shared" si="8"/>
        <v>0</v>
      </c>
      <c r="F26" s="70">
        <f t="shared" si="8"/>
        <v>0</v>
      </c>
      <c r="G26" s="70">
        <f t="shared" si="8"/>
        <v>15000</v>
      </c>
      <c r="H26" s="70">
        <f t="shared" si="8"/>
        <v>0</v>
      </c>
      <c r="I26" s="70">
        <f t="shared" si="8"/>
        <v>0</v>
      </c>
      <c r="J26" s="70">
        <f t="shared" si="8"/>
        <v>0</v>
      </c>
      <c r="K26" s="70">
        <f t="shared" si="8"/>
        <v>0</v>
      </c>
      <c r="L26" s="70">
        <f t="shared" si="8"/>
        <v>0</v>
      </c>
      <c r="M26" s="70">
        <f t="shared" si="8"/>
        <v>0</v>
      </c>
      <c r="N26" s="70">
        <f t="shared" si="4"/>
        <v>201005</v>
      </c>
      <c r="O26" s="72">
        <f t="shared" si="1"/>
        <v>8.6606488862079374</v>
      </c>
      <c r="P26" s="66"/>
    </row>
    <row r="27" spans="1:119" ht="15.75" thickBot="1">
      <c r="A27" s="61"/>
      <c r="B27" s="62">
        <v>581</v>
      </c>
      <c r="C27" s="63" t="s">
        <v>63</v>
      </c>
      <c r="D27" s="64">
        <v>186005</v>
      </c>
      <c r="E27" s="64">
        <v>0</v>
      </c>
      <c r="F27" s="64">
        <v>0</v>
      </c>
      <c r="G27" s="64">
        <v>15000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4"/>
        <v>201005</v>
      </c>
      <c r="O27" s="65">
        <f t="shared" si="1"/>
        <v>8.6606488862079374</v>
      </c>
      <c r="P27" s="66"/>
    </row>
    <row r="28" spans="1:119" ht="16.5" thickBot="1">
      <c r="A28" s="74" t="s">
        <v>10</v>
      </c>
      <c r="B28" s="75"/>
      <c r="C28" s="76"/>
      <c r="D28" s="77">
        <f>SUM(D5,D13,D17,D22,D24,D26)</f>
        <v>12731581</v>
      </c>
      <c r="E28" s="77">
        <f t="shared" ref="E28:M28" si="9">SUM(E5,E13,E17,E22,E24,E26)</f>
        <v>50701</v>
      </c>
      <c r="F28" s="77">
        <f t="shared" si="9"/>
        <v>726756</v>
      </c>
      <c r="G28" s="77">
        <f t="shared" si="9"/>
        <v>162386</v>
      </c>
      <c r="H28" s="77">
        <f t="shared" si="9"/>
        <v>159</v>
      </c>
      <c r="I28" s="77">
        <f t="shared" si="9"/>
        <v>9004446</v>
      </c>
      <c r="J28" s="77">
        <f t="shared" si="9"/>
        <v>0</v>
      </c>
      <c r="K28" s="77">
        <f t="shared" si="9"/>
        <v>1843171</v>
      </c>
      <c r="L28" s="77">
        <f t="shared" si="9"/>
        <v>0</v>
      </c>
      <c r="M28" s="77">
        <f t="shared" si="9"/>
        <v>0</v>
      </c>
      <c r="N28" s="77">
        <f t="shared" si="4"/>
        <v>24519200</v>
      </c>
      <c r="O28" s="78">
        <f t="shared" si="1"/>
        <v>1056.4522383558103</v>
      </c>
      <c r="P28" s="59"/>
      <c r="Q28" s="79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</row>
    <row r="29" spans="1:119">
      <c r="A29" s="81"/>
      <c r="B29" s="82"/>
      <c r="C29" s="82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4"/>
    </row>
    <row r="30" spans="1:119">
      <c r="A30" s="85"/>
      <c r="B30" s="86"/>
      <c r="C30" s="86"/>
      <c r="D30" s="87"/>
      <c r="E30" s="87"/>
      <c r="F30" s="87"/>
      <c r="G30" s="87"/>
      <c r="H30" s="87"/>
      <c r="I30" s="87"/>
      <c r="J30" s="87"/>
      <c r="K30" s="87"/>
      <c r="L30" s="177" t="s">
        <v>64</v>
      </c>
      <c r="M30" s="177"/>
      <c r="N30" s="177"/>
      <c r="O30" s="88">
        <v>23209</v>
      </c>
    </row>
    <row r="31" spans="1:119">
      <c r="A31" s="178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80"/>
    </row>
    <row r="32" spans="1:119" ht="15.75" customHeight="1" thickBot="1">
      <c r="A32" s="181" t="s">
        <v>45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3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2875849</v>
      </c>
      <c r="E5" s="24">
        <f t="shared" si="0"/>
        <v>464457</v>
      </c>
      <c r="F5" s="24">
        <f t="shared" si="0"/>
        <v>749606</v>
      </c>
      <c r="G5" s="24">
        <f t="shared" si="0"/>
        <v>3215</v>
      </c>
      <c r="H5" s="24">
        <f t="shared" si="0"/>
        <v>0</v>
      </c>
      <c r="I5" s="24">
        <f t="shared" si="0"/>
        <v>3130020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7223147</v>
      </c>
      <c r="O5" s="30">
        <f t="shared" ref="O5:O26" si="2">(N5/O$28)</f>
        <v>314.52849989113867</v>
      </c>
      <c r="P5" s="6"/>
    </row>
    <row r="6" spans="1:133">
      <c r="A6" s="12"/>
      <c r="B6" s="42">
        <v>511</v>
      </c>
      <c r="C6" s="19" t="s">
        <v>19</v>
      </c>
      <c r="D6" s="43">
        <v>584281</v>
      </c>
      <c r="E6" s="43">
        <v>464457</v>
      </c>
      <c r="F6" s="43">
        <v>0</v>
      </c>
      <c r="G6" s="43">
        <v>3215</v>
      </c>
      <c r="H6" s="43">
        <v>0</v>
      </c>
      <c r="I6" s="43">
        <v>1385599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2437552</v>
      </c>
      <c r="O6" s="44">
        <f t="shared" si="2"/>
        <v>106.14204223818855</v>
      </c>
      <c r="P6" s="9"/>
    </row>
    <row r="7" spans="1:133">
      <c r="A7" s="12"/>
      <c r="B7" s="42">
        <v>512</v>
      </c>
      <c r="C7" s="19" t="s">
        <v>20</v>
      </c>
      <c r="D7" s="43">
        <v>90915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90915</v>
      </c>
      <c r="O7" s="44">
        <f t="shared" si="2"/>
        <v>3.9588504245591118</v>
      </c>
      <c r="P7" s="9"/>
    </row>
    <row r="8" spans="1:133">
      <c r="A8" s="12"/>
      <c r="B8" s="42">
        <v>513</v>
      </c>
      <c r="C8" s="19" t="s">
        <v>21</v>
      </c>
      <c r="D8" s="43">
        <v>243127</v>
      </c>
      <c r="E8" s="43">
        <v>0</v>
      </c>
      <c r="F8" s="43">
        <v>0</v>
      </c>
      <c r="G8" s="43">
        <v>0</v>
      </c>
      <c r="H8" s="43">
        <v>0</v>
      </c>
      <c r="I8" s="43">
        <v>558209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801336</v>
      </c>
      <c r="O8" s="44">
        <f t="shared" si="2"/>
        <v>34.893794905290662</v>
      </c>
      <c r="P8" s="9"/>
    </row>
    <row r="9" spans="1:133">
      <c r="A9" s="12"/>
      <c r="B9" s="42">
        <v>515</v>
      </c>
      <c r="C9" s="19" t="s">
        <v>22</v>
      </c>
      <c r="D9" s="43">
        <v>653862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653862</v>
      </c>
      <c r="O9" s="44">
        <f t="shared" si="2"/>
        <v>28.472109732201176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749606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749606</v>
      </c>
      <c r="O10" s="44">
        <f t="shared" si="2"/>
        <v>32.64123666448944</v>
      </c>
      <c r="P10" s="9"/>
    </row>
    <row r="11" spans="1:133">
      <c r="A11" s="12"/>
      <c r="B11" s="42">
        <v>519</v>
      </c>
      <c r="C11" s="19" t="s">
        <v>24</v>
      </c>
      <c r="D11" s="43">
        <v>1303664</v>
      </c>
      <c r="E11" s="43">
        <v>0</v>
      </c>
      <c r="F11" s="43">
        <v>0</v>
      </c>
      <c r="G11" s="43">
        <v>0</v>
      </c>
      <c r="H11" s="43">
        <v>0</v>
      </c>
      <c r="I11" s="43">
        <v>1186212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2489876</v>
      </c>
      <c r="O11" s="44">
        <f t="shared" si="2"/>
        <v>108.42046592640975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8122969</v>
      </c>
      <c r="E12" s="29">
        <f t="shared" si="3"/>
        <v>350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8123319</v>
      </c>
      <c r="O12" s="41">
        <f t="shared" si="2"/>
        <v>353.72606139777923</v>
      </c>
      <c r="P12" s="10"/>
    </row>
    <row r="13" spans="1:133">
      <c r="A13" s="12"/>
      <c r="B13" s="42">
        <v>521</v>
      </c>
      <c r="C13" s="19" t="s">
        <v>26</v>
      </c>
      <c r="D13" s="43">
        <v>4089565</v>
      </c>
      <c r="E13" s="43">
        <v>350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4089915</v>
      </c>
      <c r="O13" s="44">
        <f t="shared" si="2"/>
        <v>178.09340300457217</v>
      </c>
      <c r="P13" s="9"/>
    </row>
    <row r="14" spans="1:133">
      <c r="A14" s="12"/>
      <c r="B14" s="42">
        <v>522</v>
      </c>
      <c r="C14" s="19" t="s">
        <v>27</v>
      </c>
      <c r="D14" s="43">
        <v>4033404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4033404</v>
      </c>
      <c r="O14" s="44">
        <f t="shared" si="2"/>
        <v>175.63265839320707</v>
      </c>
      <c r="P14" s="9"/>
    </row>
    <row r="15" spans="1:133" ht="15.75">
      <c r="A15" s="26" t="s">
        <v>30</v>
      </c>
      <c r="B15" s="27"/>
      <c r="C15" s="28"/>
      <c r="D15" s="29">
        <f t="shared" ref="D15:M15" si="4">SUM(D16:D19)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6259966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6259966</v>
      </c>
      <c r="O15" s="41">
        <f t="shared" si="2"/>
        <v>272.58724145438708</v>
      </c>
      <c r="P15" s="10"/>
    </row>
    <row r="16" spans="1:133">
      <c r="A16" s="12"/>
      <c r="B16" s="42">
        <v>533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2033151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2033151</v>
      </c>
      <c r="O16" s="44">
        <f t="shared" si="2"/>
        <v>88.532593076420639</v>
      </c>
      <c r="P16" s="9"/>
    </row>
    <row r="17" spans="1:119">
      <c r="A17" s="12"/>
      <c r="B17" s="42">
        <v>534</v>
      </c>
      <c r="C17" s="19" t="s">
        <v>32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2991657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2991657</v>
      </c>
      <c r="O17" s="44">
        <f t="shared" si="2"/>
        <v>130.27028086218158</v>
      </c>
      <c r="P17" s="9"/>
    </row>
    <row r="18" spans="1:119">
      <c r="A18" s="12"/>
      <c r="B18" s="42">
        <v>535</v>
      </c>
      <c r="C18" s="19" t="s">
        <v>33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987519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987519</v>
      </c>
      <c r="O18" s="44">
        <f t="shared" si="2"/>
        <v>43.001045068582627</v>
      </c>
      <c r="P18" s="9"/>
    </row>
    <row r="19" spans="1:119">
      <c r="A19" s="12"/>
      <c r="B19" s="42">
        <v>538</v>
      </c>
      <c r="C19" s="19" t="s">
        <v>47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247639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247639</v>
      </c>
      <c r="O19" s="44">
        <f t="shared" si="2"/>
        <v>10.783322447202265</v>
      </c>
      <c r="P19" s="9"/>
    </row>
    <row r="20" spans="1:119" ht="15.75">
      <c r="A20" s="26" t="s">
        <v>34</v>
      </c>
      <c r="B20" s="27"/>
      <c r="C20" s="28"/>
      <c r="D20" s="29">
        <f t="shared" ref="D20:M20" si="5">SUM(D21:D21)</f>
        <v>1363124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1363124</v>
      </c>
      <c r="O20" s="41">
        <f t="shared" si="2"/>
        <v>59.356586109296757</v>
      </c>
      <c r="P20" s="10"/>
    </row>
    <row r="21" spans="1:119">
      <c r="A21" s="12"/>
      <c r="B21" s="42">
        <v>541</v>
      </c>
      <c r="C21" s="19" t="s">
        <v>35</v>
      </c>
      <c r="D21" s="43">
        <v>1363124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1363124</v>
      </c>
      <c r="O21" s="44">
        <f t="shared" si="2"/>
        <v>59.356586109296757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SUM(D23:D23)</f>
        <v>1145287</v>
      </c>
      <c r="E22" s="29">
        <f t="shared" si="6"/>
        <v>0</v>
      </c>
      <c r="F22" s="29">
        <f t="shared" si="6"/>
        <v>0</v>
      </c>
      <c r="G22" s="29">
        <f t="shared" si="6"/>
        <v>29945</v>
      </c>
      <c r="H22" s="29">
        <f t="shared" si="6"/>
        <v>1486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1176718</v>
      </c>
      <c r="O22" s="41">
        <f t="shared" si="2"/>
        <v>51.239625517091227</v>
      </c>
      <c r="P22" s="9"/>
    </row>
    <row r="23" spans="1:119">
      <c r="A23" s="12"/>
      <c r="B23" s="42">
        <v>572</v>
      </c>
      <c r="C23" s="19" t="s">
        <v>38</v>
      </c>
      <c r="D23" s="43">
        <v>1145287</v>
      </c>
      <c r="E23" s="43">
        <v>0</v>
      </c>
      <c r="F23" s="43">
        <v>0</v>
      </c>
      <c r="G23" s="43">
        <v>29945</v>
      </c>
      <c r="H23" s="43">
        <v>1486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1176718</v>
      </c>
      <c r="O23" s="44">
        <f t="shared" si="2"/>
        <v>51.239625517091227</v>
      </c>
      <c r="P23" s="9"/>
    </row>
    <row r="24" spans="1:119" ht="15.75">
      <c r="A24" s="26" t="s">
        <v>40</v>
      </c>
      <c r="B24" s="27"/>
      <c r="C24" s="28"/>
      <c r="D24" s="29">
        <f t="shared" ref="D24:M24" si="7">SUM(D25:D25)</f>
        <v>106728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900000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1006728</v>
      </c>
      <c r="O24" s="41">
        <f t="shared" si="2"/>
        <v>43.8374918354017</v>
      </c>
      <c r="P24" s="9"/>
    </row>
    <row r="25" spans="1:119" ht="15.75" thickBot="1">
      <c r="A25" s="12"/>
      <c r="B25" s="42">
        <v>581</v>
      </c>
      <c r="C25" s="19" t="s">
        <v>39</v>
      </c>
      <c r="D25" s="43">
        <v>106728</v>
      </c>
      <c r="E25" s="43">
        <v>0</v>
      </c>
      <c r="F25" s="43">
        <v>0</v>
      </c>
      <c r="G25" s="43">
        <v>0</v>
      </c>
      <c r="H25" s="43">
        <v>0</v>
      </c>
      <c r="I25" s="43">
        <v>900000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1006728</v>
      </c>
      <c r="O25" s="44">
        <f t="shared" si="2"/>
        <v>43.8374918354017</v>
      </c>
      <c r="P25" s="9"/>
    </row>
    <row r="26" spans="1:119" ht="16.5" thickBot="1">
      <c r="A26" s="13" t="s">
        <v>10</v>
      </c>
      <c r="B26" s="21"/>
      <c r="C26" s="20"/>
      <c r="D26" s="14">
        <f>SUM(D5,D12,D15,D20,D22,D24)</f>
        <v>13613957</v>
      </c>
      <c r="E26" s="14">
        <f t="shared" ref="E26:M26" si="8">SUM(E5,E12,E15,E20,E22,E24)</f>
        <v>464807</v>
      </c>
      <c r="F26" s="14">
        <f t="shared" si="8"/>
        <v>749606</v>
      </c>
      <c r="G26" s="14">
        <f t="shared" si="8"/>
        <v>33160</v>
      </c>
      <c r="H26" s="14">
        <f t="shared" si="8"/>
        <v>1486</v>
      </c>
      <c r="I26" s="14">
        <f t="shared" si="8"/>
        <v>10289986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25153002</v>
      </c>
      <c r="O26" s="35">
        <f t="shared" si="2"/>
        <v>1095.2755062050946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3" t="s">
        <v>53</v>
      </c>
      <c r="M28" s="163"/>
      <c r="N28" s="163"/>
      <c r="O28" s="39">
        <v>22965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45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2355022</v>
      </c>
      <c r="E5" s="24">
        <f t="shared" si="0"/>
        <v>149150</v>
      </c>
      <c r="F5" s="24">
        <f t="shared" si="0"/>
        <v>692771</v>
      </c>
      <c r="G5" s="24">
        <f t="shared" si="0"/>
        <v>182209</v>
      </c>
      <c r="H5" s="24">
        <f t="shared" si="0"/>
        <v>0</v>
      </c>
      <c r="I5" s="24">
        <f t="shared" si="0"/>
        <v>3053365</v>
      </c>
      <c r="J5" s="24">
        <f t="shared" si="0"/>
        <v>0</v>
      </c>
      <c r="K5" s="24">
        <f t="shared" si="0"/>
        <v>1077135</v>
      </c>
      <c r="L5" s="24">
        <f t="shared" si="0"/>
        <v>0</v>
      </c>
      <c r="M5" s="24">
        <f t="shared" si="0"/>
        <v>0</v>
      </c>
      <c r="N5" s="25">
        <f>SUM(D5:M5)</f>
        <v>7509652</v>
      </c>
      <c r="O5" s="30">
        <f t="shared" ref="O5:O27" si="1">(N5/O$29)</f>
        <v>330.21071145897457</v>
      </c>
      <c r="P5" s="6"/>
    </row>
    <row r="6" spans="1:133">
      <c r="A6" s="12"/>
      <c r="B6" s="42">
        <v>511</v>
      </c>
      <c r="C6" s="19" t="s">
        <v>19</v>
      </c>
      <c r="D6" s="43">
        <v>596381</v>
      </c>
      <c r="E6" s="43">
        <v>149150</v>
      </c>
      <c r="F6" s="43">
        <v>0</v>
      </c>
      <c r="G6" s="43">
        <v>147726</v>
      </c>
      <c r="H6" s="43">
        <v>0</v>
      </c>
      <c r="I6" s="43">
        <v>1385073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2278330</v>
      </c>
      <c r="O6" s="44">
        <f t="shared" si="1"/>
        <v>100.18160232169554</v>
      </c>
      <c r="P6" s="9"/>
    </row>
    <row r="7" spans="1:133">
      <c r="A7" s="12"/>
      <c r="B7" s="42">
        <v>512</v>
      </c>
      <c r="C7" s="19" t="s">
        <v>20</v>
      </c>
      <c r="D7" s="43">
        <v>94103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94103</v>
      </c>
      <c r="O7" s="44">
        <f t="shared" si="1"/>
        <v>4.1378506727640492</v>
      </c>
      <c r="P7" s="9"/>
    </row>
    <row r="8" spans="1:133">
      <c r="A8" s="12"/>
      <c r="B8" s="42">
        <v>513</v>
      </c>
      <c r="C8" s="19" t="s">
        <v>21</v>
      </c>
      <c r="D8" s="43">
        <v>242287</v>
      </c>
      <c r="E8" s="43">
        <v>0</v>
      </c>
      <c r="F8" s="43">
        <v>0</v>
      </c>
      <c r="G8" s="43">
        <v>0</v>
      </c>
      <c r="H8" s="43">
        <v>0</v>
      </c>
      <c r="I8" s="43">
        <v>472968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715255</v>
      </c>
      <c r="O8" s="44">
        <f t="shared" si="1"/>
        <v>31.450839855773459</v>
      </c>
      <c r="P8" s="9"/>
    </row>
    <row r="9" spans="1:133">
      <c r="A9" s="12"/>
      <c r="B9" s="42">
        <v>515</v>
      </c>
      <c r="C9" s="19" t="s">
        <v>22</v>
      </c>
      <c r="D9" s="43">
        <v>728577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728577</v>
      </c>
      <c r="O9" s="44">
        <f t="shared" si="1"/>
        <v>32.036628264884357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692771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692771</v>
      </c>
      <c r="O10" s="44">
        <f t="shared" si="1"/>
        <v>30.462184504441122</v>
      </c>
      <c r="P10" s="9"/>
    </row>
    <row r="11" spans="1:133">
      <c r="A11" s="12"/>
      <c r="B11" s="42">
        <v>518</v>
      </c>
      <c r="C11" s="19" t="s">
        <v>50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1077135</v>
      </c>
      <c r="L11" s="43">
        <v>0</v>
      </c>
      <c r="M11" s="43">
        <v>0</v>
      </c>
      <c r="N11" s="43">
        <f t="shared" si="2"/>
        <v>1077135</v>
      </c>
      <c r="O11" s="44">
        <f t="shared" si="1"/>
        <v>47.363248614897543</v>
      </c>
      <c r="P11" s="9"/>
    </row>
    <row r="12" spans="1:133">
      <c r="A12" s="12"/>
      <c r="B12" s="42">
        <v>519</v>
      </c>
      <c r="C12" s="19" t="s">
        <v>24</v>
      </c>
      <c r="D12" s="43">
        <v>693674</v>
      </c>
      <c r="E12" s="43">
        <v>0</v>
      </c>
      <c r="F12" s="43">
        <v>0</v>
      </c>
      <c r="G12" s="43">
        <v>34483</v>
      </c>
      <c r="H12" s="43">
        <v>0</v>
      </c>
      <c r="I12" s="43">
        <v>1195324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1923481</v>
      </c>
      <c r="O12" s="44">
        <f t="shared" si="1"/>
        <v>84.578357224518513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SUM(D14:D15)</f>
        <v>8843688</v>
      </c>
      <c r="E13" s="29">
        <f t="shared" si="3"/>
        <v>5459</v>
      </c>
      <c r="F13" s="29">
        <f t="shared" si="3"/>
        <v>0</v>
      </c>
      <c r="G13" s="29">
        <f t="shared" si="3"/>
        <v>319629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9168776</v>
      </c>
      <c r="O13" s="41">
        <f t="shared" si="1"/>
        <v>403.16489314923928</v>
      </c>
      <c r="P13" s="10"/>
    </row>
    <row r="14" spans="1:133">
      <c r="A14" s="12"/>
      <c r="B14" s="42">
        <v>521</v>
      </c>
      <c r="C14" s="19" t="s">
        <v>26</v>
      </c>
      <c r="D14" s="43">
        <v>4802960</v>
      </c>
      <c r="E14" s="43">
        <v>5459</v>
      </c>
      <c r="F14" s="43">
        <v>0</v>
      </c>
      <c r="G14" s="43">
        <v>294689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5103108</v>
      </c>
      <c r="O14" s="44">
        <f t="shared" si="1"/>
        <v>224.39134640752792</v>
      </c>
      <c r="P14" s="9"/>
    </row>
    <row r="15" spans="1:133">
      <c r="A15" s="12"/>
      <c r="B15" s="42">
        <v>522</v>
      </c>
      <c r="C15" s="19" t="s">
        <v>27</v>
      </c>
      <c r="D15" s="43">
        <v>4040728</v>
      </c>
      <c r="E15" s="43">
        <v>0</v>
      </c>
      <c r="F15" s="43">
        <v>0</v>
      </c>
      <c r="G15" s="43">
        <v>24940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4065668</v>
      </c>
      <c r="O15" s="44">
        <f t="shared" si="1"/>
        <v>178.77354674171136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SUM(D17:D20)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6095936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6095936</v>
      </c>
      <c r="O16" s="41">
        <f t="shared" si="1"/>
        <v>268.04748922698093</v>
      </c>
      <c r="P16" s="10"/>
    </row>
    <row r="17" spans="1:119">
      <c r="A17" s="12"/>
      <c r="B17" s="42">
        <v>533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2198082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2198082</v>
      </c>
      <c r="O17" s="44">
        <f t="shared" si="1"/>
        <v>96.652976870987601</v>
      </c>
      <c r="P17" s="9"/>
    </row>
    <row r="18" spans="1:119">
      <c r="A18" s="12"/>
      <c r="B18" s="42">
        <v>534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2931985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2931985</v>
      </c>
      <c r="O18" s="44">
        <f t="shared" si="1"/>
        <v>128.92379737929821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908765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908765</v>
      </c>
      <c r="O19" s="44">
        <f t="shared" si="1"/>
        <v>39.959766071585612</v>
      </c>
      <c r="P19" s="9"/>
    </row>
    <row r="20" spans="1:119">
      <c r="A20" s="12"/>
      <c r="B20" s="42">
        <v>538</v>
      </c>
      <c r="C20" s="19" t="s">
        <v>47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57104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57104</v>
      </c>
      <c r="O20" s="44">
        <f t="shared" si="1"/>
        <v>2.5109489051094891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2135914</v>
      </c>
      <c r="E21" s="29">
        <f t="shared" si="6"/>
        <v>0</v>
      </c>
      <c r="F21" s="29">
        <f t="shared" si="6"/>
        <v>0</v>
      </c>
      <c r="G21" s="29">
        <f t="shared" si="6"/>
        <v>7856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2143770</v>
      </c>
      <c r="O21" s="41">
        <f t="shared" si="1"/>
        <v>94.264796411925076</v>
      </c>
      <c r="P21" s="10"/>
    </row>
    <row r="22" spans="1:119">
      <c r="A22" s="12"/>
      <c r="B22" s="42">
        <v>541</v>
      </c>
      <c r="C22" s="19" t="s">
        <v>35</v>
      </c>
      <c r="D22" s="43">
        <v>2135914</v>
      </c>
      <c r="E22" s="43">
        <v>0</v>
      </c>
      <c r="F22" s="43">
        <v>0</v>
      </c>
      <c r="G22" s="43">
        <v>7856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2143770</v>
      </c>
      <c r="O22" s="44">
        <f t="shared" si="1"/>
        <v>94.264796411925076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1363556</v>
      </c>
      <c r="E23" s="29">
        <f t="shared" si="7"/>
        <v>0</v>
      </c>
      <c r="F23" s="29">
        <f t="shared" si="7"/>
        <v>0</v>
      </c>
      <c r="G23" s="29">
        <f t="shared" si="7"/>
        <v>49913</v>
      </c>
      <c r="H23" s="29">
        <f t="shared" si="7"/>
        <v>2041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1415510</v>
      </c>
      <c r="O23" s="41">
        <f t="shared" si="1"/>
        <v>62.242107114589743</v>
      </c>
      <c r="P23" s="9"/>
    </row>
    <row r="24" spans="1:119">
      <c r="A24" s="12"/>
      <c r="B24" s="42">
        <v>572</v>
      </c>
      <c r="C24" s="19" t="s">
        <v>38</v>
      </c>
      <c r="D24" s="43">
        <v>1363556</v>
      </c>
      <c r="E24" s="43">
        <v>0</v>
      </c>
      <c r="F24" s="43">
        <v>0</v>
      </c>
      <c r="G24" s="43">
        <v>49913</v>
      </c>
      <c r="H24" s="43">
        <v>2041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1415510</v>
      </c>
      <c r="O24" s="44">
        <f t="shared" si="1"/>
        <v>62.242107114589743</v>
      </c>
      <c r="P24" s="9"/>
    </row>
    <row r="25" spans="1:119" ht="15.75">
      <c r="A25" s="26" t="s">
        <v>40</v>
      </c>
      <c r="B25" s="27"/>
      <c r="C25" s="28"/>
      <c r="D25" s="29">
        <f t="shared" ref="D25:M25" si="8">SUM(D26:D26)</f>
        <v>408015</v>
      </c>
      <c r="E25" s="29">
        <f t="shared" si="8"/>
        <v>0</v>
      </c>
      <c r="F25" s="29">
        <f t="shared" si="8"/>
        <v>0</v>
      </c>
      <c r="G25" s="29">
        <f t="shared" si="8"/>
        <v>190307</v>
      </c>
      <c r="H25" s="29">
        <f t="shared" si="8"/>
        <v>0</v>
      </c>
      <c r="I25" s="29">
        <f t="shared" si="8"/>
        <v>2698417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3296739</v>
      </c>
      <c r="O25" s="41">
        <f t="shared" si="1"/>
        <v>144.96258024799928</v>
      </c>
      <c r="P25" s="9"/>
    </row>
    <row r="26" spans="1:119" ht="15.75" thickBot="1">
      <c r="A26" s="12"/>
      <c r="B26" s="42">
        <v>581</v>
      </c>
      <c r="C26" s="19" t="s">
        <v>39</v>
      </c>
      <c r="D26" s="43">
        <v>408015</v>
      </c>
      <c r="E26" s="43">
        <v>0</v>
      </c>
      <c r="F26" s="43">
        <v>0</v>
      </c>
      <c r="G26" s="43">
        <v>190307</v>
      </c>
      <c r="H26" s="43">
        <v>0</v>
      </c>
      <c r="I26" s="43">
        <v>2698417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3296739</v>
      </c>
      <c r="O26" s="44">
        <f t="shared" si="1"/>
        <v>144.96258024799928</v>
      </c>
      <c r="P26" s="9"/>
    </row>
    <row r="27" spans="1:119" ht="16.5" thickBot="1">
      <c r="A27" s="13" t="s">
        <v>10</v>
      </c>
      <c r="B27" s="21"/>
      <c r="C27" s="20"/>
      <c r="D27" s="14">
        <f>SUM(D5,D13,D16,D21,D23,D25)</f>
        <v>15106195</v>
      </c>
      <c r="E27" s="14">
        <f t="shared" ref="E27:M27" si="9">SUM(E5,E13,E16,E21,E23,E25)</f>
        <v>154609</v>
      </c>
      <c r="F27" s="14">
        <f t="shared" si="9"/>
        <v>692771</v>
      </c>
      <c r="G27" s="14">
        <f t="shared" si="9"/>
        <v>749914</v>
      </c>
      <c r="H27" s="14">
        <f t="shared" si="9"/>
        <v>2041</v>
      </c>
      <c r="I27" s="14">
        <f t="shared" si="9"/>
        <v>11847718</v>
      </c>
      <c r="J27" s="14">
        <f t="shared" si="9"/>
        <v>0</v>
      </c>
      <c r="K27" s="14">
        <f t="shared" si="9"/>
        <v>1077135</v>
      </c>
      <c r="L27" s="14">
        <f t="shared" si="9"/>
        <v>0</v>
      </c>
      <c r="M27" s="14">
        <f t="shared" si="9"/>
        <v>0</v>
      </c>
      <c r="N27" s="14">
        <f t="shared" si="4"/>
        <v>29630383</v>
      </c>
      <c r="O27" s="35">
        <f t="shared" si="1"/>
        <v>1302.892577609709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3" t="s">
        <v>51</v>
      </c>
      <c r="M29" s="163"/>
      <c r="N29" s="163"/>
      <c r="O29" s="39">
        <v>22742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45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2422697</v>
      </c>
      <c r="E5" s="24">
        <f t="shared" si="0"/>
        <v>72738</v>
      </c>
      <c r="F5" s="24">
        <f t="shared" si="0"/>
        <v>697257</v>
      </c>
      <c r="G5" s="24">
        <f t="shared" si="0"/>
        <v>147498</v>
      </c>
      <c r="H5" s="24">
        <f t="shared" si="0"/>
        <v>0</v>
      </c>
      <c r="I5" s="24">
        <f t="shared" si="0"/>
        <v>3340232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6680422</v>
      </c>
      <c r="O5" s="30">
        <f t="shared" ref="O5:O27" si="2">(N5/O$29)</f>
        <v>311.09350842879763</v>
      </c>
      <c r="P5" s="6"/>
    </row>
    <row r="6" spans="1:133">
      <c r="A6" s="12"/>
      <c r="B6" s="42">
        <v>511</v>
      </c>
      <c r="C6" s="19" t="s">
        <v>19</v>
      </c>
      <c r="D6" s="43">
        <v>457066</v>
      </c>
      <c r="E6" s="43">
        <v>72738</v>
      </c>
      <c r="F6" s="43">
        <v>0</v>
      </c>
      <c r="G6" s="43">
        <v>147498</v>
      </c>
      <c r="H6" s="43">
        <v>0</v>
      </c>
      <c r="I6" s="43">
        <v>1743069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2420371</v>
      </c>
      <c r="O6" s="44">
        <f t="shared" si="2"/>
        <v>112.71169786718822</v>
      </c>
      <c r="P6" s="9"/>
    </row>
    <row r="7" spans="1:133">
      <c r="A7" s="12"/>
      <c r="B7" s="42">
        <v>512</v>
      </c>
      <c r="C7" s="19" t="s">
        <v>20</v>
      </c>
      <c r="D7" s="43">
        <v>149607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149607</v>
      </c>
      <c r="O7" s="44">
        <f t="shared" si="2"/>
        <v>6.9668901927912827</v>
      </c>
      <c r="P7" s="9"/>
    </row>
    <row r="8" spans="1:133">
      <c r="A8" s="12"/>
      <c r="B8" s="42">
        <v>513</v>
      </c>
      <c r="C8" s="19" t="s">
        <v>21</v>
      </c>
      <c r="D8" s="43">
        <v>303149</v>
      </c>
      <c r="E8" s="43">
        <v>0</v>
      </c>
      <c r="F8" s="43">
        <v>0</v>
      </c>
      <c r="G8" s="43">
        <v>0</v>
      </c>
      <c r="H8" s="43">
        <v>0</v>
      </c>
      <c r="I8" s="43">
        <v>376653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679802</v>
      </c>
      <c r="O8" s="44">
        <f t="shared" si="2"/>
        <v>31.656980534599981</v>
      </c>
      <c r="P8" s="9"/>
    </row>
    <row r="9" spans="1:133">
      <c r="A9" s="12"/>
      <c r="B9" s="42">
        <v>515</v>
      </c>
      <c r="C9" s="19" t="s">
        <v>22</v>
      </c>
      <c r="D9" s="43">
        <v>802484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802484</v>
      </c>
      <c r="O9" s="44">
        <f t="shared" si="2"/>
        <v>37.370028872124429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697257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697257</v>
      </c>
      <c r="O10" s="44">
        <f t="shared" si="2"/>
        <v>32.469823973176865</v>
      </c>
      <c r="P10" s="9"/>
    </row>
    <row r="11" spans="1:133">
      <c r="A11" s="12"/>
      <c r="B11" s="42">
        <v>519</v>
      </c>
      <c r="C11" s="19" t="s">
        <v>24</v>
      </c>
      <c r="D11" s="43">
        <v>710391</v>
      </c>
      <c r="E11" s="43">
        <v>0</v>
      </c>
      <c r="F11" s="43">
        <v>0</v>
      </c>
      <c r="G11" s="43">
        <v>0</v>
      </c>
      <c r="H11" s="43">
        <v>0</v>
      </c>
      <c r="I11" s="43">
        <v>1220510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1930901</v>
      </c>
      <c r="O11" s="44">
        <f t="shared" si="2"/>
        <v>89.918086988916826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8755497</v>
      </c>
      <c r="E12" s="29">
        <f t="shared" si="3"/>
        <v>82849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8838346</v>
      </c>
      <c r="O12" s="41">
        <f t="shared" si="2"/>
        <v>411.58358945701781</v>
      </c>
      <c r="P12" s="10"/>
    </row>
    <row r="13" spans="1:133">
      <c r="A13" s="12"/>
      <c r="B13" s="42">
        <v>521</v>
      </c>
      <c r="C13" s="19" t="s">
        <v>26</v>
      </c>
      <c r="D13" s="43">
        <v>4687842</v>
      </c>
      <c r="E13" s="43">
        <v>82849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4770691</v>
      </c>
      <c r="O13" s="44">
        <f t="shared" si="2"/>
        <v>222.16126478532178</v>
      </c>
      <c r="P13" s="9"/>
    </row>
    <row r="14" spans="1:133">
      <c r="A14" s="12"/>
      <c r="B14" s="42">
        <v>522</v>
      </c>
      <c r="C14" s="19" t="s">
        <v>27</v>
      </c>
      <c r="D14" s="43">
        <v>4067655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4067655</v>
      </c>
      <c r="O14" s="44">
        <f t="shared" si="2"/>
        <v>189.422324671696</v>
      </c>
      <c r="P14" s="9"/>
    </row>
    <row r="15" spans="1:133" ht="15.75">
      <c r="A15" s="26" t="s">
        <v>30</v>
      </c>
      <c r="B15" s="27"/>
      <c r="C15" s="28"/>
      <c r="D15" s="29">
        <f t="shared" ref="D15:M15" si="4">SUM(D16:D19)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5759877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5759877</v>
      </c>
      <c r="O15" s="41">
        <f t="shared" si="2"/>
        <v>268.2256216820341</v>
      </c>
      <c r="P15" s="10"/>
    </row>
    <row r="16" spans="1:133">
      <c r="A16" s="12"/>
      <c r="B16" s="42">
        <v>533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1951806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1951806</v>
      </c>
      <c r="O16" s="44">
        <f t="shared" si="2"/>
        <v>90.891589829561326</v>
      </c>
      <c r="P16" s="9"/>
    </row>
    <row r="17" spans="1:119">
      <c r="A17" s="12"/>
      <c r="B17" s="42">
        <v>534</v>
      </c>
      <c r="C17" s="19" t="s">
        <v>32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2870555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2870555</v>
      </c>
      <c r="O17" s="44">
        <f t="shared" si="2"/>
        <v>133.67584055136444</v>
      </c>
      <c r="P17" s="9"/>
    </row>
    <row r="18" spans="1:119">
      <c r="A18" s="12"/>
      <c r="B18" s="42">
        <v>535</v>
      </c>
      <c r="C18" s="19" t="s">
        <v>33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881144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881144</v>
      </c>
      <c r="O18" s="44">
        <f t="shared" si="2"/>
        <v>41.033063239266092</v>
      </c>
      <c r="P18" s="9"/>
    </row>
    <row r="19" spans="1:119">
      <c r="A19" s="12"/>
      <c r="B19" s="42">
        <v>538</v>
      </c>
      <c r="C19" s="19" t="s">
        <v>47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56372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56372</v>
      </c>
      <c r="O19" s="44">
        <f t="shared" si="2"/>
        <v>2.6251280618422279</v>
      </c>
      <c r="P19" s="9"/>
    </row>
    <row r="20" spans="1:119" ht="15.75">
      <c r="A20" s="26" t="s">
        <v>34</v>
      </c>
      <c r="B20" s="27"/>
      <c r="C20" s="28"/>
      <c r="D20" s="29">
        <f t="shared" ref="D20:M20" si="5">SUM(D21:D21)</f>
        <v>2517099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2517099</v>
      </c>
      <c r="O20" s="41">
        <f t="shared" si="2"/>
        <v>117.21612182173791</v>
      </c>
      <c r="P20" s="10"/>
    </row>
    <row r="21" spans="1:119">
      <c r="A21" s="12"/>
      <c r="B21" s="42">
        <v>541</v>
      </c>
      <c r="C21" s="19" t="s">
        <v>35</v>
      </c>
      <c r="D21" s="43">
        <v>2517099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2517099</v>
      </c>
      <c r="O21" s="44">
        <f t="shared" si="2"/>
        <v>117.21612182173791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SUM(D23:D24)</f>
        <v>1341250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7845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1349095</v>
      </c>
      <c r="O22" s="41">
        <f t="shared" si="2"/>
        <v>62.824578560119214</v>
      </c>
      <c r="P22" s="9"/>
    </row>
    <row r="23" spans="1:119">
      <c r="A23" s="12"/>
      <c r="B23" s="42">
        <v>571</v>
      </c>
      <c r="C23" s="19" t="s">
        <v>37</v>
      </c>
      <c r="D23" s="43">
        <v>601716</v>
      </c>
      <c r="E23" s="43">
        <v>0</v>
      </c>
      <c r="F23" s="43">
        <v>0</v>
      </c>
      <c r="G23" s="43">
        <v>0</v>
      </c>
      <c r="H23" s="43">
        <v>7845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609561</v>
      </c>
      <c r="O23" s="44">
        <f t="shared" si="2"/>
        <v>28.386001676445936</v>
      </c>
      <c r="P23" s="9"/>
    </row>
    <row r="24" spans="1:119">
      <c r="A24" s="12"/>
      <c r="B24" s="42">
        <v>572</v>
      </c>
      <c r="C24" s="19" t="s">
        <v>38</v>
      </c>
      <c r="D24" s="43">
        <v>739534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739534</v>
      </c>
      <c r="O24" s="44">
        <f t="shared" si="2"/>
        <v>34.438576883673278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SUM(D26:D26)</f>
        <v>416181</v>
      </c>
      <c r="E25" s="29">
        <f t="shared" si="7"/>
        <v>0</v>
      </c>
      <c r="F25" s="29">
        <f t="shared" si="7"/>
        <v>0</v>
      </c>
      <c r="G25" s="29">
        <f t="shared" si="7"/>
        <v>85842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502023</v>
      </c>
      <c r="O25" s="41">
        <f t="shared" si="2"/>
        <v>23.378178262084383</v>
      </c>
      <c r="P25" s="9"/>
    </row>
    <row r="26" spans="1:119" ht="15.75" thickBot="1">
      <c r="A26" s="12"/>
      <c r="B26" s="42">
        <v>581</v>
      </c>
      <c r="C26" s="19" t="s">
        <v>39</v>
      </c>
      <c r="D26" s="43">
        <v>416181</v>
      </c>
      <c r="E26" s="43">
        <v>0</v>
      </c>
      <c r="F26" s="43">
        <v>0</v>
      </c>
      <c r="G26" s="43">
        <v>85842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502023</v>
      </c>
      <c r="O26" s="44">
        <f t="shared" si="2"/>
        <v>23.378178262084383</v>
      </c>
      <c r="P26" s="9"/>
    </row>
    <row r="27" spans="1:119" ht="16.5" thickBot="1">
      <c r="A27" s="13" t="s">
        <v>10</v>
      </c>
      <c r="B27" s="21"/>
      <c r="C27" s="20"/>
      <c r="D27" s="14">
        <f>SUM(D5,D12,D15,D20,D22,D25)</f>
        <v>15452724</v>
      </c>
      <c r="E27" s="14">
        <f t="shared" ref="E27:M27" si="8">SUM(E5,E12,E15,E20,E22,E25)</f>
        <v>155587</v>
      </c>
      <c r="F27" s="14">
        <f t="shared" si="8"/>
        <v>697257</v>
      </c>
      <c r="G27" s="14">
        <f t="shared" si="8"/>
        <v>233340</v>
      </c>
      <c r="H27" s="14">
        <f t="shared" si="8"/>
        <v>7845</v>
      </c>
      <c r="I27" s="14">
        <f t="shared" si="8"/>
        <v>9100109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25646862</v>
      </c>
      <c r="O27" s="35">
        <f t="shared" si="2"/>
        <v>1194.3215982117911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3" t="s">
        <v>48</v>
      </c>
      <c r="M29" s="163"/>
      <c r="N29" s="163"/>
      <c r="O29" s="39">
        <v>21474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45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2504595</v>
      </c>
      <c r="E5" s="24">
        <f t="shared" si="0"/>
        <v>52541</v>
      </c>
      <c r="F5" s="24">
        <f t="shared" si="0"/>
        <v>699926</v>
      </c>
      <c r="G5" s="24">
        <f t="shared" si="0"/>
        <v>461315</v>
      </c>
      <c r="H5" s="24">
        <f t="shared" si="0"/>
        <v>0</v>
      </c>
      <c r="I5" s="24">
        <f t="shared" si="0"/>
        <v>3462821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7181198</v>
      </c>
      <c r="O5" s="30">
        <f t="shared" ref="O5:O28" si="2">(N5/O$30)</f>
        <v>342.32043092763848</v>
      </c>
      <c r="P5" s="6"/>
    </row>
    <row r="6" spans="1:133">
      <c r="A6" s="12"/>
      <c r="B6" s="42">
        <v>511</v>
      </c>
      <c r="C6" s="19" t="s">
        <v>19</v>
      </c>
      <c r="D6" s="43">
        <v>391367</v>
      </c>
      <c r="E6" s="43">
        <v>52541</v>
      </c>
      <c r="F6" s="43">
        <v>0</v>
      </c>
      <c r="G6" s="43">
        <v>461315</v>
      </c>
      <c r="H6" s="43">
        <v>0</v>
      </c>
      <c r="I6" s="43">
        <v>1857324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2762547</v>
      </c>
      <c r="O6" s="44">
        <f t="shared" si="2"/>
        <v>131.68781580703595</v>
      </c>
      <c r="P6" s="9"/>
    </row>
    <row r="7" spans="1:133">
      <c r="A7" s="12"/>
      <c r="B7" s="42">
        <v>512</v>
      </c>
      <c r="C7" s="19" t="s">
        <v>20</v>
      </c>
      <c r="D7" s="43">
        <v>92778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92778</v>
      </c>
      <c r="O7" s="44">
        <f t="shared" si="2"/>
        <v>4.422633234817428</v>
      </c>
      <c r="P7" s="9"/>
    </row>
    <row r="8" spans="1:133">
      <c r="A8" s="12"/>
      <c r="B8" s="42">
        <v>513</v>
      </c>
      <c r="C8" s="19" t="s">
        <v>21</v>
      </c>
      <c r="D8" s="43">
        <v>299175</v>
      </c>
      <c r="E8" s="43">
        <v>0</v>
      </c>
      <c r="F8" s="43">
        <v>0</v>
      </c>
      <c r="G8" s="43">
        <v>0</v>
      </c>
      <c r="H8" s="43">
        <v>0</v>
      </c>
      <c r="I8" s="43">
        <v>368618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667793</v>
      </c>
      <c r="O8" s="44">
        <f t="shared" si="2"/>
        <v>31.833015540089619</v>
      </c>
      <c r="P8" s="9"/>
    </row>
    <row r="9" spans="1:133">
      <c r="A9" s="12"/>
      <c r="B9" s="42">
        <v>515</v>
      </c>
      <c r="C9" s="19" t="s">
        <v>22</v>
      </c>
      <c r="D9" s="43">
        <v>950798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950798</v>
      </c>
      <c r="O9" s="44">
        <f t="shared" si="2"/>
        <v>45.323577080751264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699926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699926</v>
      </c>
      <c r="O10" s="44">
        <f t="shared" si="2"/>
        <v>33.364763085136808</v>
      </c>
      <c r="P10" s="9"/>
    </row>
    <row r="11" spans="1:133">
      <c r="A11" s="12"/>
      <c r="B11" s="42">
        <v>519</v>
      </c>
      <c r="C11" s="19" t="s">
        <v>24</v>
      </c>
      <c r="D11" s="43">
        <v>770477</v>
      </c>
      <c r="E11" s="43">
        <v>0</v>
      </c>
      <c r="F11" s="43">
        <v>0</v>
      </c>
      <c r="G11" s="43">
        <v>0</v>
      </c>
      <c r="H11" s="43">
        <v>0</v>
      </c>
      <c r="I11" s="43">
        <v>1236879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2007356</v>
      </c>
      <c r="O11" s="44">
        <f t="shared" si="2"/>
        <v>95.688626179807414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8990160</v>
      </c>
      <c r="E12" s="29">
        <f t="shared" si="3"/>
        <v>37283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9027443</v>
      </c>
      <c r="O12" s="41">
        <f t="shared" si="2"/>
        <v>430.32905901420537</v>
      </c>
      <c r="P12" s="10"/>
    </row>
    <row r="13" spans="1:133">
      <c r="A13" s="12"/>
      <c r="B13" s="42">
        <v>521</v>
      </c>
      <c r="C13" s="19" t="s">
        <v>26</v>
      </c>
      <c r="D13" s="43">
        <v>4807153</v>
      </c>
      <c r="E13" s="43">
        <v>37283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4844436</v>
      </c>
      <c r="O13" s="44">
        <f t="shared" si="2"/>
        <v>230.92935456192203</v>
      </c>
      <c r="P13" s="9"/>
    </row>
    <row r="14" spans="1:133">
      <c r="A14" s="12"/>
      <c r="B14" s="42">
        <v>522</v>
      </c>
      <c r="C14" s="19" t="s">
        <v>27</v>
      </c>
      <c r="D14" s="43">
        <v>3921175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3921175</v>
      </c>
      <c r="O14" s="44">
        <f t="shared" si="2"/>
        <v>186.91843836400039</v>
      </c>
      <c r="P14" s="9"/>
    </row>
    <row r="15" spans="1:133">
      <c r="A15" s="12"/>
      <c r="B15" s="42">
        <v>524</v>
      </c>
      <c r="C15" s="19" t="s">
        <v>28</v>
      </c>
      <c r="D15" s="43">
        <v>71495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71495</v>
      </c>
      <c r="O15" s="44">
        <f t="shared" si="2"/>
        <v>3.4080941939174374</v>
      </c>
      <c r="P15" s="9"/>
    </row>
    <row r="16" spans="1:133">
      <c r="A16" s="12"/>
      <c r="B16" s="42">
        <v>529</v>
      </c>
      <c r="C16" s="19" t="s">
        <v>29</v>
      </c>
      <c r="D16" s="43">
        <v>190337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190337</v>
      </c>
      <c r="O16" s="44">
        <f t="shared" si="2"/>
        <v>9.073171894365526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SUM(D18:D20)</f>
        <v>0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5500453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5500453</v>
      </c>
      <c r="O17" s="41">
        <f t="shared" si="2"/>
        <v>262.20102011631235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1701672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1701672</v>
      </c>
      <c r="O18" s="44">
        <f t="shared" si="2"/>
        <v>81.116979693011729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2956116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2956116</v>
      </c>
      <c r="O19" s="44">
        <f t="shared" si="2"/>
        <v>140.9150538659548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842665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842665</v>
      </c>
      <c r="O20" s="44">
        <f t="shared" si="2"/>
        <v>40.168986557345789</v>
      </c>
      <c r="P20" s="9"/>
    </row>
    <row r="21" spans="1:119" ht="15.75">
      <c r="A21" s="26" t="s">
        <v>34</v>
      </c>
      <c r="B21" s="27"/>
      <c r="C21" s="28"/>
      <c r="D21" s="29">
        <f t="shared" ref="D21:M21" si="5">SUM(D22:D22)</f>
        <v>2324168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2324168</v>
      </c>
      <c r="O21" s="41">
        <f t="shared" si="2"/>
        <v>110.79073314901325</v>
      </c>
      <c r="P21" s="10"/>
    </row>
    <row r="22" spans="1:119">
      <c r="A22" s="12"/>
      <c r="B22" s="42">
        <v>541</v>
      </c>
      <c r="C22" s="19" t="s">
        <v>35</v>
      </c>
      <c r="D22" s="43">
        <v>2324168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2324168</v>
      </c>
      <c r="O22" s="44">
        <f t="shared" si="2"/>
        <v>110.79073314901325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SUM(D24:D25)</f>
        <v>1372032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1372032</v>
      </c>
      <c r="O23" s="41">
        <f t="shared" si="2"/>
        <v>65.403374964248258</v>
      </c>
      <c r="P23" s="9"/>
    </row>
    <row r="24" spans="1:119">
      <c r="A24" s="12"/>
      <c r="B24" s="42">
        <v>571</v>
      </c>
      <c r="C24" s="19" t="s">
        <v>37</v>
      </c>
      <c r="D24" s="43">
        <v>590656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590656</v>
      </c>
      <c r="O24" s="44">
        <f t="shared" si="2"/>
        <v>28.155972924015636</v>
      </c>
      <c r="P24" s="9"/>
    </row>
    <row r="25" spans="1:119">
      <c r="A25" s="12"/>
      <c r="B25" s="42">
        <v>572</v>
      </c>
      <c r="C25" s="19" t="s">
        <v>38</v>
      </c>
      <c r="D25" s="43">
        <v>781376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781376</v>
      </c>
      <c r="O25" s="44">
        <f t="shared" si="2"/>
        <v>37.247402040232622</v>
      </c>
      <c r="P25" s="9"/>
    </row>
    <row r="26" spans="1:119" ht="15.75">
      <c r="A26" s="26" t="s">
        <v>40</v>
      </c>
      <c r="B26" s="27"/>
      <c r="C26" s="28"/>
      <c r="D26" s="29">
        <f t="shared" ref="D26:M26" si="7">SUM(D27:D27)</f>
        <v>1072647</v>
      </c>
      <c r="E26" s="29">
        <f t="shared" si="7"/>
        <v>30000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2245304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3347951</v>
      </c>
      <c r="O26" s="41">
        <f t="shared" si="2"/>
        <v>159.59343121365239</v>
      </c>
      <c r="P26" s="9"/>
    </row>
    <row r="27" spans="1:119" ht="15.75" thickBot="1">
      <c r="A27" s="12"/>
      <c r="B27" s="42">
        <v>581</v>
      </c>
      <c r="C27" s="19" t="s">
        <v>39</v>
      </c>
      <c r="D27" s="43">
        <v>1072647</v>
      </c>
      <c r="E27" s="43">
        <v>30000</v>
      </c>
      <c r="F27" s="43">
        <v>0</v>
      </c>
      <c r="G27" s="43">
        <v>0</v>
      </c>
      <c r="H27" s="43">
        <v>0</v>
      </c>
      <c r="I27" s="43">
        <v>2245304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3347951</v>
      </c>
      <c r="O27" s="44">
        <f t="shared" si="2"/>
        <v>159.59343121365239</v>
      </c>
      <c r="P27" s="9"/>
    </row>
    <row r="28" spans="1:119" ht="16.5" thickBot="1">
      <c r="A28" s="13" t="s">
        <v>10</v>
      </c>
      <c r="B28" s="21"/>
      <c r="C28" s="20"/>
      <c r="D28" s="14">
        <f>SUM(D5,D12,D17,D21,D23,D26)</f>
        <v>16263602</v>
      </c>
      <c r="E28" s="14">
        <f t="shared" ref="E28:M28" si="8">SUM(E5,E12,E17,E21,E23,E26)</f>
        <v>119824</v>
      </c>
      <c r="F28" s="14">
        <f t="shared" si="8"/>
        <v>699926</v>
      </c>
      <c r="G28" s="14">
        <f t="shared" si="8"/>
        <v>461315</v>
      </c>
      <c r="H28" s="14">
        <f t="shared" si="8"/>
        <v>0</v>
      </c>
      <c r="I28" s="14">
        <f t="shared" si="8"/>
        <v>11208578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28753245</v>
      </c>
      <c r="O28" s="35">
        <f t="shared" si="2"/>
        <v>1370.63804938507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44</v>
      </c>
      <c r="M30" s="163"/>
      <c r="N30" s="163"/>
      <c r="O30" s="39">
        <v>20978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thickBot="1">
      <c r="A32" s="165" t="s">
        <v>45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A32:O32"/>
    <mergeCell ref="L30:N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2936361</v>
      </c>
      <c r="E5" s="24">
        <f t="shared" si="0"/>
        <v>34968</v>
      </c>
      <c r="F5" s="24">
        <f t="shared" si="0"/>
        <v>638297</v>
      </c>
      <c r="G5" s="24">
        <f t="shared" si="0"/>
        <v>371756</v>
      </c>
      <c r="H5" s="24">
        <f t="shared" si="0"/>
        <v>0</v>
      </c>
      <c r="I5" s="24">
        <f t="shared" si="0"/>
        <v>3252173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7233555</v>
      </c>
      <c r="O5" s="30">
        <f t="shared" ref="O5:O28" si="2">(N5/O$30)</f>
        <v>349.56531194123619</v>
      </c>
      <c r="P5" s="6"/>
    </row>
    <row r="6" spans="1:133">
      <c r="A6" s="12"/>
      <c r="B6" s="42">
        <v>511</v>
      </c>
      <c r="C6" s="19" t="s">
        <v>19</v>
      </c>
      <c r="D6" s="43">
        <v>815214</v>
      </c>
      <c r="E6" s="43">
        <v>34968</v>
      </c>
      <c r="F6" s="43">
        <v>0</v>
      </c>
      <c r="G6" s="43">
        <v>371756</v>
      </c>
      <c r="H6" s="43">
        <v>0</v>
      </c>
      <c r="I6" s="43">
        <v>1673879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2895817</v>
      </c>
      <c r="O6" s="44">
        <f t="shared" si="2"/>
        <v>139.9418643985889</v>
      </c>
      <c r="P6" s="9"/>
    </row>
    <row r="7" spans="1:133">
      <c r="A7" s="12"/>
      <c r="B7" s="42">
        <v>512</v>
      </c>
      <c r="C7" s="19" t="s">
        <v>20</v>
      </c>
      <c r="D7" s="43">
        <v>86053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86053</v>
      </c>
      <c r="O7" s="44">
        <f t="shared" si="2"/>
        <v>4.1585560334412603</v>
      </c>
      <c r="P7" s="9"/>
    </row>
    <row r="8" spans="1:133">
      <c r="A8" s="12"/>
      <c r="B8" s="42">
        <v>513</v>
      </c>
      <c r="C8" s="19" t="s">
        <v>21</v>
      </c>
      <c r="D8" s="43">
        <v>305170</v>
      </c>
      <c r="E8" s="43">
        <v>0</v>
      </c>
      <c r="F8" s="43">
        <v>0</v>
      </c>
      <c r="G8" s="43">
        <v>0</v>
      </c>
      <c r="H8" s="43">
        <v>0</v>
      </c>
      <c r="I8" s="43">
        <v>360550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665720</v>
      </c>
      <c r="O8" s="44">
        <f t="shared" si="2"/>
        <v>32.171265645387329</v>
      </c>
      <c r="P8" s="9"/>
    </row>
    <row r="9" spans="1:133">
      <c r="A9" s="12"/>
      <c r="B9" s="42">
        <v>515</v>
      </c>
      <c r="C9" s="19" t="s">
        <v>22</v>
      </c>
      <c r="D9" s="43">
        <v>921798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921798</v>
      </c>
      <c r="O9" s="44">
        <f t="shared" si="2"/>
        <v>44.546368337118835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638297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638297</v>
      </c>
      <c r="O10" s="44">
        <f t="shared" si="2"/>
        <v>30.846034891025951</v>
      </c>
      <c r="P10" s="9"/>
    </row>
    <row r="11" spans="1:133">
      <c r="A11" s="12"/>
      <c r="B11" s="42">
        <v>519</v>
      </c>
      <c r="C11" s="19" t="s">
        <v>24</v>
      </c>
      <c r="D11" s="43">
        <v>808126</v>
      </c>
      <c r="E11" s="43">
        <v>0</v>
      </c>
      <c r="F11" s="43">
        <v>0</v>
      </c>
      <c r="G11" s="43">
        <v>0</v>
      </c>
      <c r="H11" s="43">
        <v>0</v>
      </c>
      <c r="I11" s="43">
        <v>1217744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2025870</v>
      </c>
      <c r="O11" s="44">
        <f t="shared" si="2"/>
        <v>97.901222635673903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8550365</v>
      </c>
      <c r="E12" s="29">
        <f t="shared" si="3"/>
        <v>20270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8570635</v>
      </c>
      <c r="O12" s="41">
        <f t="shared" si="2"/>
        <v>414.18039916880105</v>
      </c>
      <c r="P12" s="10"/>
    </row>
    <row r="13" spans="1:133">
      <c r="A13" s="12"/>
      <c r="B13" s="42">
        <v>521</v>
      </c>
      <c r="C13" s="19" t="s">
        <v>26</v>
      </c>
      <c r="D13" s="43">
        <v>4080931</v>
      </c>
      <c r="E13" s="43">
        <v>20270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4101201</v>
      </c>
      <c r="O13" s="44">
        <f t="shared" si="2"/>
        <v>198.19267385106073</v>
      </c>
      <c r="P13" s="9"/>
    </row>
    <row r="14" spans="1:133">
      <c r="A14" s="12"/>
      <c r="B14" s="42">
        <v>522</v>
      </c>
      <c r="C14" s="19" t="s">
        <v>27</v>
      </c>
      <c r="D14" s="43">
        <v>4229719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4229719</v>
      </c>
      <c r="O14" s="44">
        <f t="shared" si="2"/>
        <v>204.4033731213454</v>
      </c>
      <c r="P14" s="9"/>
    </row>
    <row r="15" spans="1:133">
      <c r="A15" s="12"/>
      <c r="B15" s="42">
        <v>524</v>
      </c>
      <c r="C15" s="19" t="s">
        <v>28</v>
      </c>
      <c r="D15" s="43">
        <v>66163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66163</v>
      </c>
      <c r="O15" s="44">
        <f t="shared" si="2"/>
        <v>3.1973614265693713</v>
      </c>
      <c r="P15" s="9"/>
    </row>
    <row r="16" spans="1:133">
      <c r="A16" s="12"/>
      <c r="B16" s="42">
        <v>529</v>
      </c>
      <c r="C16" s="19" t="s">
        <v>29</v>
      </c>
      <c r="D16" s="43">
        <v>173552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173552</v>
      </c>
      <c r="O16" s="44">
        <f t="shared" si="2"/>
        <v>8.3869907698255446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SUM(D18:D20)</f>
        <v>0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5194283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5194283</v>
      </c>
      <c r="O17" s="41">
        <f t="shared" si="2"/>
        <v>251.01643067704055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1555702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1555702</v>
      </c>
      <c r="O18" s="44">
        <f t="shared" si="2"/>
        <v>75.180109215676794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2838487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2838487</v>
      </c>
      <c r="O19" s="44">
        <f t="shared" si="2"/>
        <v>137.17136229642875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800094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800094</v>
      </c>
      <c r="O20" s="44">
        <f t="shared" si="2"/>
        <v>38.664959164934999</v>
      </c>
      <c r="P20" s="9"/>
    </row>
    <row r="21" spans="1:119" ht="15.75">
      <c r="A21" s="26" t="s">
        <v>34</v>
      </c>
      <c r="B21" s="27"/>
      <c r="C21" s="28"/>
      <c r="D21" s="29">
        <f t="shared" ref="D21:M21" si="5">SUM(D22:D22)</f>
        <v>2815838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2815838</v>
      </c>
      <c r="O21" s="41">
        <f t="shared" si="2"/>
        <v>136.07683757792489</v>
      </c>
      <c r="P21" s="10"/>
    </row>
    <row r="22" spans="1:119">
      <c r="A22" s="12"/>
      <c r="B22" s="42">
        <v>541</v>
      </c>
      <c r="C22" s="19" t="s">
        <v>35</v>
      </c>
      <c r="D22" s="43">
        <v>2815838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2815838</v>
      </c>
      <c r="O22" s="44">
        <f t="shared" si="2"/>
        <v>136.07683757792489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SUM(D24:D25)</f>
        <v>1278382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1278382</v>
      </c>
      <c r="O23" s="41">
        <f t="shared" si="2"/>
        <v>61.778475813076888</v>
      </c>
      <c r="P23" s="9"/>
    </row>
    <row r="24" spans="1:119">
      <c r="A24" s="12"/>
      <c r="B24" s="42">
        <v>571</v>
      </c>
      <c r="C24" s="19" t="s">
        <v>37</v>
      </c>
      <c r="D24" s="43">
        <v>581622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581622</v>
      </c>
      <c r="O24" s="44">
        <f t="shared" si="2"/>
        <v>28.107186004929204</v>
      </c>
      <c r="P24" s="9"/>
    </row>
    <row r="25" spans="1:119">
      <c r="A25" s="12"/>
      <c r="B25" s="42">
        <v>572</v>
      </c>
      <c r="C25" s="19" t="s">
        <v>38</v>
      </c>
      <c r="D25" s="43">
        <v>696760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696760</v>
      </c>
      <c r="O25" s="44">
        <f t="shared" si="2"/>
        <v>33.671289808147684</v>
      </c>
      <c r="P25" s="9"/>
    </row>
    <row r="26" spans="1:119" ht="15.75">
      <c r="A26" s="26" t="s">
        <v>40</v>
      </c>
      <c r="B26" s="27"/>
      <c r="C26" s="28"/>
      <c r="D26" s="29">
        <f t="shared" ref="D26:M26" si="7">SUM(D27:D27)</f>
        <v>346937</v>
      </c>
      <c r="E26" s="29">
        <f t="shared" si="7"/>
        <v>0</v>
      </c>
      <c r="F26" s="29">
        <f t="shared" si="7"/>
        <v>20933</v>
      </c>
      <c r="G26" s="29">
        <f t="shared" si="7"/>
        <v>236000</v>
      </c>
      <c r="H26" s="29">
        <f t="shared" si="7"/>
        <v>0</v>
      </c>
      <c r="I26" s="29">
        <f t="shared" si="7"/>
        <v>995529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1599399</v>
      </c>
      <c r="O26" s="41">
        <f t="shared" si="2"/>
        <v>77.291789494031804</v>
      </c>
      <c r="P26" s="9"/>
    </row>
    <row r="27" spans="1:119" ht="15.75" thickBot="1">
      <c r="A27" s="12"/>
      <c r="B27" s="42">
        <v>581</v>
      </c>
      <c r="C27" s="19" t="s">
        <v>39</v>
      </c>
      <c r="D27" s="43">
        <v>346937</v>
      </c>
      <c r="E27" s="43">
        <v>0</v>
      </c>
      <c r="F27" s="43">
        <v>20933</v>
      </c>
      <c r="G27" s="43">
        <v>236000</v>
      </c>
      <c r="H27" s="43">
        <v>0</v>
      </c>
      <c r="I27" s="43">
        <v>995529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1599399</v>
      </c>
      <c r="O27" s="44">
        <f t="shared" si="2"/>
        <v>77.291789494031804</v>
      </c>
      <c r="P27" s="9"/>
    </row>
    <row r="28" spans="1:119" ht="16.5" thickBot="1">
      <c r="A28" s="13" t="s">
        <v>10</v>
      </c>
      <c r="B28" s="21"/>
      <c r="C28" s="20"/>
      <c r="D28" s="14">
        <f>SUM(D5,D12,D17,D21,D23,D26)</f>
        <v>15927883</v>
      </c>
      <c r="E28" s="14">
        <f t="shared" ref="E28:M28" si="8">SUM(E5,E12,E17,E21,E23,E26)</f>
        <v>55238</v>
      </c>
      <c r="F28" s="14">
        <f t="shared" si="8"/>
        <v>659230</v>
      </c>
      <c r="G28" s="14">
        <f t="shared" si="8"/>
        <v>607756</v>
      </c>
      <c r="H28" s="14">
        <f t="shared" si="8"/>
        <v>0</v>
      </c>
      <c r="I28" s="14">
        <f t="shared" si="8"/>
        <v>9441985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26692092</v>
      </c>
      <c r="O28" s="35">
        <f t="shared" si="2"/>
        <v>1289.9092446721113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41</v>
      </c>
      <c r="M30" s="163"/>
      <c r="N30" s="163"/>
      <c r="O30" s="39">
        <v>20693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thickBot="1">
      <c r="A32" s="165" t="s">
        <v>45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4018348</v>
      </c>
      <c r="E5" s="24">
        <f t="shared" si="0"/>
        <v>61180</v>
      </c>
      <c r="F5" s="24">
        <f t="shared" si="0"/>
        <v>401404</v>
      </c>
      <c r="G5" s="24">
        <f t="shared" si="0"/>
        <v>879055</v>
      </c>
      <c r="H5" s="24">
        <f t="shared" si="0"/>
        <v>0</v>
      </c>
      <c r="I5" s="24">
        <f t="shared" si="0"/>
        <v>2976195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8336182</v>
      </c>
      <c r="O5" s="30">
        <f t="shared" ref="O5:O27" si="2">(N5/O$29)</f>
        <v>392.93810982795191</v>
      </c>
      <c r="P5" s="6"/>
    </row>
    <row r="6" spans="1:133">
      <c r="A6" s="12"/>
      <c r="B6" s="42">
        <v>511</v>
      </c>
      <c r="C6" s="19" t="s">
        <v>19</v>
      </c>
      <c r="D6" s="43">
        <v>2289553</v>
      </c>
      <c r="E6" s="43">
        <v>61180</v>
      </c>
      <c r="F6" s="43">
        <v>0</v>
      </c>
      <c r="G6" s="43">
        <v>879055</v>
      </c>
      <c r="H6" s="43">
        <v>0</v>
      </c>
      <c r="I6" s="43">
        <v>1667268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4897056</v>
      </c>
      <c r="O6" s="44">
        <f t="shared" si="2"/>
        <v>230.82988451567286</v>
      </c>
      <c r="P6" s="9"/>
    </row>
    <row r="7" spans="1:133">
      <c r="A7" s="12"/>
      <c r="B7" s="42">
        <v>512</v>
      </c>
      <c r="C7" s="19" t="s">
        <v>20</v>
      </c>
      <c r="D7" s="43">
        <v>83381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83381</v>
      </c>
      <c r="O7" s="44">
        <f t="shared" si="2"/>
        <v>3.9302851755833137</v>
      </c>
      <c r="P7" s="9"/>
    </row>
    <row r="8" spans="1:133">
      <c r="A8" s="12"/>
      <c r="B8" s="42">
        <v>513</v>
      </c>
      <c r="C8" s="19" t="s">
        <v>21</v>
      </c>
      <c r="D8" s="43">
        <v>302010</v>
      </c>
      <c r="E8" s="43">
        <v>0</v>
      </c>
      <c r="F8" s="43">
        <v>0</v>
      </c>
      <c r="G8" s="43">
        <v>0</v>
      </c>
      <c r="H8" s="43">
        <v>0</v>
      </c>
      <c r="I8" s="43">
        <v>324615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626625</v>
      </c>
      <c r="O8" s="44">
        <f t="shared" si="2"/>
        <v>29.536884279990574</v>
      </c>
      <c r="P8" s="9"/>
    </row>
    <row r="9" spans="1:133">
      <c r="A9" s="12"/>
      <c r="B9" s="42">
        <v>515</v>
      </c>
      <c r="C9" s="19" t="s">
        <v>22</v>
      </c>
      <c r="D9" s="43">
        <v>811996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811996</v>
      </c>
      <c r="O9" s="44">
        <f t="shared" si="2"/>
        <v>38.274617016262077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401404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401404</v>
      </c>
      <c r="O10" s="44">
        <f t="shared" si="2"/>
        <v>18.920763610652841</v>
      </c>
      <c r="P10" s="9"/>
    </row>
    <row r="11" spans="1:133">
      <c r="A11" s="12"/>
      <c r="B11" s="42">
        <v>519</v>
      </c>
      <c r="C11" s="19" t="s">
        <v>24</v>
      </c>
      <c r="D11" s="43">
        <v>531408</v>
      </c>
      <c r="E11" s="43">
        <v>0</v>
      </c>
      <c r="F11" s="43">
        <v>0</v>
      </c>
      <c r="G11" s="43">
        <v>0</v>
      </c>
      <c r="H11" s="43">
        <v>0</v>
      </c>
      <c r="I11" s="43">
        <v>984312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1515720</v>
      </c>
      <c r="O11" s="44">
        <f t="shared" si="2"/>
        <v>71.44567522979024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7272834</v>
      </c>
      <c r="E12" s="29">
        <f t="shared" si="3"/>
        <v>35022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7307856</v>
      </c>
      <c r="O12" s="41">
        <f t="shared" si="2"/>
        <v>344.46646240867312</v>
      </c>
      <c r="P12" s="10"/>
    </row>
    <row r="13" spans="1:133">
      <c r="A13" s="12"/>
      <c r="B13" s="42">
        <v>521</v>
      </c>
      <c r="C13" s="19" t="s">
        <v>26</v>
      </c>
      <c r="D13" s="43">
        <v>3770385</v>
      </c>
      <c r="E13" s="43">
        <v>35022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3805407</v>
      </c>
      <c r="O13" s="44">
        <f t="shared" si="2"/>
        <v>179.37341503653076</v>
      </c>
      <c r="P13" s="9"/>
    </row>
    <row r="14" spans="1:133">
      <c r="A14" s="12"/>
      <c r="B14" s="42">
        <v>522</v>
      </c>
      <c r="C14" s="19" t="s">
        <v>27</v>
      </c>
      <c r="D14" s="43">
        <v>3286907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3286907</v>
      </c>
      <c r="O14" s="44">
        <f t="shared" si="2"/>
        <v>154.93316049964648</v>
      </c>
      <c r="P14" s="9"/>
    </row>
    <row r="15" spans="1:133">
      <c r="A15" s="12"/>
      <c r="B15" s="42">
        <v>524</v>
      </c>
      <c r="C15" s="19" t="s">
        <v>28</v>
      </c>
      <c r="D15" s="43">
        <v>61732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61732</v>
      </c>
      <c r="O15" s="44">
        <f t="shared" si="2"/>
        <v>2.9098279519208106</v>
      </c>
      <c r="P15" s="9"/>
    </row>
    <row r="16" spans="1:133">
      <c r="A16" s="12"/>
      <c r="B16" s="42">
        <v>529</v>
      </c>
      <c r="C16" s="19" t="s">
        <v>29</v>
      </c>
      <c r="D16" s="43">
        <v>153810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153810</v>
      </c>
      <c r="O16" s="44">
        <f t="shared" si="2"/>
        <v>7.2500589205750652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SUM(D18:D19)</f>
        <v>0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4354052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4354052</v>
      </c>
      <c r="O17" s="41">
        <f t="shared" si="2"/>
        <v>205.23459816167806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1224746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1224746</v>
      </c>
      <c r="O18" s="44">
        <f t="shared" si="2"/>
        <v>57.73019090266321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3129306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3129306</v>
      </c>
      <c r="O19" s="44">
        <f t="shared" si="2"/>
        <v>147.50440725901484</v>
      </c>
      <c r="P19" s="9"/>
    </row>
    <row r="20" spans="1:119" ht="15.75">
      <c r="A20" s="26" t="s">
        <v>34</v>
      </c>
      <c r="B20" s="27"/>
      <c r="C20" s="28"/>
      <c r="D20" s="29">
        <f t="shared" ref="D20:M20" si="5">SUM(D21:D21)</f>
        <v>2074916</v>
      </c>
      <c r="E20" s="29">
        <f t="shared" si="5"/>
        <v>0</v>
      </c>
      <c r="F20" s="29">
        <f t="shared" si="5"/>
        <v>0</v>
      </c>
      <c r="G20" s="29">
        <f t="shared" si="5"/>
        <v>166133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2241049</v>
      </c>
      <c r="O20" s="41">
        <f t="shared" si="2"/>
        <v>105.63511666273862</v>
      </c>
      <c r="P20" s="10"/>
    </row>
    <row r="21" spans="1:119">
      <c r="A21" s="12"/>
      <c r="B21" s="42">
        <v>541</v>
      </c>
      <c r="C21" s="19" t="s">
        <v>35</v>
      </c>
      <c r="D21" s="43">
        <v>2074916</v>
      </c>
      <c r="E21" s="43">
        <v>0</v>
      </c>
      <c r="F21" s="43">
        <v>0</v>
      </c>
      <c r="G21" s="43">
        <v>166133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2241049</v>
      </c>
      <c r="O21" s="44">
        <f t="shared" si="2"/>
        <v>105.63511666273862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SUM(D23:D24)</f>
        <v>1188526</v>
      </c>
      <c r="E22" s="29">
        <f t="shared" si="6"/>
        <v>0</v>
      </c>
      <c r="F22" s="29">
        <f t="shared" si="6"/>
        <v>0</v>
      </c>
      <c r="G22" s="29">
        <f t="shared" si="6"/>
        <v>101066</v>
      </c>
      <c r="H22" s="29">
        <f t="shared" si="6"/>
        <v>276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1289868</v>
      </c>
      <c r="O22" s="41">
        <f t="shared" si="2"/>
        <v>60.799811454159794</v>
      </c>
      <c r="P22" s="9"/>
    </row>
    <row r="23" spans="1:119">
      <c r="A23" s="12"/>
      <c r="B23" s="42">
        <v>571</v>
      </c>
      <c r="C23" s="19" t="s">
        <v>37</v>
      </c>
      <c r="D23" s="43">
        <v>0</v>
      </c>
      <c r="E23" s="43">
        <v>0</v>
      </c>
      <c r="F23" s="43">
        <v>0</v>
      </c>
      <c r="G23" s="43">
        <v>0</v>
      </c>
      <c r="H23" s="43">
        <v>276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276</v>
      </c>
      <c r="O23" s="44">
        <f t="shared" si="2"/>
        <v>1.3009662974310629E-2</v>
      </c>
      <c r="P23" s="9"/>
    </row>
    <row r="24" spans="1:119">
      <c r="A24" s="12"/>
      <c r="B24" s="42">
        <v>572</v>
      </c>
      <c r="C24" s="19" t="s">
        <v>38</v>
      </c>
      <c r="D24" s="43">
        <v>1188526</v>
      </c>
      <c r="E24" s="43">
        <v>0</v>
      </c>
      <c r="F24" s="43">
        <v>0</v>
      </c>
      <c r="G24" s="43">
        <v>101066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1289592</v>
      </c>
      <c r="O24" s="44">
        <f t="shared" si="2"/>
        <v>60.786801791185482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SUM(D26:D26)</f>
        <v>436000</v>
      </c>
      <c r="E25" s="29">
        <f t="shared" si="7"/>
        <v>0</v>
      </c>
      <c r="F25" s="29">
        <f t="shared" si="7"/>
        <v>0</v>
      </c>
      <c r="G25" s="29">
        <f t="shared" si="7"/>
        <v>192615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628615</v>
      </c>
      <c r="O25" s="41">
        <f t="shared" si="2"/>
        <v>29.630685835493754</v>
      </c>
      <c r="P25" s="9"/>
    </row>
    <row r="26" spans="1:119" ht="15.75" thickBot="1">
      <c r="A26" s="12"/>
      <c r="B26" s="42">
        <v>581</v>
      </c>
      <c r="C26" s="19" t="s">
        <v>39</v>
      </c>
      <c r="D26" s="43">
        <v>436000</v>
      </c>
      <c r="E26" s="43">
        <v>0</v>
      </c>
      <c r="F26" s="43">
        <v>0</v>
      </c>
      <c r="G26" s="43">
        <v>192615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628615</v>
      </c>
      <c r="O26" s="44">
        <f t="shared" si="2"/>
        <v>29.630685835493754</v>
      </c>
      <c r="P26" s="9"/>
    </row>
    <row r="27" spans="1:119" ht="16.5" thickBot="1">
      <c r="A27" s="13" t="s">
        <v>10</v>
      </c>
      <c r="B27" s="21"/>
      <c r="C27" s="20"/>
      <c r="D27" s="14">
        <f>SUM(D5,D12,D17,D20,D22,D25)</f>
        <v>14990624</v>
      </c>
      <c r="E27" s="14">
        <f t="shared" ref="E27:M27" si="8">SUM(E5,E12,E17,E20,E22,E25)</f>
        <v>96202</v>
      </c>
      <c r="F27" s="14">
        <f t="shared" si="8"/>
        <v>401404</v>
      </c>
      <c r="G27" s="14">
        <f t="shared" si="8"/>
        <v>1338869</v>
      </c>
      <c r="H27" s="14">
        <f t="shared" si="8"/>
        <v>276</v>
      </c>
      <c r="I27" s="14">
        <f t="shared" si="8"/>
        <v>7330247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24157622</v>
      </c>
      <c r="O27" s="35">
        <f t="shared" si="2"/>
        <v>1138.7047843506953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3" t="s">
        <v>55</v>
      </c>
      <c r="M29" s="163"/>
      <c r="N29" s="163"/>
      <c r="O29" s="39">
        <v>21215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45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2267711</v>
      </c>
      <c r="E5" s="24">
        <f t="shared" si="0"/>
        <v>108630</v>
      </c>
      <c r="F5" s="24">
        <f t="shared" si="0"/>
        <v>389863</v>
      </c>
      <c r="G5" s="24">
        <f t="shared" si="0"/>
        <v>87539</v>
      </c>
      <c r="H5" s="24">
        <f t="shared" si="0"/>
        <v>0</v>
      </c>
      <c r="I5" s="24">
        <f t="shared" si="0"/>
        <v>2642621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5496364</v>
      </c>
      <c r="O5" s="30">
        <f t="shared" ref="O5:O27" si="2">(N5/O$29)</f>
        <v>259.8876542626129</v>
      </c>
      <c r="P5" s="6"/>
    </row>
    <row r="6" spans="1:133">
      <c r="A6" s="12"/>
      <c r="B6" s="42">
        <v>511</v>
      </c>
      <c r="C6" s="19" t="s">
        <v>19</v>
      </c>
      <c r="D6" s="43">
        <v>604052</v>
      </c>
      <c r="E6" s="43">
        <v>108630</v>
      </c>
      <c r="F6" s="43">
        <v>0</v>
      </c>
      <c r="G6" s="43">
        <v>87539</v>
      </c>
      <c r="H6" s="43">
        <v>0</v>
      </c>
      <c r="I6" s="43">
        <v>1483636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2283857</v>
      </c>
      <c r="O6" s="44">
        <f t="shared" si="2"/>
        <v>107.98888836351601</v>
      </c>
      <c r="P6" s="9"/>
    </row>
    <row r="7" spans="1:133">
      <c r="A7" s="12"/>
      <c r="B7" s="42">
        <v>512</v>
      </c>
      <c r="C7" s="19" t="s">
        <v>20</v>
      </c>
      <c r="D7" s="43">
        <v>69664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69664</v>
      </c>
      <c r="O7" s="44">
        <f t="shared" si="2"/>
        <v>3.2939618894510381</v>
      </c>
      <c r="P7" s="9"/>
    </row>
    <row r="8" spans="1:133">
      <c r="A8" s="12"/>
      <c r="B8" s="42">
        <v>513</v>
      </c>
      <c r="C8" s="19" t="s">
        <v>21</v>
      </c>
      <c r="D8" s="43">
        <v>279120</v>
      </c>
      <c r="E8" s="43">
        <v>0</v>
      </c>
      <c r="F8" s="43">
        <v>0</v>
      </c>
      <c r="G8" s="43">
        <v>0</v>
      </c>
      <c r="H8" s="43">
        <v>0</v>
      </c>
      <c r="I8" s="43">
        <v>298658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577778</v>
      </c>
      <c r="O8" s="44">
        <f t="shared" si="2"/>
        <v>27.319400444465458</v>
      </c>
      <c r="P8" s="9"/>
    </row>
    <row r="9" spans="1:133">
      <c r="A9" s="12"/>
      <c r="B9" s="42">
        <v>515</v>
      </c>
      <c r="C9" s="19" t="s">
        <v>22</v>
      </c>
      <c r="D9" s="43">
        <v>774821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774821</v>
      </c>
      <c r="O9" s="44">
        <f t="shared" si="2"/>
        <v>36.636294860277083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389863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389863</v>
      </c>
      <c r="O10" s="44">
        <f t="shared" si="2"/>
        <v>18.434110359827887</v>
      </c>
      <c r="P10" s="9"/>
    </row>
    <row r="11" spans="1:133">
      <c r="A11" s="12"/>
      <c r="B11" s="42">
        <v>519</v>
      </c>
      <c r="C11" s="19" t="s">
        <v>24</v>
      </c>
      <c r="D11" s="43">
        <v>540054</v>
      </c>
      <c r="E11" s="43">
        <v>0</v>
      </c>
      <c r="F11" s="43">
        <v>0</v>
      </c>
      <c r="G11" s="43">
        <v>0</v>
      </c>
      <c r="H11" s="43">
        <v>0</v>
      </c>
      <c r="I11" s="43">
        <v>860327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1400381</v>
      </c>
      <c r="O11" s="44">
        <f t="shared" si="2"/>
        <v>66.214998345075415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6225715</v>
      </c>
      <c r="E12" s="29">
        <f t="shared" si="3"/>
        <v>15067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6240782</v>
      </c>
      <c r="O12" s="41">
        <f t="shared" si="2"/>
        <v>295.08638706321813</v>
      </c>
      <c r="P12" s="10"/>
    </row>
    <row r="13" spans="1:133">
      <c r="A13" s="12"/>
      <c r="B13" s="42">
        <v>521</v>
      </c>
      <c r="C13" s="19" t="s">
        <v>26</v>
      </c>
      <c r="D13" s="43">
        <v>3313592</v>
      </c>
      <c r="E13" s="43">
        <v>15067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3328659</v>
      </c>
      <c r="O13" s="44">
        <f t="shared" si="2"/>
        <v>157.39084590287956</v>
      </c>
      <c r="P13" s="9"/>
    </row>
    <row r="14" spans="1:133">
      <c r="A14" s="12"/>
      <c r="B14" s="42">
        <v>522</v>
      </c>
      <c r="C14" s="19" t="s">
        <v>27</v>
      </c>
      <c r="D14" s="43">
        <v>2720185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2720185</v>
      </c>
      <c r="O14" s="44">
        <f t="shared" si="2"/>
        <v>128.6200293158069</v>
      </c>
      <c r="P14" s="9"/>
    </row>
    <row r="15" spans="1:133">
      <c r="A15" s="12"/>
      <c r="B15" s="42">
        <v>524</v>
      </c>
      <c r="C15" s="19" t="s">
        <v>28</v>
      </c>
      <c r="D15" s="43">
        <v>54700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54700</v>
      </c>
      <c r="O15" s="44">
        <f t="shared" si="2"/>
        <v>2.5864107049978724</v>
      </c>
      <c r="P15" s="9"/>
    </row>
    <row r="16" spans="1:133">
      <c r="A16" s="12"/>
      <c r="B16" s="42">
        <v>529</v>
      </c>
      <c r="C16" s="19" t="s">
        <v>29</v>
      </c>
      <c r="D16" s="43">
        <v>137238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137238</v>
      </c>
      <c r="O16" s="44">
        <f t="shared" si="2"/>
        <v>6.4891011395337843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SUM(D18:D20)</f>
        <v>0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3382771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3382771</v>
      </c>
      <c r="O17" s="41">
        <f t="shared" si="2"/>
        <v>159.94945387488769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1052754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1052754</v>
      </c>
      <c r="O18" s="44">
        <f t="shared" si="2"/>
        <v>49.777956404558132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1703367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1703367</v>
      </c>
      <c r="O19" s="44">
        <f t="shared" si="2"/>
        <v>80.541254905669305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626650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626650</v>
      </c>
      <c r="O20" s="44">
        <f t="shared" si="2"/>
        <v>29.630242564660268</v>
      </c>
      <c r="P20" s="9"/>
    </row>
    <row r="21" spans="1:119" ht="15.75">
      <c r="A21" s="26" t="s">
        <v>34</v>
      </c>
      <c r="B21" s="27"/>
      <c r="C21" s="28"/>
      <c r="D21" s="29">
        <f t="shared" ref="D21:M21" si="5">SUM(D22:D22)</f>
        <v>1935619</v>
      </c>
      <c r="E21" s="29">
        <f t="shared" si="5"/>
        <v>0</v>
      </c>
      <c r="F21" s="29">
        <f t="shared" si="5"/>
        <v>0</v>
      </c>
      <c r="G21" s="29">
        <f t="shared" si="5"/>
        <v>238895</v>
      </c>
      <c r="H21" s="29">
        <f t="shared" si="5"/>
        <v>9983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2184497</v>
      </c>
      <c r="O21" s="41">
        <f t="shared" si="2"/>
        <v>103.29079389096411</v>
      </c>
      <c r="P21" s="10"/>
    </row>
    <row r="22" spans="1:119">
      <c r="A22" s="12"/>
      <c r="B22" s="42">
        <v>541</v>
      </c>
      <c r="C22" s="19" t="s">
        <v>35</v>
      </c>
      <c r="D22" s="43">
        <v>1935619</v>
      </c>
      <c r="E22" s="43">
        <v>0</v>
      </c>
      <c r="F22" s="43">
        <v>0</v>
      </c>
      <c r="G22" s="43">
        <v>238895</v>
      </c>
      <c r="H22" s="43">
        <v>9983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2184497</v>
      </c>
      <c r="O22" s="44">
        <f t="shared" si="2"/>
        <v>103.29079389096411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SUM(D24:D24)</f>
        <v>1123845</v>
      </c>
      <c r="E23" s="29">
        <f t="shared" si="6"/>
        <v>0</v>
      </c>
      <c r="F23" s="29">
        <f t="shared" si="6"/>
        <v>0</v>
      </c>
      <c r="G23" s="29">
        <f t="shared" si="6"/>
        <v>170670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1294515</v>
      </c>
      <c r="O23" s="41">
        <f t="shared" si="2"/>
        <v>61.209277034375148</v>
      </c>
      <c r="P23" s="9"/>
    </row>
    <row r="24" spans="1:119">
      <c r="A24" s="12"/>
      <c r="B24" s="42">
        <v>572</v>
      </c>
      <c r="C24" s="19" t="s">
        <v>38</v>
      </c>
      <c r="D24" s="43">
        <v>1123845</v>
      </c>
      <c r="E24" s="43">
        <v>0</v>
      </c>
      <c r="F24" s="43">
        <v>0</v>
      </c>
      <c r="G24" s="43">
        <v>170670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1294515</v>
      </c>
      <c r="O24" s="44">
        <f t="shared" si="2"/>
        <v>61.209277034375148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SUM(D26:D26)</f>
        <v>150000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150000</v>
      </c>
      <c r="O25" s="41">
        <f t="shared" si="2"/>
        <v>7.0925339259539459</v>
      </c>
      <c r="P25" s="9"/>
    </row>
    <row r="26" spans="1:119" ht="15.75" thickBot="1">
      <c r="A26" s="12"/>
      <c r="B26" s="42">
        <v>581</v>
      </c>
      <c r="C26" s="19" t="s">
        <v>39</v>
      </c>
      <c r="D26" s="43">
        <v>150000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150000</v>
      </c>
      <c r="O26" s="44">
        <f t="shared" si="2"/>
        <v>7.0925339259539459</v>
      </c>
      <c r="P26" s="9"/>
    </row>
    <row r="27" spans="1:119" ht="16.5" thickBot="1">
      <c r="A27" s="13" t="s">
        <v>10</v>
      </c>
      <c r="B27" s="21"/>
      <c r="C27" s="20"/>
      <c r="D27" s="14">
        <f>SUM(D5,D12,D17,D21,D23,D25)</f>
        <v>11702890</v>
      </c>
      <c r="E27" s="14">
        <f t="shared" ref="E27:M27" si="8">SUM(E5,E12,E17,E21,E23,E25)</f>
        <v>123697</v>
      </c>
      <c r="F27" s="14">
        <f t="shared" si="8"/>
        <v>389863</v>
      </c>
      <c r="G27" s="14">
        <f t="shared" si="8"/>
        <v>497104</v>
      </c>
      <c r="H27" s="14">
        <f t="shared" si="8"/>
        <v>9983</v>
      </c>
      <c r="I27" s="14">
        <f t="shared" si="8"/>
        <v>6025392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18748929</v>
      </c>
      <c r="O27" s="35">
        <f t="shared" si="2"/>
        <v>886.51610005201189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3" t="s">
        <v>68</v>
      </c>
      <c r="M29" s="163"/>
      <c r="N29" s="163"/>
      <c r="O29" s="39">
        <v>21149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45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81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6861974</v>
      </c>
      <c r="E5" s="24">
        <f t="shared" si="0"/>
        <v>933680</v>
      </c>
      <c r="F5" s="24">
        <f t="shared" si="0"/>
        <v>284491</v>
      </c>
      <c r="G5" s="24">
        <f t="shared" si="0"/>
        <v>0</v>
      </c>
      <c r="H5" s="24">
        <f t="shared" si="0"/>
        <v>0</v>
      </c>
      <c r="I5" s="24">
        <f t="shared" si="0"/>
        <v>4317074</v>
      </c>
      <c r="J5" s="24">
        <f t="shared" si="0"/>
        <v>0</v>
      </c>
      <c r="K5" s="24">
        <f t="shared" si="0"/>
        <v>3041302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15438521</v>
      </c>
      <c r="P5" s="30">
        <f t="shared" ref="P5:P34" si="1">(O5/P$36)</f>
        <v>560.54465906615349</v>
      </c>
      <c r="Q5" s="6"/>
    </row>
    <row r="6" spans="1:134">
      <c r="A6" s="12"/>
      <c r="B6" s="42">
        <v>511</v>
      </c>
      <c r="C6" s="19" t="s">
        <v>19</v>
      </c>
      <c r="D6" s="43">
        <v>2293648</v>
      </c>
      <c r="E6" s="43">
        <v>933680</v>
      </c>
      <c r="F6" s="43">
        <v>0</v>
      </c>
      <c r="G6" s="43">
        <v>0</v>
      </c>
      <c r="H6" s="43">
        <v>0</v>
      </c>
      <c r="I6" s="43">
        <v>3169319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6396647</v>
      </c>
      <c r="P6" s="44">
        <f t="shared" si="1"/>
        <v>232.25063539321764</v>
      </c>
      <c r="Q6" s="9"/>
    </row>
    <row r="7" spans="1:134">
      <c r="A7" s="12"/>
      <c r="B7" s="42">
        <v>512</v>
      </c>
      <c r="C7" s="19" t="s">
        <v>20</v>
      </c>
      <c r="D7" s="43">
        <v>1518707</v>
      </c>
      <c r="E7" s="43">
        <v>0</v>
      </c>
      <c r="F7" s="43">
        <v>0</v>
      </c>
      <c r="G7" s="43">
        <v>0</v>
      </c>
      <c r="H7" s="43">
        <v>0</v>
      </c>
      <c r="I7" s="43">
        <v>4462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1523169</v>
      </c>
      <c r="P7" s="44">
        <f t="shared" si="1"/>
        <v>55.303500108924553</v>
      </c>
      <c r="Q7" s="9"/>
    </row>
    <row r="8" spans="1:134">
      <c r="A8" s="12"/>
      <c r="B8" s="42">
        <v>513</v>
      </c>
      <c r="C8" s="19" t="s">
        <v>21</v>
      </c>
      <c r="D8" s="43">
        <v>734353</v>
      </c>
      <c r="E8" s="43">
        <v>0</v>
      </c>
      <c r="F8" s="43">
        <v>0</v>
      </c>
      <c r="G8" s="43">
        <v>0</v>
      </c>
      <c r="H8" s="43">
        <v>0</v>
      </c>
      <c r="I8" s="43">
        <v>472346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1206699</v>
      </c>
      <c r="P8" s="44">
        <f t="shared" si="1"/>
        <v>43.813049161280951</v>
      </c>
      <c r="Q8" s="9"/>
    </row>
    <row r="9" spans="1:134">
      <c r="A9" s="12"/>
      <c r="B9" s="42">
        <v>515</v>
      </c>
      <c r="C9" s="19" t="s">
        <v>22</v>
      </c>
      <c r="D9" s="43">
        <v>573077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573077</v>
      </c>
      <c r="P9" s="44">
        <f t="shared" si="1"/>
        <v>20.807385084598067</v>
      </c>
      <c r="Q9" s="9"/>
    </row>
    <row r="10" spans="1:134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284491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284491</v>
      </c>
      <c r="P10" s="44">
        <f t="shared" si="1"/>
        <v>10.329351535836178</v>
      </c>
      <c r="Q10" s="9"/>
    </row>
    <row r="11" spans="1:134">
      <c r="A11" s="12"/>
      <c r="B11" s="42">
        <v>518</v>
      </c>
      <c r="C11" s="19" t="s">
        <v>50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3041302</v>
      </c>
      <c r="L11" s="43">
        <v>0</v>
      </c>
      <c r="M11" s="43">
        <v>0</v>
      </c>
      <c r="N11" s="43">
        <v>0</v>
      </c>
      <c r="O11" s="43">
        <f t="shared" si="2"/>
        <v>3041302</v>
      </c>
      <c r="P11" s="44">
        <f t="shared" si="1"/>
        <v>110.42415220390676</v>
      </c>
      <c r="Q11" s="9"/>
    </row>
    <row r="12" spans="1:134">
      <c r="A12" s="12"/>
      <c r="B12" s="42">
        <v>519</v>
      </c>
      <c r="C12" s="19" t="s">
        <v>24</v>
      </c>
      <c r="D12" s="43">
        <v>1742189</v>
      </c>
      <c r="E12" s="43">
        <v>0</v>
      </c>
      <c r="F12" s="43">
        <v>0</v>
      </c>
      <c r="G12" s="43">
        <v>0</v>
      </c>
      <c r="H12" s="43">
        <v>0</v>
      </c>
      <c r="I12" s="43">
        <v>670947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2413136</v>
      </c>
      <c r="P12" s="44">
        <f t="shared" si="1"/>
        <v>87.616585578389362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SUM(D14:D17)</f>
        <v>11995456</v>
      </c>
      <c r="E13" s="29">
        <f t="shared" si="3"/>
        <v>409655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12405111</v>
      </c>
      <c r="P13" s="41">
        <f t="shared" si="1"/>
        <v>450.40705104930652</v>
      </c>
      <c r="Q13" s="10"/>
    </row>
    <row r="14" spans="1:134">
      <c r="A14" s="12"/>
      <c r="B14" s="42">
        <v>521</v>
      </c>
      <c r="C14" s="19" t="s">
        <v>26</v>
      </c>
      <c r="D14" s="43">
        <v>5276883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5276883</v>
      </c>
      <c r="P14" s="44">
        <f t="shared" si="1"/>
        <v>191.59403819620942</v>
      </c>
      <c r="Q14" s="9"/>
    </row>
    <row r="15" spans="1:134">
      <c r="A15" s="12"/>
      <c r="B15" s="42">
        <v>522</v>
      </c>
      <c r="C15" s="19" t="s">
        <v>27</v>
      </c>
      <c r="D15" s="43">
        <v>5563111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7" si="4">SUM(D15:N15)</f>
        <v>5563111</v>
      </c>
      <c r="P15" s="44">
        <f t="shared" si="1"/>
        <v>201.9864570474185</v>
      </c>
      <c r="Q15" s="9"/>
    </row>
    <row r="16" spans="1:134">
      <c r="A16" s="12"/>
      <c r="B16" s="42">
        <v>524</v>
      </c>
      <c r="C16" s="19" t="s">
        <v>28</v>
      </c>
      <c r="D16" s="43">
        <v>126858</v>
      </c>
      <c r="E16" s="43">
        <v>409655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536513</v>
      </c>
      <c r="P16" s="44">
        <f t="shared" si="1"/>
        <v>19.479812649771258</v>
      </c>
      <c r="Q16" s="9"/>
    </row>
    <row r="17" spans="1:17">
      <c r="A17" s="12"/>
      <c r="B17" s="42">
        <v>529</v>
      </c>
      <c r="C17" s="19" t="s">
        <v>29</v>
      </c>
      <c r="D17" s="43">
        <v>1028604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1028604</v>
      </c>
      <c r="P17" s="44">
        <f t="shared" si="1"/>
        <v>37.34674315590734</v>
      </c>
      <c r="Q17" s="9"/>
    </row>
    <row r="18" spans="1:17" ht="15.75">
      <c r="A18" s="26" t="s">
        <v>30</v>
      </c>
      <c r="B18" s="27"/>
      <c r="C18" s="28"/>
      <c r="D18" s="29">
        <f t="shared" ref="D18:N18" si="5">SUM(D19:D22)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8357578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8357578</v>
      </c>
      <c r="P18" s="41">
        <f t="shared" si="1"/>
        <v>303.4484786870961</v>
      </c>
      <c r="Q18" s="10"/>
    </row>
    <row r="19" spans="1:17">
      <c r="A19" s="12"/>
      <c r="B19" s="42">
        <v>533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2898242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31" si="6">SUM(D19:N19)</f>
        <v>2898242</v>
      </c>
      <c r="P19" s="44">
        <f t="shared" si="1"/>
        <v>105.22990342023093</v>
      </c>
      <c r="Q19" s="9"/>
    </row>
    <row r="20" spans="1:17">
      <c r="A20" s="12"/>
      <c r="B20" s="42">
        <v>534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4001332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4001332</v>
      </c>
      <c r="P20" s="44">
        <f t="shared" si="1"/>
        <v>145.28109795948006</v>
      </c>
      <c r="Q20" s="9"/>
    </row>
    <row r="21" spans="1:17">
      <c r="A21" s="12"/>
      <c r="B21" s="42">
        <v>535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1124111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1124111</v>
      </c>
      <c r="P21" s="44">
        <f t="shared" si="1"/>
        <v>40.814428872267811</v>
      </c>
      <c r="Q21" s="9"/>
    </row>
    <row r="22" spans="1:17">
      <c r="A22" s="12"/>
      <c r="B22" s="42">
        <v>538</v>
      </c>
      <c r="C22" s="19" t="s">
        <v>47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333893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333893</v>
      </c>
      <c r="P22" s="44">
        <f t="shared" si="1"/>
        <v>12.123048435117276</v>
      </c>
      <c r="Q22" s="9"/>
    </row>
    <row r="23" spans="1:17" ht="15.75">
      <c r="A23" s="26" t="s">
        <v>34</v>
      </c>
      <c r="B23" s="27"/>
      <c r="C23" s="28"/>
      <c r="D23" s="29">
        <f t="shared" ref="D23:N23" si="7">SUM(D24:D24)</f>
        <v>2162491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6"/>
        <v>2162491</v>
      </c>
      <c r="P23" s="41">
        <f t="shared" si="1"/>
        <v>78.516120833635895</v>
      </c>
      <c r="Q23" s="10"/>
    </row>
    <row r="24" spans="1:17">
      <c r="A24" s="12"/>
      <c r="B24" s="42">
        <v>541</v>
      </c>
      <c r="C24" s="19" t="s">
        <v>35</v>
      </c>
      <c r="D24" s="43">
        <v>2162491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2162491</v>
      </c>
      <c r="P24" s="44">
        <f t="shared" si="1"/>
        <v>78.516120833635895</v>
      </c>
      <c r="Q24" s="9"/>
    </row>
    <row r="25" spans="1:17" ht="15.75">
      <c r="A25" s="26" t="s">
        <v>84</v>
      </c>
      <c r="B25" s="27"/>
      <c r="C25" s="28"/>
      <c r="D25" s="29">
        <f t="shared" ref="D25:N25" si="8">SUM(D26:D26)</f>
        <v>0</v>
      </c>
      <c r="E25" s="29">
        <f t="shared" si="8"/>
        <v>139743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 t="shared" si="6"/>
        <v>139743</v>
      </c>
      <c r="P25" s="41">
        <f t="shared" si="1"/>
        <v>5.0738145377968191</v>
      </c>
      <c r="Q25" s="10"/>
    </row>
    <row r="26" spans="1:17">
      <c r="A26" s="90"/>
      <c r="B26" s="91">
        <v>554</v>
      </c>
      <c r="C26" s="92" t="s">
        <v>85</v>
      </c>
      <c r="D26" s="43">
        <v>0</v>
      </c>
      <c r="E26" s="43">
        <v>139743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139743</v>
      </c>
      <c r="P26" s="44">
        <f t="shared" si="1"/>
        <v>5.0738145377968191</v>
      </c>
      <c r="Q26" s="9"/>
    </row>
    <row r="27" spans="1:17" ht="15.75">
      <c r="A27" s="26" t="s">
        <v>89</v>
      </c>
      <c r="B27" s="27"/>
      <c r="C27" s="28"/>
      <c r="D27" s="29">
        <f t="shared" ref="D27:N27" si="9">SUM(D28:D28)</f>
        <v>225639</v>
      </c>
      <c r="E27" s="29">
        <f t="shared" si="9"/>
        <v>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9"/>
        <v>0</v>
      </c>
      <c r="O27" s="29">
        <f t="shared" si="6"/>
        <v>225639</v>
      </c>
      <c r="P27" s="41">
        <f t="shared" si="1"/>
        <v>8.1925422990342032</v>
      </c>
      <c r="Q27" s="10"/>
    </row>
    <row r="28" spans="1:17">
      <c r="A28" s="12"/>
      <c r="B28" s="42">
        <v>562</v>
      </c>
      <c r="C28" s="19" t="s">
        <v>90</v>
      </c>
      <c r="D28" s="43">
        <v>225639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225639</v>
      </c>
      <c r="P28" s="44">
        <f t="shared" si="1"/>
        <v>8.1925422990342032</v>
      </c>
      <c r="Q28" s="9"/>
    </row>
    <row r="29" spans="1:17" ht="15.75">
      <c r="A29" s="26" t="s">
        <v>36</v>
      </c>
      <c r="B29" s="27"/>
      <c r="C29" s="28"/>
      <c r="D29" s="29">
        <f t="shared" ref="D29:N29" si="10">SUM(D30:D31)</f>
        <v>4601636</v>
      </c>
      <c r="E29" s="29">
        <f t="shared" si="10"/>
        <v>0</v>
      </c>
      <c r="F29" s="29">
        <f t="shared" si="10"/>
        <v>0</v>
      </c>
      <c r="G29" s="29">
        <f t="shared" si="10"/>
        <v>0</v>
      </c>
      <c r="H29" s="29">
        <f t="shared" si="10"/>
        <v>0</v>
      </c>
      <c r="I29" s="29">
        <f t="shared" si="10"/>
        <v>980364</v>
      </c>
      <c r="J29" s="29">
        <f t="shared" si="10"/>
        <v>0</v>
      </c>
      <c r="K29" s="29">
        <f t="shared" si="10"/>
        <v>0</v>
      </c>
      <c r="L29" s="29">
        <f t="shared" si="10"/>
        <v>0</v>
      </c>
      <c r="M29" s="29">
        <f t="shared" si="10"/>
        <v>0</v>
      </c>
      <c r="N29" s="29">
        <f t="shared" si="10"/>
        <v>0</v>
      </c>
      <c r="O29" s="29">
        <f>SUM(D29:N29)</f>
        <v>5582000</v>
      </c>
      <c r="P29" s="41">
        <f t="shared" si="1"/>
        <v>202.67228233243773</v>
      </c>
      <c r="Q29" s="9"/>
    </row>
    <row r="30" spans="1:17">
      <c r="A30" s="12"/>
      <c r="B30" s="42">
        <v>572</v>
      </c>
      <c r="C30" s="19" t="s">
        <v>38</v>
      </c>
      <c r="D30" s="43">
        <v>4533428</v>
      </c>
      <c r="E30" s="43">
        <v>0</v>
      </c>
      <c r="F30" s="43">
        <v>0</v>
      </c>
      <c r="G30" s="43">
        <v>0</v>
      </c>
      <c r="H30" s="43">
        <v>0</v>
      </c>
      <c r="I30" s="43">
        <v>980364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6"/>
        <v>5513792</v>
      </c>
      <c r="P30" s="44">
        <f t="shared" si="1"/>
        <v>200.19577372739815</v>
      </c>
      <c r="Q30" s="9"/>
    </row>
    <row r="31" spans="1:17">
      <c r="A31" s="12"/>
      <c r="B31" s="42">
        <v>573</v>
      </c>
      <c r="C31" s="19" t="s">
        <v>91</v>
      </c>
      <c r="D31" s="43">
        <v>68208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6"/>
        <v>68208</v>
      </c>
      <c r="P31" s="44">
        <f t="shared" si="1"/>
        <v>2.4765086050395757</v>
      </c>
      <c r="Q31" s="9"/>
    </row>
    <row r="32" spans="1:17" ht="15.75">
      <c r="A32" s="26" t="s">
        <v>40</v>
      </c>
      <c r="B32" s="27"/>
      <c r="C32" s="28"/>
      <c r="D32" s="29">
        <f t="shared" ref="D32:N32" si="11">SUM(D33:D33)</f>
        <v>1837826</v>
      </c>
      <c r="E32" s="29">
        <f t="shared" si="11"/>
        <v>129000</v>
      </c>
      <c r="F32" s="29">
        <f t="shared" si="11"/>
        <v>0</v>
      </c>
      <c r="G32" s="29">
        <f t="shared" si="11"/>
        <v>0</v>
      </c>
      <c r="H32" s="29">
        <f t="shared" si="11"/>
        <v>0</v>
      </c>
      <c r="I32" s="29">
        <f t="shared" si="11"/>
        <v>1146142</v>
      </c>
      <c r="J32" s="29">
        <f t="shared" si="11"/>
        <v>0</v>
      </c>
      <c r="K32" s="29">
        <f t="shared" si="11"/>
        <v>0</v>
      </c>
      <c r="L32" s="29">
        <f t="shared" si="11"/>
        <v>0</v>
      </c>
      <c r="M32" s="29">
        <f t="shared" si="11"/>
        <v>0</v>
      </c>
      <c r="N32" s="29">
        <f t="shared" si="11"/>
        <v>0</v>
      </c>
      <c r="O32" s="29">
        <f>SUM(D32:N32)</f>
        <v>3112968</v>
      </c>
      <c r="P32" s="41">
        <f t="shared" si="1"/>
        <v>113.02621450875027</v>
      </c>
      <c r="Q32" s="9"/>
    </row>
    <row r="33" spans="1:120" ht="15.75" thickBot="1">
      <c r="A33" s="12"/>
      <c r="B33" s="42">
        <v>581</v>
      </c>
      <c r="C33" s="19" t="s">
        <v>86</v>
      </c>
      <c r="D33" s="43">
        <v>1837826</v>
      </c>
      <c r="E33" s="43">
        <v>129000</v>
      </c>
      <c r="F33" s="43">
        <v>0</v>
      </c>
      <c r="G33" s="43">
        <v>0</v>
      </c>
      <c r="H33" s="43">
        <v>0</v>
      </c>
      <c r="I33" s="43">
        <v>1146142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>SUM(D33:N33)</f>
        <v>3112968</v>
      </c>
      <c r="P33" s="44">
        <f t="shared" si="1"/>
        <v>113.02621450875027</v>
      </c>
      <c r="Q33" s="9"/>
    </row>
    <row r="34" spans="1:120" ht="16.5" thickBot="1">
      <c r="A34" s="13" t="s">
        <v>10</v>
      </c>
      <c r="B34" s="21"/>
      <c r="C34" s="20"/>
      <c r="D34" s="14">
        <f>SUM(D5,D13,D18,D23,D25,D27,D29,D32)</f>
        <v>27685022</v>
      </c>
      <c r="E34" s="14">
        <f t="shared" ref="E34:N34" si="12">SUM(E5,E13,E18,E23,E25,E27,E29,E32)</f>
        <v>1612078</v>
      </c>
      <c r="F34" s="14">
        <f t="shared" si="12"/>
        <v>284491</v>
      </c>
      <c r="G34" s="14">
        <f t="shared" si="12"/>
        <v>0</v>
      </c>
      <c r="H34" s="14">
        <f t="shared" si="12"/>
        <v>0</v>
      </c>
      <c r="I34" s="14">
        <f t="shared" si="12"/>
        <v>14801158</v>
      </c>
      <c r="J34" s="14">
        <f t="shared" si="12"/>
        <v>0</v>
      </c>
      <c r="K34" s="14">
        <f t="shared" si="12"/>
        <v>3041302</v>
      </c>
      <c r="L34" s="14">
        <f t="shared" si="12"/>
        <v>0</v>
      </c>
      <c r="M34" s="14">
        <f t="shared" si="12"/>
        <v>0</v>
      </c>
      <c r="N34" s="14">
        <f t="shared" si="12"/>
        <v>0</v>
      </c>
      <c r="O34" s="14">
        <f>SUM(D34:N34)</f>
        <v>47424051</v>
      </c>
      <c r="P34" s="35">
        <f t="shared" si="1"/>
        <v>1721.8811633142111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8"/>
    </row>
    <row r="36" spans="1:120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163" t="s">
        <v>92</v>
      </c>
      <c r="N36" s="163"/>
      <c r="O36" s="163"/>
      <c r="P36" s="39">
        <v>27542</v>
      </c>
    </row>
    <row r="37" spans="1:120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2"/>
    </row>
    <row r="38" spans="1:120" ht="15.75" customHeight="1" thickBot="1">
      <c r="A38" s="165" t="s">
        <v>45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5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81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7459073</v>
      </c>
      <c r="E5" s="24">
        <f t="shared" si="0"/>
        <v>293809</v>
      </c>
      <c r="F5" s="24">
        <f t="shared" si="0"/>
        <v>281349</v>
      </c>
      <c r="G5" s="24">
        <f t="shared" si="0"/>
        <v>0</v>
      </c>
      <c r="H5" s="24">
        <f t="shared" si="0"/>
        <v>0</v>
      </c>
      <c r="I5" s="24">
        <f t="shared" si="0"/>
        <v>4357584</v>
      </c>
      <c r="J5" s="24">
        <f t="shared" si="0"/>
        <v>0</v>
      </c>
      <c r="K5" s="24">
        <f t="shared" si="0"/>
        <v>2449210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14841025</v>
      </c>
      <c r="P5" s="30">
        <f t="shared" ref="P5:P30" si="1">(O5/P$32)</f>
        <v>542.3161952788131</v>
      </c>
      <c r="Q5" s="6"/>
    </row>
    <row r="6" spans="1:134">
      <c r="A6" s="12"/>
      <c r="B6" s="42">
        <v>511</v>
      </c>
      <c r="C6" s="19" t="s">
        <v>19</v>
      </c>
      <c r="D6" s="43">
        <v>3519818</v>
      </c>
      <c r="E6" s="43">
        <v>283881</v>
      </c>
      <c r="F6" s="43">
        <v>0</v>
      </c>
      <c r="G6" s="43">
        <v>0</v>
      </c>
      <c r="H6" s="43">
        <v>0</v>
      </c>
      <c r="I6" s="43">
        <v>3489209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7292908</v>
      </c>
      <c r="P6" s="44">
        <f t="shared" si="1"/>
        <v>266.49521303807643</v>
      </c>
      <c r="Q6" s="9"/>
    </row>
    <row r="7" spans="1:134">
      <c r="A7" s="12"/>
      <c r="B7" s="42">
        <v>512</v>
      </c>
      <c r="C7" s="19" t="s">
        <v>20</v>
      </c>
      <c r="D7" s="43">
        <v>1214139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1214139</v>
      </c>
      <c r="P7" s="44">
        <f t="shared" si="1"/>
        <v>44.366695900021924</v>
      </c>
      <c r="Q7" s="9"/>
    </row>
    <row r="8" spans="1:134">
      <c r="A8" s="12"/>
      <c r="B8" s="42">
        <v>513</v>
      </c>
      <c r="C8" s="19" t="s">
        <v>21</v>
      </c>
      <c r="D8" s="43">
        <v>627983</v>
      </c>
      <c r="E8" s="43">
        <v>0</v>
      </c>
      <c r="F8" s="43">
        <v>0</v>
      </c>
      <c r="G8" s="43">
        <v>0</v>
      </c>
      <c r="H8" s="43">
        <v>0</v>
      </c>
      <c r="I8" s="43">
        <v>453603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1081586</v>
      </c>
      <c r="P8" s="44">
        <f t="shared" si="1"/>
        <v>39.522984725571881</v>
      </c>
      <c r="Q8" s="9"/>
    </row>
    <row r="9" spans="1:134">
      <c r="A9" s="12"/>
      <c r="B9" s="42">
        <v>515</v>
      </c>
      <c r="C9" s="19" t="s">
        <v>22</v>
      </c>
      <c r="D9" s="43">
        <v>538395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538395</v>
      </c>
      <c r="P9" s="44">
        <f t="shared" si="1"/>
        <v>19.673865380399036</v>
      </c>
      <c r="Q9" s="9"/>
    </row>
    <row r="10" spans="1:134">
      <c r="A10" s="12"/>
      <c r="B10" s="42">
        <v>517</v>
      </c>
      <c r="C10" s="19" t="s">
        <v>23</v>
      </c>
      <c r="D10" s="43">
        <v>0</v>
      </c>
      <c r="E10" s="43">
        <v>9928</v>
      </c>
      <c r="F10" s="43">
        <v>281349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291277</v>
      </c>
      <c r="P10" s="44">
        <f t="shared" si="1"/>
        <v>10.643755024482935</v>
      </c>
      <c r="Q10" s="9"/>
    </row>
    <row r="11" spans="1:134">
      <c r="A11" s="12"/>
      <c r="B11" s="42">
        <v>518</v>
      </c>
      <c r="C11" s="19" t="s">
        <v>50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2449210</v>
      </c>
      <c r="L11" s="43">
        <v>0</v>
      </c>
      <c r="M11" s="43">
        <v>0</v>
      </c>
      <c r="N11" s="43">
        <v>0</v>
      </c>
      <c r="O11" s="43">
        <f t="shared" si="2"/>
        <v>2449210</v>
      </c>
      <c r="P11" s="44">
        <f t="shared" si="1"/>
        <v>89.498282540378568</v>
      </c>
      <c r="Q11" s="9"/>
    </row>
    <row r="12" spans="1:134">
      <c r="A12" s="12"/>
      <c r="B12" s="42">
        <v>519</v>
      </c>
      <c r="C12" s="19" t="s">
        <v>24</v>
      </c>
      <c r="D12" s="43">
        <v>1558738</v>
      </c>
      <c r="E12" s="43">
        <v>0</v>
      </c>
      <c r="F12" s="43">
        <v>0</v>
      </c>
      <c r="G12" s="43">
        <v>0</v>
      </c>
      <c r="H12" s="43">
        <v>0</v>
      </c>
      <c r="I12" s="43">
        <v>414772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1973510</v>
      </c>
      <c r="P12" s="44">
        <f t="shared" si="1"/>
        <v>72.115398669882339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SUM(D14:D16)</f>
        <v>11223663</v>
      </c>
      <c r="E13" s="29">
        <f t="shared" si="3"/>
        <v>558030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30" si="4">SUM(D13:N13)</f>
        <v>11781693</v>
      </c>
      <c r="P13" s="41">
        <f t="shared" si="1"/>
        <v>430.52302126726596</v>
      </c>
      <c r="Q13" s="10"/>
    </row>
    <row r="14" spans="1:134">
      <c r="A14" s="12"/>
      <c r="B14" s="42">
        <v>521</v>
      </c>
      <c r="C14" s="19" t="s">
        <v>26</v>
      </c>
      <c r="D14" s="43">
        <v>5518482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5518482</v>
      </c>
      <c r="P14" s="44">
        <f t="shared" si="1"/>
        <v>201.65468099101074</v>
      </c>
      <c r="Q14" s="9"/>
    </row>
    <row r="15" spans="1:134">
      <c r="A15" s="12"/>
      <c r="B15" s="42">
        <v>522</v>
      </c>
      <c r="C15" s="19" t="s">
        <v>27</v>
      </c>
      <c r="D15" s="43">
        <v>5593018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5593018</v>
      </c>
      <c r="P15" s="44">
        <f t="shared" si="1"/>
        <v>204.37835270043118</v>
      </c>
      <c r="Q15" s="9"/>
    </row>
    <row r="16" spans="1:134">
      <c r="A16" s="12"/>
      <c r="B16" s="42">
        <v>524</v>
      </c>
      <c r="C16" s="19" t="s">
        <v>28</v>
      </c>
      <c r="D16" s="43">
        <v>112163</v>
      </c>
      <c r="E16" s="43">
        <v>558030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670193</v>
      </c>
      <c r="P16" s="44">
        <f t="shared" si="1"/>
        <v>24.489987575824014</v>
      </c>
      <c r="Q16" s="9"/>
    </row>
    <row r="17" spans="1:120" ht="15.75">
      <c r="A17" s="26" t="s">
        <v>30</v>
      </c>
      <c r="B17" s="27"/>
      <c r="C17" s="28"/>
      <c r="D17" s="29">
        <f t="shared" ref="D17:N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7908886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 t="shared" si="4"/>
        <v>7908886</v>
      </c>
      <c r="P17" s="41">
        <f t="shared" si="1"/>
        <v>289.00409266973617</v>
      </c>
      <c r="Q17" s="10"/>
    </row>
    <row r="18" spans="1:120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2376611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2376611</v>
      </c>
      <c r="P18" s="44">
        <f t="shared" si="1"/>
        <v>86.845392092377409</v>
      </c>
      <c r="Q18" s="9"/>
    </row>
    <row r="19" spans="1:120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4018646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4018646</v>
      </c>
      <c r="P19" s="44">
        <f t="shared" si="1"/>
        <v>146.84813271943287</v>
      </c>
      <c r="Q19" s="9"/>
    </row>
    <row r="20" spans="1:120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1188896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1188896</v>
      </c>
      <c r="P20" s="44">
        <f t="shared" si="1"/>
        <v>43.444273916538769</v>
      </c>
      <c r="Q20" s="9"/>
    </row>
    <row r="21" spans="1:120">
      <c r="A21" s="12"/>
      <c r="B21" s="42">
        <v>538</v>
      </c>
      <c r="C21" s="19" t="s">
        <v>47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324733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324733</v>
      </c>
      <c r="P21" s="44">
        <f t="shared" si="1"/>
        <v>11.866293941387124</v>
      </c>
      <c r="Q21" s="9"/>
    </row>
    <row r="22" spans="1:120" ht="15.75">
      <c r="A22" s="26" t="s">
        <v>34</v>
      </c>
      <c r="B22" s="27"/>
      <c r="C22" s="28"/>
      <c r="D22" s="29">
        <f t="shared" ref="D22:N22" si="6">SUM(D23:D23)</f>
        <v>1468442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si="4"/>
        <v>1468442</v>
      </c>
      <c r="P22" s="41">
        <f t="shared" si="1"/>
        <v>53.659358327852082</v>
      </c>
      <c r="Q22" s="10"/>
    </row>
    <row r="23" spans="1:120">
      <c r="A23" s="12"/>
      <c r="B23" s="42">
        <v>541</v>
      </c>
      <c r="C23" s="19" t="s">
        <v>35</v>
      </c>
      <c r="D23" s="43">
        <v>1468442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1468442</v>
      </c>
      <c r="P23" s="44">
        <f t="shared" si="1"/>
        <v>53.659358327852082</v>
      </c>
      <c r="Q23" s="9"/>
    </row>
    <row r="24" spans="1:120" ht="15.75">
      <c r="A24" s="26" t="s">
        <v>84</v>
      </c>
      <c r="B24" s="27"/>
      <c r="C24" s="28"/>
      <c r="D24" s="29">
        <f t="shared" ref="D24:N24" si="7">SUM(D25:D25)</f>
        <v>0</v>
      </c>
      <c r="E24" s="29">
        <f t="shared" si="7"/>
        <v>77778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4"/>
        <v>77778</v>
      </c>
      <c r="P24" s="41">
        <f t="shared" si="1"/>
        <v>2.8421398816049113</v>
      </c>
      <c r="Q24" s="10"/>
    </row>
    <row r="25" spans="1:120">
      <c r="A25" s="90"/>
      <c r="B25" s="91">
        <v>554</v>
      </c>
      <c r="C25" s="92" t="s">
        <v>85</v>
      </c>
      <c r="D25" s="43">
        <v>0</v>
      </c>
      <c r="E25" s="43">
        <v>77778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77778</v>
      </c>
      <c r="P25" s="44">
        <f t="shared" si="1"/>
        <v>2.8421398816049113</v>
      </c>
      <c r="Q25" s="9"/>
    </row>
    <row r="26" spans="1:120" ht="15.75">
      <c r="A26" s="26" t="s">
        <v>36</v>
      </c>
      <c r="B26" s="27"/>
      <c r="C26" s="28"/>
      <c r="D26" s="29">
        <f t="shared" ref="D26:N26" si="8">SUM(D27:D27)</f>
        <v>3197561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4"/>
        <v>3197561</v>
      </c>
      <c r="P26" s="41">
        <f t="shared" si="1"/>
        <v>116.84429584155521</v>
      </c>
      <c r="Q26" s="9"/>
    </row>
    <row r="27" spans="1:120">
      <c r="A27" s="12"/>
      <c r="B27" s="42">
        <v>572</v>
      </c>
      <c r="C27" s="19" t="s">
        <v>38</v>
      </c>
      <c r="D27" s="43">
        <v>3197561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3197561</v>
      </c>
      <c r="P27" s="44">
        <f t="shared" si="1"/>
        <v>116.84429584155521</v>
      </c>
      <c r="Q27" s="9"/>
    </row>
    <row r="28" spans="1:120" ht="15.75">
      <c r="A28" s="26" t="s">
        <v>40</v>
      </c>
      <c r="B28" s="27"/>
      <c r="C28" s="28"/>
      <c r="D28" s="29">
        <f t="shared" ref="D28:N28" si="9">SUM(D29:D29)</f>
        <v>1727596</v>
      </c>
      <c r="E28" s="29">
        <f t="shared" si="9"/>
        <v>72500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820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9"/>
        <v>0</v>
      </c>
      <c r="O28" s="29">
        <f t="shared" si="4"/>
        <v>1800916</v>
      </c>
      <c r="P28" s="41">
        <f t="shared" si="1"/>
        <v>65.808521523057806</v>
      </c>
      <c r="Q28" s="9"/>
    </row>
    <row r="29" spans="1:120" ht="15.75" thickBot="1">
      <c r="A29" s="12"/>
      <c r="B29" s="42">
        <v>581</v>
      </c>
      <c r="C29" s="19" t="s">
        <v>86</v>
      </c>
      <c r="D29" s="43">
        <v>1727596</v>
      </c>
      <c r="E29" s="43">
        <v>72500</v>
      </c>
      <c r="F29" s="43">
        <v>0</v>
      </c>
      <c r="G29" s="43">
        <v>0</v>
      </c>
      <c r="H29" s="43">
        <v>0</v>
      </c>
      <c r="I29" s="43">
        <v>820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4"/>
        <v>1800916</v>
      </c>
      <c r="P29" s="44">
        <f t="shared" si="1"/>
        <v>65.808521523057806</v>
      </c>
      <c r="Q29" s="9"/>
    </row>
    <row r="30" spans="1:120" ht="16.5" thickBot="1">
      <c r="A30" s="13" t="s">
        <v>10</v>
      </c>
      <c r="B30" s="21"/>
      <c r="C30" s="20"/>
      <c r="D30" s="14">
        <f>SUM(D5,D13,D17,D22,D24,D26,D28)</f>
        <v>25076335</v>
      </c>
      <c r="E30" s="14">
        <f t="shared" ref="E30:N30" si="10">SUM(E5,E13,E17,E22,E24,E26,E28)</f>
        <v>1002117</v>
      </c>
      <c r="F30" s="14">
        <f t="shared" si="10"/>
        <v>281349</v>
      </c>
      <c r="G30" s="14">
        <f t="shared" si="10"/>
        <v>0</v>
      </c>
      <c r="H30" s="14">
        <f t="shared" si="10"/>
        <v>0</v>
      </c>
      <c r="I30" s="14">
        <f t="shared" si="10"/>
        <v>12267290</v>
      </c>
      <c r="J30" s="14">
        <f t="shared" si="10"/>
        <v>0</v>
      </c>
      <c r="K30" s="14">
        <f t="shared" si="10"/>
        <v>2449210</v>
      </c>
      <c r="L30" s="14">
        <f t="shared" si="10"/>
        <v>0</v>
      </c>
      <c r="M30" s="14">
        <f t="shared" si="10"/>
        <v>0</v>
      </c>
      <c r="N30" s="14">
        <f t="shared" si="10"/>
        <v>0</v>
      </c>
      <c r="O30" s="14">
        <f t="shared" si="4"/>
        <v>41076301</v>
      </c>
      <c r="P30" s="35">
        <f t="shared" si="1"/>
        <v>1500.9976247898853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163" t="s">
        <v>87</v>
      </c>
      <c r="N32" s="163"/>
      <c r="O32" s="163"/>
      <c r="P32" s="39">
        <v>27366</v>
      </c>
    </row>
    <row r="33" spans="1:16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  <row r="34" spans="1:16" ht="15.75" customHeight="1" thickBot="1">
      <c r="A34" s="165" t="s">
        <v>45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5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13479324</v>
      </c>
      <c r="E5" s="24">
        <f t="shared" si="0"/>
        <v>346314</v>
      </c>
      <c r="F5" s="24">
        <f t="shared" si="0"/>
        <v>288626</v>
      </c>
      <c r="G5" s="24">
        <f t="shared" si="0"/>
        <v>0</v>
      </c>
      <c r="H5" s="24">
        <f t="shared" si="0"/>
        <v>0</v>
      </c>
      <c r="I5" s="24">
        <f t="shared" si="0"/>
        <v>4650624</v>
      </c>
      <c r="J5" s="24">
        <f t="shared" si="0"/>
        <v>0</v>
      </c>
      <c r="K5" s="24">
        <f t="shared" si="0"/>
        <v>2583893</v>
      </c>
      <c r="L5" s="24">
        <f t="shared" si="0"/>
        <v>0</v>
      </c>
      <c r="M5" s="24">
        <f t="shared" si="0"/>
        <v>0</v>
      </c>
      <c r="N5" s="25">
        <f>SUM(D5:M5)</f>
        <v>21348781</v>
      </c>
      <c r="O5" s="30">
        <f t="shared" ref="O5:O29" si="1">(N5/O$31)</f>
        <v>815.52376040950412</v>
      </c>
      <c r="P5" s="6"/>
    </row>
    <row r="6" spans="1:133">
      <c r="A6" s="12"/>
      <c r="B6" s="42">
        <v>511</v>
      </c>
      <c r="C6" s="19" t="s">
        <v>19</v>
      </c>
      <c r="D6" s="43">
        <v>10149681</v>
      </c>
      <c r="E6" s="43">
        <v>346308</v>
      </c>
      <c r="F6" s="43">
        <v>0</v>
      </c>
      <c r="G6" s="43">
        <v>0</v>
      </c>
      <c r="H6" s="43">
        <v>0</v>
      </c>
      <c r="I6" s="43">
        <v>2886119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13382108</v>
      </c>
      <c r="O6" s="44">
        <f t="shared" si="1"/>
        <v>511.19673007869204</v>
      </c>
      <c r="P6" s="9"/>
    </row>
    <row r="7" spans="1:133">
      <c r="A7" s="12"/>
      <c r="B7" s="42">
        <v>512</v>
      </c>
      <c r="C7" s="19" t="s">
        <v>20</v>
      </c>
      <c r="D7" s="43">
        <v>669802</v>
      </c>
      <c r="E7" s="43">
        <v>0</v>
      </c>
      <c r="F7" s="43">
        <v>0</v>
      </c>
      <c r="G7" s="43">
        <v>0</v>
      </c>
      <c r="H7" s="43">
        <v>0</v>
      </c>
      <c r="I7" s="43">
        <v>4901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674703</v>
      </c>
      <c r="O7" s="44">
        <f t="shared" si="1"/>
        <v>25.773664909465964</v>
      </c>
      <c r="P7" s="9"/>
    </row>
    <row r="8" spans="1:133">
      <c r="A8" s="12"/>
      <c r="B8" s="42">
        <v>513</v>
      </c>
      <c r="C8" s="19" t="s">
        <v>21</v>
      </c>
      <c r="D8" s="43">
        <v>639027</v>
      </c>
      <c r="E8" s="43">
        <v>0</v>
      </c>
      <c r="F8" s="43">
        <v>0</v>
      </c>
      <c r="G8" s="43">
        <v>0</v>
      </c>
      <c r="H8" s="43">
        <v>0</v>
      </c>
      <c r="I8" s="43">
        <v>365306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1004333</v>
      </c>
      <c r="O8" s="44">
        <f t="shared" si="1"/>
        <v>38.365535946214379</v>
      </c>
      <c r="P8" s="9"/>
    </row>
    <row r="9" spans="1:133">
      <c r="A9" s="12"/>
      <c r="B9" s="42">
        <v>515</v>
      </c>
      <c r="C9" s="19" t="s">
        <v>22</v>
      </c>
      <c r="D9" s="43">
        <v>420079</v>
      </c>
      <c r="E9" s="43">
        <v>6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420085</v>
      </c>
      <c r="O9" s="44">
        <f t="shared" si="1"/>
        <v>16.047253418901366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288626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288626</v>
      </c>
      <c r="O10" s="44">
        <f t="shared" si="1"/>
        <v>11.025517610207045</v>
      </c>
      <c r="P10" s="9"/>
    </row>
    <row r="11" spans="1:133">
      <c r="A11" s="12"/>
      <c r="B11" s="42">
        <v>518</v>
      </c>
      <c r="C11" s="19" t="s">
        <v>50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2583893</v>
      </c>
      <c r="L11" s="43">
        <v>0</v>
      </c>
      <c r="M11" s="43">
        <v>0</v>
      </c>
      <c r="N11" s="43">
        <f t="shared" si="2"/>
        <v>2583893</v>
      </c>
      <c r="O11" s="44">
        <f t="shared" si="1"/>
        <v>98.704752081900835</v>
      </c>
      <c r="P11" s="9"/>
    </row>
    <row r="12" spans="1:133">
      <c r="A12" s="12"/>
      <c r="B12" s="42">
        <v>519</v>
      </c>
      <c r="C12" s="19" t="s">
        <v>57</v>
      </c>
      <c r="D12" s="43">
        <v>1600735</v>
      </c>
      <c r="E12" s="43">
        <v>0</v>
      </c>
      <c r="F12" s="43">
        <v>0</v>
      </c>
      <c r="G12" s="43">
        <v>0</v>
      </c>
      <c r="H12" s="43">
        <v>0</v>
      </c>
      <c r="I12" s="43">
        <v>1394298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2995033</v>
      </c>
      <c r="O12" s="44">
        <f t="shared" si="1"/>
        <v>114.41030636412255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11169826</v>
      </c>
      <c r="E13" s="29">
        <f t="shared" si="3"/>
        <v>529721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17795</v>
      </c>
      <c r="M13" s="29">
        <f t="shared" si="3"/>
        <v>0</v>
      </c>
      <c r="N13" s="40">
        <f t="shared" ref="N13:N29" si="4">SUM(D13:M13)</f>
        <v>11717342</v>
      </c>
      <c r="O13" s="41">
        <f t="shared" si="1"/>
        <v>447.60264344105735</v>
      </c>
      <c r="P13" s="10"/>
    </row>
    <row r="14" spans="1:133">
      <c r="A14" s="12"/>
      <c r="B14" s="42">
        <v>521</v>
      </c>
      <c r="C14" s="19" t="s">
        <v>26</v>
      </c>
      <c r="D14" s="43">
        <v>4306762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17795</v>
      </c>
      <c r="M14" s="43">
        <v>0</v>
      </c>
      <c r="N14" s="43">
        <f t="shared" si="4"/>
        <v>4324557</v>
      </c>
      <c r="O14" s="44">
        <f t="shared" si="1"/>
        <v>165.1981434792574</v>
      </c>
      <c r="P14" s="9"/>
    </row>
    <row r="15" spans="1:133">
      <c r="A15" s="12"/>
      <c r="B15" s="42">
        <v>522</v>
      </c>
      <c r="C15" s="19" t="s">
        <v>27</v>
      </c>
      <c r="D15" s="43">
        <v>6784956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6784956</v>
      </c>
      <c r="O15" s="44">
        <f t="shared" si="1"/>
        <v>259.18542287416915</v>
      </c>
      <c r="P15" s="9"/>
    </row>
    <row r="16" spans="1:133">
      <c r="A16" s="12"/>
      <c r="B16" s="42">
        <v>524</v>
      </c>
      <c r="C16" s="19" t="s">
        <v>28</v>
      </c>
      <c r="D16" s="43">
        <v>78108</v>
      </c>
      <c r="E16" s="43">
        <v>529721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607829</v>
      </c>
      <c r="O16" s="44">
        <f t="shared" si="1"/>
        <v>23.219077087630836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6829362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6829362</v>
      </c>
      <c r="O17" s="41">
        <f t="shared" si="1"/>
        <v>260.8817327526931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1508623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1508623</v>
      </c>
      <c r="O18" s="44">
        <f t="shared" si="1"/>
        <v>57.629421651768659</v>
      </c>
      <c r="P18" s="9"/>
    </row>
    <row r="19" spans="1:119">
      <c r="A19" s="12"/>
      <c r="B19" s="42">
        <v>534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3916718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3916718</v>
      </c>
      <c r="O19" s="44">
        <f t="shared" si="1"/>
        <v>149.61868744747497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1093013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1093013</v>
      </c>
      <c r="O20" s="44">
        <f t="shared" si="1"/>
        <v>41.753113301245321</v>
      </c>
      <c r="P20" s="9"/>
    </row>
    <row r="21" spans="1:119">
      <c r="A21" s="12"/>
      <c r="B21" s="42">
        <v>538</v>
      </c>
      <c r="C21" s="19" t="s">
        <v>59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311008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311008</v>
      </c>
      <c r="O21" s="44">
        <f t="shared" si="1"/>
        <v>11.880510352204141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SUM(D23:D23)</f>
        <v>1239464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1239464</v>
      </c>
      <c r="O22" s="41">
        <f t="shared" si="1"/>
        <v>47.347543739017496</v>
      </c>
      <c r="P22" s="10"/>
    </row>
    <row r="23" spans="1:119">
      <c r="A23" s="12"/>
      <c r="B23" s="42">
        <v>541</v>
      </c>
      <c r="C23" s="19" t="s">
        <v>60</v>
      </c>
      <c r="D23" s="43">
        <v>1239464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1239464</v>
      </c>
      <c r="O23" s="44">
        <f t="shared" si="1"/>
        <v>47.347543739017496</v>
      </c>
      <c r="P23" s="9"/>
    </row>
    <row r="24" spans="1:119" ht="15.75">
      <c r="A24" s="26" t="s">
        <v>36</v>
      </c>
      <c r="B24" s="27"/>
      <c r="C24" s="28"/>
      <c r="D24" s="29">
        <f t="shared" ref="D24:M24" si="7">SUM(D25:D25)</f>
        <v>1486585</v>
      </c>
      <c r="E24" s="29">
        <f t="shared" si="7"/>
        <v>230000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1716585</v>
      </c>
      <c r="O24" s="41">
        <f t="shared" si="1"/>
        <v>65.573573229429286</v>
      </c>
      <c r="P24" s="9"/>
    </row>
    <row r="25" spans="1:119">
      <c r="A25" s="12"/>
      <c r="B25" s="42">
        <v>572</v>
      </c>
      <c r="C25" s="19" t="s">
        <v>61</v>
      </c>
      <c r="D25" s="43">
        <v>1486585</v>
      </c>
      <c r="E25" s="43">
        <v>230000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1716585</v>
      </c>
      <c r="O25" s="44">
        <f t="shared" si="1"/>
        <v>65.573573229429286</v>
      </c>
      <c r="P25" s="9"/>
    </row>
    <row r="26" spans="1:119" ht="15.75">
      <c r="A26" s="26" t="s">
        <v>62</v>
      </c>
      <c r="B26" s="27"/>
      <c r="C26" s="28"/>
      <c r="D26" s="29">
        <f t="shared" ref="D26:M26" si="8">SUM(D27:D28)</f>
        <v>1143558</v>
      </c>
      <c r="E26" s="29">
        <f t="shared" si="8"/>
        <v>0</v>
      </c>
      <c r="F26" s="29">
        <f t="shared" si="8"/>
        <v>52955</v>
      </c>
      <c r="G26" s="29">
        <f t="shared" si="8"/>
        <v>0</v>
      </c>
      <c r="H26" s="29">
        <f t="shared" si="8"/>
        <v>0</v>
      </c>
      <c r="I26" s="29">
        <f t="shared" si="8"/>
        <v>1514903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2711416</v>
      </c>
      <c r="O26" s="41">
        <f t="shared" si="1"/>
        <v>103.57613263045305</v>
      </c>
      <c r="P26" s="9"/>
    </row>
    <row r="27" spans="1:119">
      <c r="A27" s="12"/>
      <c r="B27" s="42">
        <v>581</v>
      </c>
      <c r="C27" s="19" t="s">
        <v>63</v>
      </c>
      <c r="D27" s="43">
        <v>1043438</v>
      </c>
      <c r="E27" s="43">
        <v>0</v>
      </c>
      <c r="F27" s="43">
        <v>52955</v>
      </c>
      <c r="G27" s="43">
        <v>0</v>
      </c>
      <c r="H27" s="43">
        <v>0</v>
      </c>
      <c r="I27" s="43">
        <v>1514903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2611296</v>
      </c>
      <c r="O27" s="44">
        <f t="shared" si="1"/>
        <v>99.751547100618836</v>
      </c>
      <c r="P27" s="9"/>
    </row>
    <row r="28" spans="1:119" ht="15.75" thickBot="1">
      <c r="A28" s="12"/>
      <c r="B28" s="42">
        <v>593</v>
      </c>
      <c r="C28" s="19" t="s">
        <v>78</v>
      </c>
      <c r="D28" s="43">
        <v>100120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100120</v>
      </c>
      <c r="O28" s="44">
        <f t="shared" si="1"/>
        <v>3.824585529834212</v>
      </c>
      <c r="P28" s="9"/>
    </row>
    <row r="29" spans="1:119" ht="16.5" thickBot="1">
      <c r="A29" s="13" t="s">
        <v>10</v>
      </c>
      <c r="B29" s="21"/>
      <c r="C29" s="20"/>
      <c r="D29" s="14">
        <f>SUM(D5,D13,D17,D22,D24,D26)</f>
        <v>28518757</v>
      </c>
      <c r="E29" s="14">
        <f t="shared" ref="E29:M29" si="9">SUM(E5,E13,E17,E22,E24,E26)</f>
        <v>1106035</v>
      </c>
      <c r="F29" s="14">
        <f t="shared" si="9"/>
        <v>341581</v>
      </c>
      <c r="G29" s="14">
        <f t="shared" si="9"/>
        <v>0</v>
      </c>
      <c r="H29" s="14">
        <f t="shared" si="9"/>
        <v>0</v>
      </c>
      <c r="I29" s="14">
        <f t="shared" si="9"/>
        <v>12994889</v>
      </c>
      <c r="J29" s="14">
        <f t="shared" si="9"/>
        <v>0</v>
      </c>
      <c r="K29" s="14">
        <f t="shared" si="9"/>
        <v>2583893</v>
      </c>
      <c r="L29" s="14">
        <f t="shared" si="9"/>
        <v>17795</v>
      </c>
      <c r="M29" s="14">
        <f t="shared" si="9"/>
        <v>0</v>
      </c>
      <c r="N29" s="14">
        <f t="shared" si="4"/>
        <v>45562950</v>
      </c>
      <c r="O29" s="35">
        <f t="shared" si="1"/>
        <v>1740.5053862021546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79</v>
      </c>
      <c r="M31" s="163"/>
      <c r="N31" s="163"/>
      <c r="O31" s="39">
        <v>26178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45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3988330</v>
      </c>
      <c r="E5" s="24">
        <f t="shared" si="0"/>
        <v>172185</v>
      </c>
      <c r="F5" s="24">
        <f t="shared" si="0"/>
        <v>332401</v>
      </c>
      <c r="G5" s="24">
        <f t="shared" si="0"/>
        <v>0</v>
      </c>
      <c r="H5" s="24">
        <f t="shared" si="0"/>
        <v>0</v>
      </c>
      <c r="I5" s="24">
        <f t="shared" si="0"/>
        <v>3582340</v>
      </c>
      <c r="J5" s="24">
        <f t="shared" si="0"/>
        <v>0</v>
      </c>
      <c r="K5" s="24">
        <f t="shared" si="0"/>
        <v>2718629</v>
      </c>
      <c r="L5" s="24">
        <f t="shared" si="0"/>
        <v>0</v>
      </c>
      <c r="M5" s="24">
        <f t="shared" si="0"/>
        <v>0</v>
      </c>
      <c r="N5" s="25">
        <f>SUM(D5:M5)</f>
        <v>10793885</v>
      </c>
      <c r="O5" s="30">
        <f t="shared" ref="O5:O28" si="1">(N5/O$30)</f>
        <v>420.40447906523855</v>
      </c>
      <c r="P5" s="6"/>
    </row>
    <row r="6" spans="1:133">
      <c r="A6" s="12"/>
      <c r="B6" s="42">
        <v>511</v>
      </c>
      <c r="C6" s="19" t="s">
        <v>19</v>
      </c>
      <c r="D6" s="43">
        <v>791938</v>
      </c>
      <c r="E6" s="43">
        <v>172185</v>
      </c>
      <c r="F6" s="43">
        <v>0</v>
      </c>
      <c r="G6" s="43">
        <v>0</v>
      </c>
      <c r="H6" s="43">
        <v>0</v>
      </c>
      <c r="I6" s="43">
        <v>1643673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2607796</v>
      </c>
      <c r="O6" s="44">
        <f t="shared" si="1"/>
        <v>101.56946445959105</v>
      </c>
      <c r="P6" s="9"/>
    </row>
    <row r="7" spans="1:133">
      <c r="A7" s="12"/>
      <c r="B7" s="42">
        <v>512</v>
      </c>
      <c r="C7" s="19" t="s">
        <v>20</v>
      </c>
      <c r="D7" s="43">
        <v>199112</v>
      </c>
      <c r="E7" s="43">
        <v>0</v>
      </c>
      <c r="F7" s="43">
        <v>0</v>
      </c>
      <c r="G7" s="43">
        <v>0</v>
      </c>
      <c r="H7" s="43">
        <v>0</v>
      </c>
      <c r="I7" s="43">
        <v>137658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336770</v>
      </c>
      <c r="O7" s="44">
        <f t="shared" si="1"/>
        <v>13.116650438169426</v>
      </c>
      <c r="P7" s="9"/>
    </row>
    <row r="8" spans="1:133">
      <c r="A8" s="12"/>
      <c r="B8" s="42">
        <v>513</v>
      </c>
      <c r="C8" s="19" t="s">
        <v>21</v>
      </c>
      <c r="D8" s="43">
        <v>600388</v>
      </c>
      <c r="E8" s="43">
        <v>0</v>
      </c>
      <c r="F8" s="43">
        <v>0</v>
      </c>
      <c r="G8" s="43">
        <v>0</v>
      </c>
      <c r="H8" s="43">
        <v>0</v>
      </c>
      <c r="I8" s="43">
        <v>349918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950306</v>
      </c>
      <c r="O8" s="44">
        <f t="shared" si="1"/>
        <v>37.012891918208375</v>
      </c>
      <c r="P8" s="9"/>
    </row>
    <row r="9" spans="1:133">
      <c r="A9" s="12"/>
      <c r="B9" s="42">
        <v>515</v>
      </c>
      <c r="C9" s="19" t="s">
        <v>22</v>
      </c>
      <c r="D9" s="43">
        <v>586809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586809</v>
      </c>
      <c r="O9" s="44">
        <f t="shared" si="1"/>
        <v>22.855267770204478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332401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332401</v>
      </c>
      <c r="O10" s="44">
        <f t="shared" si="1"/>
        <v>12.946484907497565</v>
      </c>
      <c r="P10" s="9"/>
    </row>
    <row r="11" spans="1:133">
      <c r="A11" s="12"/>
      <c r="B11" s="42">
        <v>518</v>
      </c>
      <c r="C11" s="19" t="s">
        <v>50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2718629</v>
      </c>
      <c r="L11" s="43">
        <v>0</v>
      </c>
      <c r="M11" s="43">
        <v>0</v>
      </c>
      <c r="N11" s="43">
        <f t="shared" si="2"/>
        <v>2718629</v>
      </c>
      <c r="O11" s="44">
        <f t="shared" si="1"/>
        <v>105.88623174294061</v>
      </c>
      <c r="P11" s="9"/>
    </row>
    <row r="12" spans="1:133">
      <c r="A12" s="12"/>
      <c r="B12" s="42">
        <v>519</v>
      </c>
      <c r="C12" s="19" t="s">
        <v>57</v>
      </c>
      <c r="D12" s="43">
        <v>1810083</v>
      </c>
      <c r="E12" s="43">
        <v>0</v>
      </c>
      <c r="F12" s="43">
        <v>0</v>
      </c>
      <c r="G12" s="43">
        <v>0</v>
      </c>
      <c r="H12" s="43">
        <v>0</v>
      </c>
      <c r="I12" s="43">
        <v>1451091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3261174</v>
      </c>
      <c r="O12" s="44">
        <f t="shared" si="1"/>
        <v>127.01748782862707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9959458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9959458</v>
      </c>
      <c r="O13" s="41">
        <f t="shared" si="1"/>
        <v>387.90488802336904</v>
      </c>
      <c r="P13" s="10"/>
    </row>
    <row r="14" spans="1:133">
      <c r="A14" s="12"/>
      <c r="B14" s="42">
        <v>521</v>
      </c>
      <c r="C14" s="19" t="s">
        <v>26</v>
      </c>
      <c r="D14" s="43">
        <v>4749478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4749478</v>
      </c>
      <c r="O14" s="44">
        <f t="shared" si="1"/>
        <v>184.98453748782862</v>
      </c>
      <c r="P14" s="9"/>
    </row>
    <row r="15" spans="1:133">
      <c r="A15" s="12"/>
      <c r="B15" s="42">
        <v>522</v>
      </c>
      <c r="C15" s="19" t="s">
        <v>27</v>
      </c>
      <c r="D15" s="43">
        <v>4489595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4489595</v>
      </c>
      <c r="O15" s="44">
        <f t="shared" si="1"/>
        <v>174.86251217137294</v>
      </c>
      <c r="P15" s="9"/>
    </row>
    <row r="16" spans="1:133">
      <c r="A16" s="12"/>
      <c r="B16" s="42">
        <v>524</v>
      </c>
      <c r="C16" s="19" t="s">
        <v>28</v>
      </c>
      <c r="D16" s="43">
        <v>720385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720385</v>
      </c>
      <c r="O16" s="44">
        <f t="shared" si="1"/>
        <v>28.057838364167477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8036004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8036004</v>
      </c>
      <c r="O17" s="41">
        <f t="shared" si="1"/>
        <v>312.98944498539436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2902723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2902723</v>
      </c>
      <c r="O18" s="44">
        <f t="shared" si="1"/>
        <v>113.05639727361246</v>
      </c>
      <c r="P18" s="9"/>
    </row>
    <row r="19" spans="1:119">
      <c r="A19" s="12"/>
      <c r="B19" s="42">
        <v>534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3624802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3624802</v>
      </c>
      <c r="O19" s="44">
        <f t="shared" si="1"/>
        <v>141.18021421616359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1157501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1157501</v>
      </c>
      <c r="O20" s="44">
        <f t="shared" si="1"/>
        <v>45.082804284323274</v>
      </c>
      <c r="P20" s="9"/>
    </row>
    <row r="21" spans="1:119">
      <c r="A21" s="12"/>
      <c r="B21" s="42">
        <v>538</v>
      </c>
      <c r="C21" s="19" t="s">
        <v>59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350978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350978</v>
      </c>
      <c r="O21" s="44">
        <f t="shared" si="1"/>
        <v>13.670029211295034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SUM(D23:D23)</f>
        <v>1993934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1993934</v>
      </c>
      <c r="O22" s="41">
        <f t="shared" si="1"/>
        <v>77.66052580331062</v>
      </c>
      <c r="P22" s="10"/>
    </row>
    <row r="23" spans="1:119">
      <c r="A23" s="12"/>
      <c r="B23" s="42">
        <v>541</v>
      </c>
      <c r="C23" s="19" t="s">
        <v>60</v>
      </c>
      <c r="D23" s="43">
        <v>1993934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1993934</v>
      </c>
      <c r="O23" s="44">
        <f t="shared" si="1"/>
        <v>77.66052580331062</v>
      </c>
      <c r="P23" s="9"/>
    </row>
    <row r="24" spans="1:119" ht="15.75">
      <c r="A24" s="26" t="s">
        <v>36</v>
      </c>
      <c r="B24" s="27"/>
      <c r="C24" s="28"/>
      <c r="D24" s="29">
        <f t="shared" ref="D24:M24" si="7">SUM(D25:D25)</f>
        <v>1348185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1348185</v>
      </c>
      <c r="O24" s="41">
        <f t="shared" si="1"/>
        <v>52.509639727361247</v>
      </c>
      <c r="P24" s="9"/>
    </row>
    <row r="25" spans="1:119">
      <c r="A25" s="12"/>
      <c r="B25" s="42">
        <v>572</v>
      </c>
      <c r="C25" s="19" t="s">
        <v>61</v>
      </c>
      <c r="D25" s="43">
        <v>1348185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1348185</v>
      </c>
      <c r="O25" s="44">
        <f t="shared" si="1"/>
        <v>52.509639727361247</v>
      </c>
      <c r="P25" s="9"/>
    </row>
    <row r="26" spans="1:119" ht="15.75">
      <c r="A26" s="26" t="s">
        <v>62</v>
      </c>
      <c r="B26" s="27"/>
      <c r="C26" s="28"/>
      <c r="D26" s="29">
        <f t="shared" ref="D26:M26" si="8">SUM(D27:D27)</f>
        <v>219620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219620</v>
      </c>
      <c r="O26" s="41">
        <f t="shared" si="1"/>
        <v>8.5538461538461537</v>
      </c>
      <c r="P26" s="9"/>
    </row>
    <row r="27" spans="1:119" ht="15.75" thickBot="1">
      <c r="A27" s="12"/>
      <c r="B27" s="42">
        <v>581</v>
      </c>
      <c r="C27" s="19" t="s">
        <v>63</v>
      </c>
      <c r="D27" s="43">
        <v>219620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219620</v>
      </c>
      <c r="O27" s="44">
        <f t="shared" si="1"/>
        <v>8.5538461538461537</v>
      </c>
      <c r="P27" s="9"/>
    </row>
    <row r="28" spans="1:119" ht="16.5" thickBot="1">
      <c r="A28" s="13" t="s">
        <v>10</v>
      </c>
      <c r="B28" s="21"/>
      <c r="C28" s="20"/>
      <c r="D28" s="14">
        <f>SUM(D5,D13,D17,D22,D24,D26)</f>
        <v>17509527</v>
      </c>
      <c r="E28" s="14">
        <f t="shared" ref="E28:M28" si="9">SUM(E5,E13,E17,E22,E24,E26)</f>
        <v>172185</v>
      </c>
      <c r="F28" s="14">
        <f t="shared" si="9"/>
        <v>332401</v>
      </c>
      <c r="G28" s="14">
        <f t="shared" si="9"/>
        <v>0</v>
      </c>
      <c r="H28" s="14">
        <f t="shared" si="9"/>
        <v>0</v>
      </c>
      <c r="I28" s="14">
        <f t="shared" si="9"/>
        <v>11618344</v>
      </c>
      <c r="J28" s="14">
        <f t="shared" si="9"/>
        <v>0</v>
      </c>
      <c r="K28" s="14">
        <f t="shared" si="9"/>
        <v>2718629</v>
      </c>
      <c r="L28" s="14">
        <f t="shared" si="9"/>
        <v>0</v>
      </c>
      <c r="M28" s="14">
        <f t="shared" si="9"/>
        <v>0</v>
      </c>
      <c r="N28" s="14">
        <f t="shared" si="4"/>
        <v>32351086</v>
      </c>
      <c r="O28" s="35">
        <f t="shared" si="1"/>
        <v>1260.02282375852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76</v>
      </c>
      <c r="M30" s="163"/>
      <c r="N30" s="163"/>
      <c r="O30" s="39">
        <v>25675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3744140</v>
      </c>
      <c r="E5" s="24">
        <f t="shared" si="0"/>
        <v>148847</v>
      </c>
      <c r="F5" s="24">
        <f t="shared" si="0"/>
        <v>431288</v>
      </c>
      <c r="G5" s="24">
        <f t="shared" si="0"/>
        <v>0</v>
      </c>
      <c r="H5" s="24">
        <f t="shared" si="0"/>
        <v>0</v>
      </c>
      <c r="I5" s="24">
        <f t="shared" si="0"/>
        <v>3282314</v>
      </c>
      <c r="J5" s="24">
        <f t="shared" si="0"/>
        <v>0</v>
      </c>
      <c r="K5" s="24">
        <f t="shared" si="0"/>
        <v>2646908</v>
      </c>
      <c r="L5" s="24">
        <f t="shared" si="0"/>
        <v>0</v>
      </c>
      <c r="M5" s="24">
        <f t="shared" si="0"/>
        <v>0</v>
      </c>
      <c r="N5" s="25">
        <f>SUM(D5:M5)</f>
        <v>10253497</v>
      </c>
      <c r="O5" s="30">
        <f t="shared" ref="O5:O28" si="1">(N5/O$30)</f>
        <v>410.12347506099758</v>
      </c>
      <c r="P5" s="6"/>
    </row>
    <row r="6" spans="1:133">
      <c r="A6" s="12"/>
      <c r="B6" s="42">
        <v>511</v>
      </c>
      <c r="C6" s="19" t="s">
        <v>19</v>
      </c>
      <c r="D6" s="43">
        <v>539401</v>
      </c>
      <c r="E6" s="43">
        <v>148847</v>
      </c>
      <c r="F6" s="43">
        <v>0</v>
      </c>
      <c r="G6" s="43">
        <v>0</v>
      </c>
      <c r="H6" s="43">
        <v>0</v>
      </c>
      <c r="I6" s="43">
        <v>1588070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2276318</v>
      </c>
      <c r="O6" s="44">
        <f t="shared" si="1"/>
        <v>91.049078036878527</v>
      </c>
      <c r="P6" s="9"/>
    </row>
    <row r="7" spans="1:133">
      <c r="A7" s="12"/>
      <c r="B7" s="42">
        <v>512</v>
      </c>
      <c r="C7" s="19" t="s">
        <v>20</v>
      </c>
      <c r="D7" s="43">
        <v>83514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83514</v>
      </c>
      <c r="O7" s="44">
        <f t="shared" si="1"/>
        <v>3.3404263829446821</v>
      </c>
      <c r="P7" s="9"/>
    </row>
    <row r="8" spans="1:133">
      <c r="A8" s="12"/>
      <c r="B8" s="42">
        <v>513</v>
      </c>
      <c r="C8" s="19" t="s">
        <v>21</v>
      </c>
      <c r="D8" s="43">
        <v>588623</v>
      </c>
      <c r="E8" s="43">
        <v>0</v>
      </c>
      <c r="F8" s="43">
        <v>0</v>
      </c>
      <c r="G8" s="43">
        <v>0</v>
      </c>
      <c r="H8" s="43">
        <v>0</v>
      </c>
      <c r="I8" s="43">
        <v>361675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950298</v>
      </c>
      <c r="O8" s="44">
        <f t="shared" si="1"/>
        <v>38.010399584016639</v>
      </c>
      <c r="P8" s="9"/>
    </row>
    <row r="9" spans="1:133">
      <c r="A9" s="12"/>
      <c r="B9" s="42">
        <v>515</v>
      </c>
      <c r="C9" s="19" t="s">
        <v>22</v>
      </c>
      <c r="D9" s="43">
        <v>557035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557035</v>
      </c>
      <c r="O9" s="44">
        <f t="shared" si="1"/>
        <v>22.280508779648812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431288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431288</v>
      </c>
      <c r="O10" s="44">
        <f t="shared" si="1"/>
        <v>17.250829966801327</v>
      </c>
      <c r="P10" s="9"/>
    </row>
    <row r="11" spans="1:133">
      <c r="A11" s="12"/>
      <c r="B11" s="42">
        <v>518</v>
      </c>
      <c r="C11" s="19" t="s">
        <v>50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2646908</v>
      </c>
      <c r="L11" s="43">
        <v>0</v>
      </c>
      <c r="M11" s="43">
        <v>0</v>
      </c>
      <c r="N11" s="43">
        <f t="shared" si="2"/>
        <v>2646908</v>
      </c>
      <c r="O11" s="44">
        <f t="shared" si="1"/>
        <v>105.87208511659533</v>
      </c>
      <c r="P11" s="9"/>
    </row>
    <row r="12" spans="1:133">
      <c r="A12" s="12"/>
      <c r="B12" s="42">
        <v>519</v>
      </c>
      <c r="C12" s="19" t="s">
        <v>57</v>
      </c>
      <c r="D12" s="43">
        <v>1975567</v>
      </c>
      <c r="E12" s="43">
        <v>0</v>
      </c>
      <c r="F12" s="43">
        <v>0</v>
      </c>
      <c r="G12" s="43">
        <v>0</v>
      </c>
      <c r="H12" s="43">
        <v>0</v>
      </c>
      <c r="I12" s="43">
        <v>1332569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3308136</v>
      </c>
      <c r="O12" s="44">
        <f t="shared" si="1"/>
        <v>132.32014719411222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9293810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9293810</v>
      </c>
      <c r="O13" s="41">
        <f t="shared" si="1"/>
        <v>371.73753049878007</v>
      </c>
      <c r="P13" s="10"/>
    </row>
    <row r="14" spans="1:133">
      <c r="A14" s="12"/>
      <c r="B14" s="42">
        <v>521</v>
      </c>
      <c r="C14" s="19" t="s">
        <v>26</v>
      </c>
      <c r="D14" s="43">
        <v>4382179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4382179</v>
      </c>
      <c r="O14" s="44">
        <f t="shared" si="1"/>
        <v>175.28014879404824</v>
      </c>
      <c r="P14" s="9"/>
    </row>
    <row r="15" spans="1:133">
      <c r="A15" s="12"/>
      <c r="B15" s="42">
        <v>522</v>
      </c>
      <c r="C15" s="19" t="s">
        <v>27</v>
      </c>
      <c r="D15" s="43">
        <v>4317308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4317308</v>
      </c>
      <c r="O15" s="44">
        <f t="shared" si="1"/>
        <v>172.68541258349666</v>
      </c>
      <c r="P15" s="9"/>
    </row>
    <row r="16" spans="1:133">
      <c r="A16" s="12"/>
      <c r="B16" s="42">
        <v>524</v>
      </c>
      <c r="C16" s="19" t="s">
        <v>28</v>
      </c>
      <c r="D16" s="43">
        <v>594323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594323</v>
      </c>
      <c r="O16" s="44">
        <f t="shared" si="1"/>
        <v>23.771969121235152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7218555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7218555</v>
      </c>
      <c r="O17" s="41">
        <f t="shared" si="1"/>
        <v>288.73065077396905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2690968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2690968</v>
      </c>
      <c r="O18" s="44">
        <f t="shared" si="1"/>
        <v>107.63441462341507</v>
      </c>
      <c r="P18" s="9"/>
    </row>
    <row r="19" spans="1:119">
      <c r="A19" s="12"/>
      <c r="B19" s="42">
        <v>534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3163139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3163139</v>
      </c>
      <c r="O19" s="44">
        <f t="shared" si="1"/>
        <v>126.5204991800328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1019850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1019850</v>
      </c>
      <c r="O20" s="44">
        <f t="shared" si="1"/>
        <v>40.792368305267786</v>
      </c>
      <c r="P20" s="9"/>
    </row>
    <row r="21" spans="1:119">
      <c r="A21" s="12"/>
      <c r="B21" s="42">
        <v>538</v>
      </c>
      <c r="C21" s="19" t="s">
        <v>59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344598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344598</v>
      </c>
      <c r="O21" s="44">
        <f t="shared" si="1"/>
        <v>13.78336866525339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SUM(D23:D23)</f>
        <v>1916662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1916662</v>
      </c>
      <c r="O22" s="41">
        <f t="shared" si="1"/>
        <v>76.663413463461467</v>
      </c>
      <c r="P22" s="10"/>
    </row>
    <row r="23" spans="1:119">
      <c r="A23" s="12"/>
      <c r="B23" s="42">
        <v>541</v>
      </c>
      <c r="C23" s="19" t="s">
        <v>60</v>
      </c>
      <c r="D23" s="43">
        <v>1916662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1916662</v>
      </c>
      <c r="O23" s="44">
        <f t="shared" si="1"/>
        <v>76.663413463461467</v>
      </c>
      <c r="P23" s="9"/>
    </row>
    <row r="24" spans="1:119" ht="15.75">
      <c r="A24" s="26" t="s">
        <v>36</v>
      </c>
      <c r="B24" s="27"/>
      <c r="C24" s="28"/>
      <c r="D24" s="29">
        <f t="shared" ref="D24:M24" si="7">SUM(D25:D25)</f>
        <v>1345437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1345437</v>
      </c>
      <c r="O24" s="41">
        <f t="shared" si="1"/>
        <v>53.815327386904521</v>
      </c>
      <c r="P24" s="9"/>
    </row>
    <row r="25" spans="1:119">
      <c r="A25" s="12"/>
      <c r="B25" s="42">
        <v>572</v>
      </c>
      <c r="C25" s="19" t="s">
        <v>61</v>
      </c>
      <c r="D25" s="43">
        <v>1345437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1345437</v>
      </c>
      <c r="O25" s="44">
        <f t="shared" si="1"/>
        <v>53.815327386904521</v>
      </c>
      <c r="P25" s="9"/>
    </row>
    <row r="26" spans="1:119" ht="15.75">
      <c r="A26" s="26" t="s">
        <v>62</v>
      </c>
      <c r="B26" s="27"/>
      <c r="C26" s="28"/>
      <c r="D26" s="29">
        <f t="shared" ref="D26:M26" si="8">SUM(D27:D27)</f>
        <v>132700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132700</v>
      </c>
      <c r="O26" s="41">
        <f t="shared" si="1"/>
        <v>5.3077876884924606</v>
      </c>
      <c r="P26" s="9"/>
    </row>
    <row r="27" spans="1:119" ht="15.75" thickBot="1">
      <c r="A27" s="12"/>
      <c r="B27" s="42">
        <v>581</v>
      </c>
      <c r="C27" s="19" t="s">
        <v>63</v>
      </c>
      <c r="D27" s="43">
        <v>132700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132700</v>
      </c>
      <c r="O27" s="44">
        <f t="shared" si="1"/>
        <v>5.3077876884924606</v>
      </c>
      <c r="P27" s="9"/>
    </row>
    <row r="28" spans="1:119" ht="16.5" thickBot="1">
      <c r="A28" s="13" t="s">
        <v>10</v>
      </c>
      <c r="B28" s="21"/>
      <c r="C28" s="20"/>
      <c r="D28" s="14">
        <f>SUM(D5,D13,D17,D22,D24,D26)</f>
        <v>16432749</v>
      </c>
      <c r="E28" s="14">
        <f t="shared" ref="E28:M28" si="9">SUM(E5,E13,E17,E22,E24,E26)</f>
        <v>148847</v>
      </c>
      <c r="F28" s="14">
        <f t="shared" si="9"/>
        <v>431288</v>
      </c>
      <c r="G28" s="14">
        <f t="shared" si="9"/>
        <v>0</v>
      </c>
      <c r="H28" s="14">
        <f t="shared" si="9"/>
        <v>0</v>
      </c>
      <c r="I28" s="14">
        <f t="shared" si="9"/>
        <v>10500869</v>
      </c>
      <c r="J28" s="14">
        <f t="shared" si="9"/>
        <v>0</v>
      </c>
      <c r="K28" s="14">
        <f t="shared" si="9"/>
        <v>2646908</v>
      </c>
      <c r="L28" s="14">
        <f t="shared" si="9"/>
        <v>0</v>
      </c>
      <c r="M28" s="14">
        <f t="shared" si="9"/>
        <v>0</v>
      </c>
      <c r="N28" s="14">
        <f t="shared" si="4"/>
        <v>30160661</v>
      </c>
      <c r="O28" s="35">
        <f t="shared" si="1"/>
        <v>1206.3781848726051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74</v>
      </c>
      <c r="M30" s="163"/>
      <c r="N30" s="163"/>
      <c r="O30" s="39">
        <v>25001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3403717</v>
      </c>
      <c r="E5" s="24">
        <f t="shared" si="0"/>
        <v>387666</v>
      </c>
      <c r="F5" s="24">
        <f t="shared" si="0"/>
        <v>333040</v>
      </c>
      <c r="G5" s="24">
        <f t="shared" si="0"/>
        <v>0</v>
      </c>
      <c r="H5" s="24">
        <f t="shared" si="0"/>
        <v>0</v>
      </c>
      <c r="I5" s="24">
        <f t="shared" si="0"/>
        <v>3152811</v>
      </c>
      <c r="J5" s="24">
        <f t="shared" si="0"/>
        <v>0</v>
      </c>
      <c r="K5" s="24">
        <f t="shared" si="0"/>
        <v>2217449</v>
      </c>
      <c r="L5" s="24">
        <f t="shared" si="0"/>
        <v>0</v>
      </c>
      <c r="M5" s="24">
        <f t="shared" si="0"/>
        <v>0</v>
      </c>
      <c r="N5" s="25">
        <f>SUM(D5:M5)</f>
        <v>9494683</v>
      </c>
      <c r="O5" s="30">
        <f t="shared" ref="O5:O28" si="1">(N5/O$30)</f>
        <v>386.57558731322013</v>
      </c>
      <c r="P5" s="6"/>
    </row>
    <row r="6" spans="1:133">
      <c r="A6" s="12"/>
      <c r="B6" s="42">
        <v>511</v>
      </c>
      <c r="C6" s="19" t="s">
        <v>19</v>
      </c>
      <c r="D6" s="43">
        <v>560382</v>
      </c>
      <c r="E6" s="43">
        <v>387666</v>
      </c>
      <c r="F6" s="43">
        <v>0</v>
      </c>
      <c r="G6" s="43">
        <v>0</v>
      </c>
      <c r="H6" s="43">
        <v>0</v>
      </c>
      <c r="I6" s="43">
        <v>1445669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2393717</v>
      </c>
      <c r="O6" s="44">
        <f t="shared" si="1"/>
        <v>97.460078987011926</v>
      </c>
      <c r="P6" s="9"/>
    </row>
    <row r="7" spans="1:133">
      <c r="A7" s="12"/>
      <c r="B7" s="42">
        <v>512</v>
      </c>
      <c r="C7" s="19" t="s">
        <v>20</v>
      </c>
      <c r="D7" s="43">
        <v>127502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127502</v>
      </c>
      <c r="O7" s="44">
        <f t="shared" si="1"/>
        <v>5.191238141769472</v>
      </c>
      <c r="P7" s="9"/>
    </row>
    <row r="8" spans="1:133">
      <c r="A8" s="12"/>
      <c r="B8" s="42">
        <v>513</v>
      </c>
      <c r="C8" s="19" t="s">
        <v>21</v>
      </c>
      <c r="D8" s="43">
        <v>498799</v>
      </c>
      <c r="E8" s="43">
        <v>0</v>
      </c>
      <c r="F8" s="43">
        <v>0</v>
      </c>
      <c r="G8" s="43">
        <v>0</v>
      </c>
      <c r="H8" s="43">
        <v>0</v>
      </c>
      <c r="I8" s="43">
        <v>373359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872158</v>
      </c>
      <c r="O8" s="44">
        <f t="shared" si="1"/>
        <v>35.509873376491186</v>
      </c>
      <c r="P8" s="9"/>
    </row>
    <row r="9" spans="1:133">
      <c r="A9" s="12"/>
      <c r="B9" s="42">
        <v>515</v>
      </c>
      <c r="C9" s="19" t="s">
        <v>22</v>
      </c>
      <c r="D9" s="43">
        <v>570197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570197</v>
      </c>
      <c r="O9" s="44">
        <f t="shared" si="1"/>
        <v>23.215544969667359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333040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333040</v>
      </c>
      <c r="O10" s="44">
        <f t="shared" si="1"/>
        <v>13.559708480925044</v>
      </c>
      <c r="P10" s="9"/>
    </row>
    <row r="11" spans="1:133">
      <c r="A11" s="12"/>
      <c r="B11" s="42">
        <v>518</v>
      </c>
      <c r="C11" s="19" t="s">
        <v>50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2217449</v>
      </c>
      <c r="L11" s="43">
        <v>0</v>
      </c>
      <c r="M11" s="43">
        <v>0</v>
      </c>
      <c r="N11" s="43">
        <f t="shared" si="2"/>
        <v>2217449</v>
      </c>
      <c r="O11" s="44">
        <f t="shared" si="1"/>
        <v>90.283335369081058</v>
      </c>
      <c r="P11" s="9"/>
    </row>
    <row r="12" spans="1:133">
      <c r="A12" s="12"/>
      <c r="B12" s="42">
        <v>519</v>
      </c>
      <c r="C12" s="19" t="s">
        <v>57</v>
      </c>
      <c r="D12" s="43">
        <v>1646837</v>
      </c>
      <c r="E12" s="43">
        <v>0</v>
      </c>
      <c r="F12" s="43">
        <v>0</v>
      </c>
      <c r="G12" s="43">
        <v>0</v>
      </c>
      <c r="H12" s="43">
        <v>0</v>
      </c>
      <c r="I12" s="43">
        <v>1333783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2980620</v>
      </c>
      <c r="O12" s="44">
        <f t="shared" si="1"/>
        <v>121.35580798827409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8983551</v>
      </c>
      <c r="E13" s="29">
        <f t="shared" si="3"/>
        <v>5139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8988690</v>
      </c>
      <c r="O13" s="41">
        <f t="shared" si="1"/>
        <v>365.97410528887258</v>
      </c>
      <c r="P13" s="10"/>
    </row>
    <row r="14" spans="1:133">
      <c r="A14" s="12"/>
      <c r="B14" s="42">
        <v>521</v>
      </c>
      <c r="C14" s="19" t="s">
        <v>26</v>
      </c>
      <c r="D14" s="43">
        <v>4491047</v>
      </c>
      <c r="E14" s="43">
        <v>5139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4496186</v>
      </c>
      <c r="O14" s="44">
        <f t="shared" si="1"/>
        <v>183.0620088758601</v>
      </c>
      <c r="P14" s="9"/>
    </row>
    <row r="15" spans="1:133">
      <c r="A15" s="12"/>
      <c r="B15" s="42">
        <v>522</v>
      </c>
      <c r="C15" s="19" t="s">
        <v>27</v>
      </c>
      <c r="D15" s="43">
        <v>4026188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4026188</v>
      </c>
      <c r="O15" s="44">
        <f t="shared" si="1"/>
        <v>163.92606164244125</v>
      </c>
      <c r="P15" s="9"/>
    </row>
    <row r="16" spans="1:133">
      <c r="A16" s="12"/>
      <c r="B16" s="42">
        <v>524</v>
      </c>
      <c r="C16" s="19" t="s">
        <v>28</v>
      </c>
      <c r="D16" s="43">
        <v>466316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466316</v>
      </c>
      <c r="O16" s="44">
        <f t="shared" si="1"/>
        <v>18.98603477057123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7193815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7193815</v>
      </c>
      <c r="O17" s="41">
        <f t="shared" si="1"/>
        <v>292.89585114612595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2692378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2692378</v>
      </c>
      <c r="O18" s="44">
        <f t="shared" si="1"/>
        <v>109.62004804364643</v>
      </c>
      <c r="P18" s="9"/>
    </row>
    <row r="19" spans="1:119">
      <c r="A19" s="12"/>
      <c r="B19" s="42">
        <v>534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2998522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2998522</v>
      </c>
      <c r="O19" s="44">
        <f t="shared" si="1"/>
        <v>122.08468710557388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1021870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1021870</v>
      </c>
      <c r="O20" s="44">
        <f t="shared" si="1"/>
        <v>41.605390659989418</v>
      </c>
      <c r="P20" s="9"/>
    </row>
    <row r="21" spans="1:119">
      <c r="A21" s="12"/>
      <c r="B21" s="42">
        <v>538</v>
      </c>
      <c r="C21" s="19" t="s">
        <v>59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481045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481045</v>
      </c>
      <c r="O21" s="44">
        <f t="shared" si="1"/>
        <v>19.585725336916248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SUM(D23:D23)</f>
        <v>1602520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1602520</v>
      </c>
      <c r="O22" s="41">
        <f t="shared" si="1"/>
        <v>65.246529050120103</v>
      </c>
      <c r="P22" s="10"/>
    </row>
    <row r="23" spans="1:119">
      <c r="A23" s="12"/>
      <c r="B23" s="42">
        <v>541</v>
      </c>
      <c r="C23" s="19" t="s">
        <v>60</v>
      </c>
      <c r="D23" s="43">
        <v>1602520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1602520</v>
      </c>
      <c r="O23" s="44">
        <f t="shared" si="1"/>
        <v>65.246529050120103</v>
      </c>
      <c r="P23" s="9"/>
    </row>
    <row r="24" spans="1:119" ht="15.75">
      <c r="A24" s="26" t="s">
        <v>36</v>
      </c>
      <c r="B24" s="27"/>
      <c r="C24" s="28"/>
      <c r="D24" s="29">
        <f t="shared" ref="D24:M24" si="7">SUM(D25:D25)</f>
        <v>1248587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1248587</v>
      </c>
      <c r="O24" s="41">
        <f t="shared" si="1"/>
        <v>50.836163022678228</v>
      </c>
      <c r="P24" s="9"/>
    </row>
    <row r="25" spans="1:119">
      <c r="A25" s="12"/>
      <c r="B25" s="42">
        <v>572</v>
      </c>
      <c r="C25" s="19" t="s">
        <v>61</v>
      </c>
      <c r="D25" s="43">
        <v>1248587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1248587</v>
      </c>
      <c r="O25" s="44">
        <f t="shared" si="1"/>
        <v>50.836163022678228</v>
      </c>
      <c r="P25" s="9"/>
    </row>
    <row r="26" spans="1:119" ht="15.75">
      <c r="A26" s="26" t="s">
        <v>62</v>
      </c>
      <c r="B26" s="27"/>
      <c r="C26" s="28"/>
      <c r="D26" s="29">
        <f t="shared" ref="D26:M26" si="8">SUM(D27:D27)</f>
        <v>190761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190761</v>
      </c>
      <c r="O26" s="41">
        <f t="shared" si="1"/>
        <v>7.7668254549896174</v>
      </c>
      <c r="P26" s="9"/>
    </row>
    <row r="27" spans="1:119" ht="15.75" thickBot="1">
      <c r="A27" s="12"/>
      <c r="B27" s="42">
        <v>581</v>
      </c>
      <c r="C27" s="19" t="s">
        <v>63</v>
      </c>
      <c r="D27" s="43">
        <v>190761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190761</v>
      </c>
      <c r="O27" s="44">
        <f t="shared" si="1"/>
        <v>7.7668254549896174</v>
      </c>
      <c r="P27" s="9"/>
    </row>
    <row r="28" spans="1:119" ht="16.5" thickBot="1">
      <c r="A28" s="13" t="s">
        <v>10</v>
      </c>
      <c r="B28" s="21"/>
      <c r="C28" s="20"/>
      <c r="D28" s="14">
        <f>SUM(D5,D13,D17,D22,D24,D26)</f>
        <v>15429136</v>
      </c>
      <c r="E28" s="14">
        <f t="shared" ref="E28:M28" si="9">SUM(E5,E13,E17,E22,E24,E26)</f>
        <v>392805</v>
      </c>
      <c r="F28" s="14">
        <f t="shared" si="9"/>
        <v>333040</v>
      </c>
      <c r="G28" s="14">
        <f t="shared" si="9"/>
        <v>0</v>
      </c>
      <c r="H28" s="14">
        <f t="shared" si="9"/>
        <v>0</v>
      </c>
      <c r="I28" s="14">
        <f t="shared" si="9"/>
        <v>10346626</v>
      </c>
      <c r="J28" s="14">
        <f t="shared" si="9"/>
        <v>0</v>
      </c>
      <c r="K28" s="14">
        <f t="shared" si="9"/>
        <v>2217449</v>
      </c>
      <c r="L28" s="14">
        <f t="shared" si="9"/>
        <v>0</v>
      </c>
      <c r="M28" s="14">
        <f t="shared" si="9"/>
        <v>0</v>
      </c>
      <c r="N28" s="14">
        <f t="shared" si="4"/>
        <v>28719056</v>
      </c>
      <c r="O28" s="35">
        <f t="shared" si="1"/>
        <v>1169.2950612760067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72</v>
      </c>
      <c r="M30" s="163"/>
      <c r="N30" s="163"/>
      <c r="O30" s="39">
        <v>24561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3076657</v>
      </c>
      <c r="E5" s="24">
        <f t="shared" si="0"/>
        <v>191830</v>
      </c>
      <c r="F5" s="24">
        <f t="shared" si="0"/>
        <v>3520654</v>
      </c>
      <c r="G5" s="24">
        <f t="shared" si="0"/>
        <v>0</v>
      </c>
      <c r="H5" s="24">
        <f t="shared" si="0"/>
        <v>0</v>
      </c>
      <c r="I5" s="24">
        <f t="shared" si="0"/>
        <v>3048247</v>
      </c>
      <c r="J5" s="24">
        <f t="shared" si="0"/>
        <v>0</v>
      </c>
      <c r="K5" s="24">
        <f t="shared" si="0"/>
        <v>1698671</v>
      </c>
      <c r="L5" s="24">
        <f t="shared" si="0"/>
        <v>0</v>
      </c>
      <c r="M5" s="24">
        <f t="shared" si="0"/>
        <v>0</v>
      </c>
      <c r="N5" s="25">
        <f>SUM(D5:M5)</f>
        <v>11536059</v>
      </c>
      <c r="O5" s="30">
        <f t="shared" ref="O5:O27" si="1">(N5/O$29)</f>
        <v>485.48350307213195</v>
      </c>
      <c r="P5" s="6"/>
    </row>
    <row r="6" spans="1:133">
      <c r="A6" s="12"/>
      <c r="B6" s="42">
        <v>511</v>
      </c>
      <c r="C6" s="19" t="s">
        <v>19</v>
      </c>
      <c r="D6" s="43">
        <v>613732</v>
      </c>
      <c r="E6" s="43">
        <v>191830</v>
      </c>
      <c r="F6" s="43">
        <v>0</v>
      </c>
      <c r="G6" s="43">
        <v>0</v>
      </c>
      <c r="H6" s="43">
        <v>0</v>
      </c>
      <c r="I6" s="43">
        <v>1461955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2267517</v>
      </c>
      <c r="O6" s="44">
        <f t="shared" si="1"/>
        <v>95.426184664590522</v>
      </c>
      <c r="P6" s="9"/>
    </row>
    <row r="7" spans="1:133">
      <c r="A7" s="12"/>
      <c r="B7" s="42">
        <v>512</v>
      </c>
      <c r="C7" s="19" t="s">
        <v>20</v>
      </c>
      <c r="D7" s="43">
        <v>73716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73716</v>
      </c>
      <c r="O7" s="44">
        <f t="shared" si="1"/>
        <v>3.1022641191818869</v>
      </c>
      <c r="P7" s="9"/>
    </row>
    <row r="8" spans="1:133">
      <c r="A8" s="12"/>
      <c r="B8" s="42">
        <v>513</v>
      </c>
      <c r="C8" s="19" t="s">
        <v>21</v>
      </c>
      <c r="D8" s="43">
        <v>492753</v>
      </c>
      <c r="E8" s="43">
        <v>0</v>
      </c>
      <c r="F8" s="43">
        <v>0</v>
      </c>
      <c r="G8" s="43">
        <v>0</v>
      </c>
      <c r="H8" s="43">
        <v>0</v>
      </c>
      <c r="I8" s="43">
        <v>362538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855291</v>
      </c>
      <c r="O8" s="44">
        <f t="shared" si="1"/>
        <v>35.994066156047474</v>
      </c>
      <c r="P8" s="9"/>
    </row>
    <row r="9" spans="1:133">
      <c r="A9" s="12"/>
      <c r="B9" s="42">
        <v>515</v>
      </c>
      <c r="C9" s="19" t="s">
        <v>22</v>
      </c>
      <c r="D9" s="43">
        <v>438440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438440</v>
      </c>
      <c r="O9" s="44">
        <f t="shared" si="1"/>
        <v>18.451308812389531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3520654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3520654</v>
      </c>
      <c r="O10" s="44">
        <f t="shared" si="1"/>
        <v>148.16320175069438</v>
      </c>
      <c r="P10" s="9"/>
    </row>
    <row r="11" spans="1:133">
      <c r="A11" s="12"/>
      <c r="B11" s="42">
        <v>518</v>
      </c>
      <c r="C11" s="19" t="s">
        <v>50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1698671</v>
      </c>
      <c r="L11" s="43">
        <v>0</v>
      </c>
      <c r="M11" s="43">
        <v>0</v>
      </c>
      <c r="N11" s="43">
        <f t="shared" si="2"/>
        <v>1698671</v>
      </c>
      <c r="O11" s="44">
        <f t="shared" si="1"/>
        <v>71.48686979210504</v>
      </c>
      <c r="P11" s="9"/>
    </row>
    <row r="12" spans="1:133">
      <c r="A12" s="12"/>
      <c r="B12" s="42">
        <v>519</v>
      </c>
      <c r="C12" s="19" t="s">
        <v>57</v>
      </c>
      <c r="D12" s="43">
        <v>1458016</v>
      </c>
      <c r="E12" s="43">
        <v>0</v>
      </c>
      <c r="F12" s="43">
        <v>0</v>
      </c>
      <c r="G12" s="43">
        <v>0</v>
      </c>
      <c r="H12" s="43">
        <v>0</v>
      </c>
      <c r="I12" s="43">
        <v>1223754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2681770</v>
      </c>
      <c r="O12" s="44">
        <f t="shared" si="1"/>
        <v>112.85960777712313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9498713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9498713</v>
      </c>
      <c r="O13" s="41">
        <f t="shared" si="1"/>
        <v>399.74383469404933</v>
      </c>
      <c r="P13" s="10"/>
    </row>
    <row r="14" spans="1:133">
      <c r="A14" s="12"/>
      <c r="B14" s="42">
        <v>521</v>
      </c>
      <c r="C14" s="19" t="s">
        <v>26</v>
      </c>
      <c r="D14" s="43">
        <v>4721206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4721206</v>
      </c>
      <c r="O14" s="44">
        <f t="shared" si="1"/>
        <v>198.68723171450213</v>
      </c>
      <c r="P14" s="9"/>
    </row>
    <row r="15" spans="1:133">
      <c r="A15" s="12"/>
      <c r="B15" s="42">
        <v>522</v>
      </c>
      <c r="C15" s="19" t="s">
        <v>27</v>
      </c>
      <c r="D15" s="43">
        <v>4413882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4413882</v>
      </c>
      <c r="O15" s="44">
        <f t="shared" si="1"/>
        <v>185.75380860196952</v>
      </c>
      <c r="P15" s="9"/>
    </row>
    <row r="16" spans="1:133">
      <c r="A16" s="12"/>
      <c r="B16" s="42">
        <v>524</v>
      </c>
      <c r="C16" s="19" t="s">
        <v>28</v>
      </c>
      <c r="D16" s="43">
        <v>363625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363625</v>
      </c>
      <c r="O16" s="44">
        <f t="shared" si="1"/>
        <v>15.302794377577644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6505891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6505891</v>
      </c>
      <c r="O17" s="41">
        <f t="shared" si="1"/>
        <v>273.7939146536487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3384764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3384764</v>
      </c>
      <c r="O18" s="44">
        <f t="shared" si="1"/>
        <v>142.44440703644474</v>
      </c>
      <c r="P18" s="9"/>
    </row>
    <row r="19" spans="1:119">
      <c r="A19" s="12"/>
      <c r="B19" s="42">
        <v>534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2839081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2839081</v>
      </c>
      <c r="O19" s="44">
        <f t="shared" si="1"/>
        <v>119.47988384816092</v>
      </c>
      <c r="P19" s="9"/>
    </row>
    <row r="20" spans="1:119">
      <c r="A20" s="12"/>
      <c r="B20" s="42">
        <v>538</v>
      </c>
      <c r="C20" s="19" t="s">
        <v>59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282046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282046</v>
      </c>
      <c r="O20" s="44">
        <f t="shared" si="1"/>
        <v>11.86962376904301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1625583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1625583</v>
      </c>
      <c r="O21" s="41">
        <f t="shared" si="1"/>
        <v>68.41103442471173</v>
      </c>
      <c r="P21" s="10"/>
    </row>
    <row r="22" spans="1:119">
      <c r="A22" s="12"/>
      <c r="B22" s="42">
        <v>541</v>
      </c>
      <c r="C22" s="19" t="s">
        <v>60</v>
      </c>
      <c r="D22" s="43">
        <v>1625583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1625583</v>
      </c>
      <c r="O22" s="44">
        <f t="shared" si="1"/>
        <v>68.41103442471173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1097438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176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1097614</v>
      </c>
      <c r="O23" s="41">
        <f t="shared" si="1"/>
        <v>46.191987206464105</v>
      </c>
      <c r="P23" s="9"/>
    </row>
    <row r="24" spans="1:119">
      <c r="A24" s="12"/>
      <c r="B24" s="42">
        <v>572</v>
      </c>
      <c r="C24" s="19" t="s">
        <v>61</v>
      </c>
      <c r="D24" s="43">
        <v>1097438</v>
      </c>
      <c r="E24" s="43">
        <v>0</v>
      </c>
      <c r="F24" s="43">
        <v>0</v>
      </c>
      <c r="G24" s="43">
        <v>0</v>
      </c>
      <c r="H24" s="43">
        <v>176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1097614</v>
      </c>
      <c r="O24" s="44">
        <f t="shared" si="1"/>
        <v>46.191987206464105</v>
      </c>
      <c r="P24" s="9"/>
    </row>
    <row r="25" spans="1:119" ht="15.75">
      <c r="A25" s="26" t="s">
        <v>62</v>
      </c>
      <c r="B25" s="27"/>
      <c r="C25" s="28"/>
      <c r="D25" s="29">
        <f t="shared" ref="D25:M25" si="8">SUM(D26:D26)</f>
        <v>280400</v>
      </c>
      <c r="E25" s="29">
        <f t="shared" si="8"/>
        <v>0</v>
      </c>
      <c r="F25" s="29">
        <f t="shared" si="8"/>
        <v>250128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530528</v>
      </c>
      <c r="O25" s="41">
        <f t="shared" si="1"/>
        <v>22.326740173386078</v>
      </c>
      <c r="P25" s="9"/>
    </row>
    <row r="26" spans="1:119" ht="15.75" thickBot="1">
      <c r="A26" s="12"/>
      <c r="B26" s="42">
        <v>581</v>
      </c>
      <c r="C26" s="19" t="s">
        <v>63</v>
      </c>
      <c r="D26" s="43">
        <v>280400</v>
      </c>
      <c r="E26" s="43">
        <v>0</v>
      </c>
      <c r="F26" s="43">
        <v>250128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530528</v>
      </c>
      <c r="O26" s="44">
        <f t="shared" si="1"/>
        <v>22.326740173386078</v>
      </c>
      <c r="P26" s="9"/>
    </row>
    <row r="27" spans="1:119" ht="16.5" thickBot="1">
      <c r="A27" s="13" t="s">
        <v>10</v>
      </c>
      <c r="B27" s="21"/>
      <c r="C27" s="20"/>
      <c r="D27" s="14">
        <f>SUM(D5,D13,D17,D21,D23,D25)</f>
        <v>15578791</v>
      </c>
      <c r="E27" s="14">
        <f t="shared" ref="E27:M27" si="9">SUM(E5,E13,E17,E21,E23,E25)</f>
        <v>191830</v>
      </c>
      <c r="F27" s="14">
        <f t="shared" si="9"/>
        <v>3770782</v>
      </c>
      <c r="G27" s="14">
        <f t="shared" si="9"/>
        <v>0</v>
      </c>
      <c r="H27" s="14">
        <f t="shared" si="9"/>
        <v>176</v>
      </c>
      <c r="I27" s="14">
        <f t="shared" si="9"/>
        <v>9554138</v>
      </c>
      <c r="J27" s="14">
        <f t="shared" si="9"/>
        <v>0</v>
      </c>
      <c r="K27" s="14">
        <f t="shared" si="9"/>
        <v>1698671</v>
      </c>
      <c r="L27" s="14">
        <f t="shared" si="9"/>
        <v>0</v>
      </c>
      <c r="M27" s="14">
        <f t="shared" si="9"/>
        <v>0</v>
      </c>
      <c r="N27" s="14">
        <f t="shared" si="4"/>
        <v>30794388</v>
      </c>
      <c r="O27" s="35">
        <f t="shared" si="1"/>
        <v>1295.9510142243919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3" t="s">
        <v>70</v>
      </c>
      <c r="M29" s="163"/>
      <c r="N29" s="163"/>
      <c r="O29" s="39">
        <v>23762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45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3946418</v>
      </c>
      <c r="E5" s="24">
        <f t="shared" si="0"/>
        <v>73149</v>
      </c>
      <c r="F5" s="24">
        <f t="shared" si="0"/>
        <v>674690</v>
      </c>
      <c r="G5" s="24">
        <f t="shared" si="0"/>
        <v>0</v>
      </c>
      <c r="H5" s="24">
        <f t="shared" si="0"/>
        <v>0</v>
      </c>
      <c r="I5" s="24">
        <f t="shared" si="0"/>
        <v>3040850</v>
      </c>
      <c r="J5" s="24">
        <f t="shared" si="0"/>
        <v>0</v>
      </c>
      <c r="K5" s="24">
        <f t="shared" si="0"/>
        <v>1673611</v>
      </c>
      <c r="L5" s="24">
        <f t="shared" si="0"/>
        <v>0</v>
      </c>
      <c r="M5" s="24">
        <f t="shared" si="0"/>
        <v>0</v>
      </c>
      <c r="N5" s="25">
        <f>SUM(D5:M5)</f>
        <v>9408718</v>
      </c>
      <c r="O5" s="30">
        <f t="shared" ref="O5:O28" si="1">(N5/O$30)</f>
        <v>401.05362318840582</v>
      </c>
      <c r="P5" s="6"/>
    </row>
    <row r="6" spans="1:133">
      <c r="A6" s="12"/>
      <c r="B6" s="42">
        <v>511</v>
      </c>
      <c r="C6" s="19" t="s">
        <v>19</v>
      </c>
      <c r="D6" s="43">
        <v>1623559</v>
      </c>
      <c r="E6" s="43">
        <v>73149</v>
      </c>
      <c r="F6" s="43">
        <v>0</v>
      </c>
      <c r="G6" s="43">
        <v>0</v>
      </c>
      <c r="H6" s="43">
        <v>0</v>
      </c>
      <c r="I6" s="43">
        <v>1539854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3236562</v>
      </c>
      <c r="O6" s="44">
        <f t="shared" si="1"/>
        <v>137.96086956521739</v>
      </c>
      <c r="P6" s="9"/>
    </row>
    <row r="7" spans="1:133">
      <c r="A7" s="12"/>
      <c r="B7" s="42">
        <v>512</v>
      </c>
      <c r="C7" s="19" t="s">
        <v>20</v>
      </c>
      <c r="D7" s="43">
        <v>90362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90362</v>
      </c>
      <c r="O7" s="44">
        <f t="shared" si="1"/>
        <v>3.8517476555839729</v>
      </c>
      <c r="P7" s="9"/>
    </row>
    <row r="8" spans="1:133">
      <c r="A8" s="12"/>
      <c r="B8" s="42">
        <v>513</v>
      </c>
      <c r="C8" s="19" t="s">
        <v>21</v>
      </c>
      <c r="D8" s="43">
        <v>472576</v>
      </c>
      <c r="E8" s="43">
        <v>0</v>
      </c>
      <c r="F8" s="43">
        <v>0</v>
      </c>
      <c r="G8" s="43">
        <v>0</v>
      </c>
      <c r="H8" s="43">
        <v>0</v>
      </c>
      <c r="I8" s="43">
        <v>354896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827472</v>
      </c>
      <c r="O8" s="44">
        <f t="shared" si="1"/>
        <v>35.27161125319693</v>
      </c>
      <c r="P8" s="9"/>
    </row>
    <row r="9" spans="1:133">
      <c r="A9" s="12"/>
      <c r="B9" s="42">
        <v>515</v>
      </c>
      <c r="C9" s="19" t="s">
        <v>22</v>
      </c>
      <c r="D9" s="43">
        <v>330791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330791</v>
      </c>
      <c r="O9" s="44">
        <f t="shared" si="1"/>
        <v>14.100213128729752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674690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674690</v>
      </c>
      <c r="O10" s="44">
        <f t="shared" si="1"/>
        <v>28.759164535379369</v>
      </c>
      <c r="P10" s="9"/>
    </row>
    <row r="11" spans="1:133">
      <c r="A11" s="12"/>
      <c r="B11" s="42">
        <v>518</v>
      </c>
      <c r="C11" s="19" t="s">
        <v>50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1673611</v>
      </c>
      <c r="L11" s="43">
        <v>0</v>
      </c>
      <c r="M11" s="43">
        <v>0</v>
      </c>
      <c r="N11" s="43">
        <f t="shared" si="2"/>
        <v>1673611</v>
      </c>
      <c r="O11" s="44">
        <f t="shared" si="1"/>
        <v>71.338917306052849</v>
      </c>
      <c r="P11" s="9"/>
    </row>
    <row r="12" spans="1:133">
      <c r="A12" s="12"/>
      <c r="B12" s="42">
        <v>519</v>
      </c>
      <c r="C12" s="19" t="s">
        <v>57</v>
      </c>
      <c r="D12" s="43">
        <v>1429130</v>
      </c>
      <c r="E12" s="43">
        <v>0</v>
      </c>
      <c r="F12" s="43">
        <v>0</v>
      </c>
      <c r="G12" s="43">
        <v>0</v>
      </c>
      <c r="H12" s="43">
        <v>0</v>
      </c>
      <c r="I12" s="43">
        <v>1146100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2575230</v>
      </c>
      <c r="O12" s="44">
        <f t="shared" si="1"/>
        <v>109.77109974424552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7747554</v>
      </c>
      <c r="E13" s="29">
        <f t="shared" si="3"/>
        <v>1378</v>
      </c>
      <c r="F13" s="29">
        <f t="shared" si="3"/>
        <v>0</v>
      </c>
      <c r="G13" s="29">
        <f t="shared" si="3"/>
        <v>15724</v>
      </c>
      <c r="H13" s="29">
        <f t="shared" si="3"/>
        <v>0</v>
      </c>
      <c r="I13" s="29">
        <f t="shared" si="3"/>
        <v>589407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8354063</v>
      </c>
      <c r="O13" s="41">
        <f t="shared" si="1"/>
        <v>356.09816709292414</v>
      </c>
      <c r="P13" s="10"/>
    </row>
    <row r="14" spans="1:133">
      <c r="A14" s="12"/>
      <c r="B14" s="42">
        <v>521</v>
      </c>
      <c r="C14" s="19" t="s">
        <v>26</v>
      </c>
      <c r="D14" s="43">
        <v>3885510</v>
      </c>
      <c r="E14" s="43">
        <v>1378</v>
      </c>
      <c r="F14" s="43">
        <v>0</v>
      </c>
      <c r="G14" s="43">
        <v>15724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3902612</v>
      </c>
      <c r="O14" s="44">
        <f t="shared" si="1"/>
        <v>166.35174765558398</v>
      </c>
      <c r="P14" s="9"/>
    </row>
    <row r="15" spans="1:133">
      <c r="A15" s="12"/>
      <c r="B15" s="42">
        <v>522</v>
      </c>
      <c r="C15" s="19" t="s">
        <v>27</v>
      </c>
      <c r="D15" s="43">
        <v>3476249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3476249</v>
      </c>
      <c r="O15" s="44">
        <f t="shared" si="1"/>
        <v>148.17770673486785</v>
      </c>
      <c r="P15" s="9"/>
    </row>
    <row r="16" spans="1:133">
      <c r="A16" s="12"/>
      <c r="B16" s="42">
        <v>524</v>
      </c>
      <c r="C16" s="19" t="s">
        <v>28</v>
      </c>
      <c r="D16" s="43">
        <v>385795</v>
      </c>
      <c r="E16" s="43">
        <v>0</v>
      </c>
      <c r="F16" s="43">
        <v>0</v>
      </c>
      <c r="G16" s="43">
        <v>0</v>
      </c>
      <c r="H16" s="43">
        <v>0</v>
      </c>
      <c r="I16" s="43">
        <v>589407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975202</v>
      </c>
      <c r="O16" s="44">
        <f t="shared" si="1"/>
        <v>41.56871270247229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6110247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6110247</v>
      </c>
      <c r="O17" s="41">
        <f t="shared" si="1"/>
        <v>260.45383631713554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2135803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2135803</v>
      </c>
      <c r="O18" s="44">
        <f t="shared" si="1"/>
        <v>91.040196078431379</v>
      </c>
      <c r="P18" s="9"/>
    </row>
    <row r="19" spans="1:119">
      <c r="A19" s="12"/>
      <c r="B19" s="42">
        <v>534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2857377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2857377</v>
      </c>
      <c r="O19" s="44">
        <f t="shared" si="1"/>
        <v>121.79782608695652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914485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914485</v>
      </c>
      <c r="O20" s="44">
        <f t="shared" si="1"/>
        <v>38.980605285592496</v>
      </c>
      <c r="P20" s="9"/>
    </row>
    <row r="21" spans="1:119">
      <c r="A21" s="12"/>
      <c r="B21" s="42">
        <v>538</v>
      </c>
      <c r="C21" s="19" t="s">
        <v>59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202582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202582</v>
      </c>
      <c r="O21" s="44">
        <f t="shared" si="1"/>
        <v>8.6352088661551569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SUM(D23:D23)</f>
        <v>1223841</v>
      </c>
      <c r="E22" s="29">
        <f t="shared" si="6"/>
        <v>0</v>
      </c>
      <c r="F22" s="29">
        <f t="shared" si="6"/>
        <v>0</v>
      </c>
      <c r="G22" s="29">
        <f t="shared" si="6"/>
        <v>307381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1531222</v>
      </c>
      <c r="O22" s="41">
        <f t="shared" si="1"/>
        <v>65.269479965899407</v>
      </c>
      <c r="P22" s="10"/>
    </row>
    <row r="23" spans="1:119">
      <c r="A23" s="12"/>
      <c r="B23" s="42">
        <v>541</v>
      </c>
      <c r="C23" s="19" t="s">
        <v>60</v>
      </c>
      <c r="D23" s="43">
        <v>1223841</v>
      </c>
      <c r="E23" s="43">
        <v>0</v>
      </c>
      <c r="F23" s="43">
        <v>0</v>
      </c>
      <c r="G23" s="43">
        <v>307381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1531222</v>
      </c>
      <c r="O23" s="44">
        <f t="shared" si="1"/>
        <v>65.269479965899407</v>
      </c>
      <c r="P23" s="9"/>
    </row>
    <row r="24" spans="1:119" ht="15.75">
      <c r="A24" s="26" t="s">
        <v>36</v>
      </c>
      <c r="B24" s="27"/>
      <c r="C24" s="28"/>
      <c r="D24" s="29">
        <f t="shared" ref="D24:M24" si="7">SUM(D25:D25)</f>
        <v>1113920</v>
      </c>
      <c r="E24" s="29">
        <f t="shared" si="7"/>
        <v>0</v>
      </c>
      <c r="F24" s="29">
        <f t="shared" si="7"/>
        <v>0</v>
      </c>
      <c r="G24" s="29">
        <f t="shared" si="7"/>
        <v>11915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1125835</v>
      </c>
      <c r="O24" s="41">
        <f t="shared" si="1"/>
        <v>47.989556692242111</v>
      </c>
      <c r="P24" s="9"/>
    </row>
    <row r="25" spans="1:119">
      <c r="A25" s="12"/>
      <c r="B25" s="42">
        <v>572</v>
      </c>
      <c r="C25" s="19" t="s">
        <v>61</v>
      </c>
      <c r="D25" s="43">
        <v>1113920</v>
      </c>
      <c r="E25" s="43">
        <v>0</v>
      </c>
      <c r="F25" s="43">
        <v>0</v>
      </c>
      <c r="G25" s="43">
        <v>11915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1125835</v>
      </c>
      <c r="O25" s="44">
        <f t="shared" si="1"/>
        <v>47.989556692242111</v>
      </c>
      <c r="P25" s="9"/>
    </row>
    <row r="26" spans="1:119" ht="15.75">
      <c r="A26" s="26" t="s">
        <v>62</v>
      </c>
      <c r="B26" s="27"/>
      <c r="C26" s="28"/>
      <c r="D26" s="29">
        <f t="shared" ref="D26:M26" si="8">SUM(D27:D27)</f>
        <v>139344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139344</v>
      </c>
      <c r="O26" s="41">
        <f t="shared" si="1"/>
        <v>5.9396419437340153</v>
      </c>
      <c r="P26" s="9"/>
    </row>
    <row r="27" spans="1:119" ht="15.75" thickBot="1">
      <c r="A27" s="12"/>
      <c r="B27" s="42">
        <v>581</v>
      </c>
      <c r="C27" s="19" t="s">
        <v>63</v>
      </c>
      <c r="D27" s="43">
        <v>139344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139344</v>
      </c>
      <c r="O27" s="44">
        <f t="shared" si="1"/>
        <v>5.9396419437340153</v>
      </c>
      <c r="P27" s="9"/>
    </row>
    <row r="28" spans="1:119" ht="16.5" thickBot="1">
      <c r="A28" s="13" t="s">
        <v>10</v>
      </c>
      <c r="B28" s="21"/>
      <c r="C28" s="20"/>
      <c r="D28" s="14">
        <f>SUM(D5,D13,D17,D22,D24,D26)</f>
        <v>14171077</v>
      </c>
      <c r="E28" s="14">
        <f t="shared" ref="E28:M28" si="9">SUM(E5,E13,E17,E22,E24,E26)</f>
        <v>74527</v>
      </c>
      <c r="F28" s="14">
        <f t="shared" si="9"/>
        <v>674690</v>
      </c>
      <c r="G28" s="14">
        <f t="shared" si="9"/>
        <v>335020</v>
      </c>
      <c r="H28" s="14">
        <f t="shared" si="9"/>
        <v>0</v>
      </c>
      <c r="I28" s="14">
        <f t="shared" si="9"/>
        <v>9740504</v>
      </c>
      <c r="J28" s="14">
        <f t="shared" si="9"/>
        <v>0</v>
      </c>
      <c r="K28" s="14">
        <f t="shared" si="9"/>
        <v>1673611</v>
      </c>
      <c r="L28" s="14">
        <f t="shared" si="9"/>
        <v>0</v>
      </c>
      <c r="M28" s="14">
        <f t="shared" si="9"/>
        <v>0</v>
      </c>
      <c r="N28" s="14">
        <f t="shared" si="4"/>
        <v>26669429</v>
      </c>
      <c r="O28" s="35">
        <f t="shared" si="1"/>
        <v>1136.8043052003411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66</v>
      </c>
      <c r="M30" s="163"/>
      <c r="N30" s="163"/>
      <c r="O30" s="39">
        <v>23460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2024-10-18T21:52:23Z</cp:lastPrinted>
  <dcterms:created xsi:type="dcterms:W3CDTF">2000-08-31T21:26:31Z</dcterms:created>
  <dcterms:modified xsi:type="dcterms:W3CDTF">2024-10-18T21:53:11Z</dcterms:modified>
</cp:coreProperties>
</file>