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  <sheet name="2007" sheetId="41" r:id="rId16"/>
  </sheets>
  <definedNames>
    <definedName name="_xlnm.Print_Area" localSheetId="15">'2007'!$A$1:$O$28</definedName>
    <definedName name="_xlnm.Print_Area" localSheetId="14">'2008'!$A$1:$O$29</definedName>
    <definedName name="_xlnm.Print_Area" localSheetId="13">'2009'!$A$1:$O$28</definedName>
    <definedName name="_xlnm.Print_Area" localSheetId="12">'2010'!$A$1:$O$28</definedName>
    <definedName name="_xlnm.Print_Area" localSheetId="11">'2011'!$A$1:$O$29</definedName>
    <definedName name="_xlnm.Print_Area" localSheetId="10">'2012'!$A$1:$O$31</definedName>
    <definedName name="_xlnm.Print_Area" localSheetId="9">'2013'!$A$1:$O$31</definedName>
    <definedName name="_xlnm.Print_Area" localSheetId="8">'2014'!$A$1:$O$29</definedName>
    <definedName name="_xlnm.Print_Area" localSheetId="7">'2015'!$A$1:$O$32</definedName>
    <definedName name="_xlnm.Print_Area" localSheetId="6">'2016'!$A$1:$O$29</definedName>
    <definedName name="_xlnm.Print_Area" localSheetId="5">'2017'!$A$1:$O$29</definedName>
    <definedName name="_xlnm.Print_Area" localSheetId="4">'2018'!$A$1:$O$33</definedName>
    <definedName name="_xlnm.Print_Area" localSheetId="3">'2019'!$A$1:$O$32</definedName>
    <definedName name="_xlnm.Print_Area" localSheetId="2">'2020'!$A$1:$O$31</definedName>
    <definedName name="_xlnm.Print_Area" localSheetId="1">'2021'!$A$1:$P$31</definedName>
    <definedName name="_xlnm.Print_Area" localSheetId="0">'2022'!$A$1:$P$33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29" i="48" l="1"/>
  <c r="F29" i="48"/>
  <c r="G29" i="48"/>
  <c r="H29" i="48"/>
  <c r="I29" i="48"/>
  <c r="J29" i="48"/>
  <c r="K29" i="48"/>
  <c r="L29" i="48"/>
  <c r="M29" i="48"/>
  <c r="N29" i="48"/>
  <c r="D29" i="48"/>
  <c r="O28" i="48" l="1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5" i="48" l="1"/>
  <c r="P25" i="48" s="1"/>
  <c r="O27" i="48"/>
  <c r="P27" i="48" s="1"/>
  <c r="O23" i="48"/>
  <c r="P23" i="48" s="1"/>
  <c r="O21" i="48"/>
  <c r="P21" i="48" s="1"/>
  <c r="O17" i="48"/>
  <c r="P17" i="48" s="1"/>
  <c r="O13" i="48"/>
  <c r="P13" i="48" s="1"/>
  <c r="O5" i="48"/>
  <c r="P5" i="48" s="1"/>
  <c r="E27" i="47"/>
  <c r="G27" i="47"/>
  <c r="O26" i="47"/>
  <c r="P26" i="47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3" i="47" s="1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N19" i="47"/>
  <c r="M19" i="47"/>
  <c r="L19" i="47"/>
  <c r="K19" i="47"/>
  <c r="J19" i="47"/>
  <c r="I19" i="47"/>
  <c r="H19" i="47"/>
  <c r="G19" i="47"/>
  <c r="F19" i="47"/>
  <c r="F27" i="47" s="1"/>
  <c r="E19" i="47"/>
  <c r="D19" i="47"/>
  <c r="O18" i="47"/>
  <c r="P18" i="47" s="1"/>
  <c r="O17" i="47"/>
  <c r="P17" i="47"/>
  <c r="O16" i="47"/>
  <c r="P16" i="47" s="1"/>
  <c r="N15" i="47"/>
  <c r="M15" i="47"/>
  <c r="L15" i="47"/>
  <c r="K15" i="47"/>
  <c r="O15" i="47" s="1"/>
  <c r="P15" i="47" s="1"/>
  <c r="J15" i="47"/>
  <c r="I15" i="47"/>
  <c r="H15" i="47"/>
  <c r="H27" i="47" s="1"/>
  <c r="G15" i="47"/>
  <c r="F15" i="47"/>
  <c r="E15" i="47"/>
  <c r="D15" i="47"/>
  <c r="O14" i="47"/>
  <c r="P14" i="47" s="1"/>
  <c r="O13" i="47"/>
  <c r="P13" i="47" s="1"/>
  <c r="N12" i="47"/>
  <c r="O12" i="47" s="1"/>
  <c r="P12" i="47" s="1"/>
  <c r="M12" i="47"/>
  <c r="L12" i="47"/>
  <c r="K12" i="47"/>
  <c r="J12" i="47"/>
  <c r="I12" i="47"/>
  <c r="H12" i="47"/>
  <c r="G12" i="47"/>
  <c r="F12" i="47"/>
  <c r="E12" i="47"/>
  <c r="D12" i="47"/>
  <c r="O11" i="47"/>
  <c r="P11" i="47"/>
  <c r="O10" i="47"/>
  <c r="P10" i="47" s="1"/>
  <c r="O9" i="47"/>
  <c r="P9" i="47" s="1"/>
  <c r="O8" i="47"/>
  <c r="P8" i="47"/>
  <c r="O7" i="47"/>
  <c r="P7" i="47" s="1"/>
  <c r="O6" i="47"/>
  <c r="P6" i="47" s="1"/>
  <c r="N5" i="47"/>
  <c r="N27" i="47" s="1"/>
  <c r="M5" i="47"/>
  <c r="M27" i="47" s="1"/>
  <c r="L5" i="47"/>
  <c r="L27" i="47" s="1"/>
  <c r="K5" i="47"/>
  <c r="K27" i="47" s="1"/>
  <c r="J5" i="47"/>
  <c r="J27" i="47" s="1"/>
  <c r="I5" i="47"/>
  <c r="I27" i="47" s="1"/>
  <c r="H5" i="47"/>
  <c r="G5" i="47"/>
  <c r="F5" i="47"/>
  <c r="E5" i="47"/>
  <c r="D5" i="47"/>
  <c r="D27" i="47" s="1"/>
  <c r="O27" i="47" s="1"/>
  <c r="P27" i="47" s="1"/>
  <c r="G27" i="46"/>
  <c r="H27" i="46"/>
  <c r="N26" i="46"/>
  <c r="O26" i="46" s="1"/>
  <c r="M25" i="46"/>
  <c r="L25" i="46"/>
  <c r="K25" i="46"/>
  <c r="N25" i="46" s="1"/>
  <c r="O25" i="46" s="1"/>
  <c r="J25" i="46"/>
  <c r="I25" i="46"/>
  <c r="H25" i="46"/>
  <c r="G25" i="46"/>
  <c r="F25" i="46"/>
  <c r="E25" i="46"/>
  <c r="D25" i="46"/>
  <c r="N24" i="46"/>
  <c r="O24" i="46" s="1"/>
  <c r="M23" i="46"/>
  <c r="L23" i="46"/>
  <c r="K23" i="46"/>
  <c r="N23" i="46" s="1"/>
  <c r="O23" i="46" s="1"/>
  <c r="J23" i="46"/>
  <c r="I23" i="46"/>
  <c r="H23" i="46"/>
  <c r="G23" i="46"/>
  <c r="F23" i="46"/>
  <c r="E23" i="46"/>
  <c r="D23" i="46"/>
  <c r="N22" i="46"/>
  <c r="O22" i="46" s="1"/>
  <c r="M21" i="46"/>
  <c r="L21" i="46"/>
  <c r="K21" i="46"/>
  <c r="N21" i="46" s="1"/>
  <c r="O21" i="46" s="1"/>
  <c r="J21" i="46"/>
  <c r="I21" i="46"/>
  <c r="H21" i="46"/>
  <c r="G21" i="46"/>
  <c r="F21" i="46"/>
  <c r="E21" i="46"/>
  <c r="D21" i="46"/>
  <c r="N20" i="46"/>
  <c r="O20" i="46" s="1"/>
  <c r="M19" i="46"/>
  <c r="L19" i="46"/>
  <c r="K19" i="46"/>
  <c r="N19" i="46" s="1"/>
  <c r="O19" i="46" s="1"/>
  <c r="J19" i="46"/>
  <c r="J27" i="46" s="1"/>
  <c r="I19" i="46"/>
  <c r="I27" i="46" s="1"/>
  <c r="H19" i="46"/>
  <c r="G19" i="46"/>
  <c r="F19" i="46"/>
  <c r="E19" i="46"/>
  <c r="D19" i="46"/>
  <c r="N18" i="46"/>
  <c r="O18" i="46" s="1"/>
  <c r="N17" i="46"/>
  <c r="O17" i="46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 s="1"/>
  <c r="M12" i="46"/>
  <c r="L12" i="46"/>
  <c r="K12" i="46"/>
  <c r="J12" i="46"/>
  <c r="I12" i="46"/>
  <c r="H12" i="46"/>
  <c r="G12" i="46"/>
  <c r="F12" i="46"/>
  <c r="E12" i="46"/>
  <c r="N12" i="46" s="1"/>
  <c r="O12" i="46" s="1"/>
  <c r="D12" i="46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 s="1"/>
  <c r="M5" i="46"/>
  <c r="M27" i="46" s="1"/>
  <c r="L5" i="46"/>
  <c r="L27" i="46" s="1"/>
  <c r="K5" i="46"/>
  <c r="K27" i="46" s="1"/>
  <c r="J5" i="46"/>
  <c r="I5" i="46"/>
  <c r="H5" i="46"/>
  <c r="G5" i="46"/>
  <c r="F5" i="46"/>
  <c r="F27" i="46" s="1"/>
  <c r="E5" i="46"/>
  <c r="E27" i="46" s="1"/>
  <c r="D5" i="46"/>
  <c r="D27" i="46" s="1"/>
  <c r="H28" i="45"/>
  <c r="N27" i="45"/>
  <c r="O27" i="45" s="1"/>
  <c r="M26" i="45"/>
  <c r="N26" i="45" s="1"/>
  <c r="O26" i="45" s="1"/>
  <c r="L26" i="45"/>
  <c r="K26" i="45"/>
  <c r="J26" i="45"/>
  <c r="I26" i="45"/>
  <c r="H26" i="45"/>
  <c r="G26" i="45"/>
  <c r="F26" i="45"/>
  <c r="E26" i="45"/>
  <c r="D26" i="45"/>
  <c r="N25" i="45"/>
  <c r="O25" i="45" s="1"/>
  <c r="M24" i="45"/>
  <c r="N24" i="45" s="1"/>
  <c r="O24" i="45" s="1"/>
  <c r="L24" i="45"/>
  <c r="K24" i="45"/>
  <c r="J24" i="45"/>
  <c r="I24" i="45"/>
  <c r="H24" i="45"/>
  <c r="G24" i="45"/>
  <c r="F24" i="45"/>
  <c r="E24" i="45"/>
  <c r="D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M20" i="45"/>
  <c r="N20" i="45" s="1"/>
  <c r="O20" i="45" s="1"/>
  <c r="L20" i="45"/>
  <c r="K20" i="45"/>
  <c r="J20" i="45"/>
  <c r="J28" i="45" s="1"/>
  <c r="I20" i="45"/>
  <c r="I28" i="45" s="1"/>
  <c r="H20" i="45"/>
  <c r="G20" i="45"/>
  <c r="F20" i="45"/>
  <c r="E20" i="45"/>
  <c r="D20" i="45"/>
  <c r="N19" i="45"/>
  <c r="O19" i="45" s="1"/>
  <c r="N18" i="45"/>
  <c r="O18" i="45" s="1"/>
  <c r="N17" i="45"/>
  <c r="O17" i="45" s="1"/>
  <c r="M16" i="45"/>
  <c r="L16" i="45"/>
  <c r="K16" i="45"/>
  <c r="K28" i="45" s="1"/>
  <c r="J16" i="45"/>
  <c r="I16" i="45"/>
  <c r="H16" i="45"/>
  <c r="G16" i="45"/>
  <c r="F16" i="45"/>
  <c r="E16" i="45"/>
  <c r="E28" i="45" s="1"/>
  <c r="D16" i="45"/>
  <c r="N15" i="45"/>
  <c r="O15" i="45" s="1"/>
  <c r="N14" i="45"/>
  <c r="O14" i="45" s="1"/>
  <c r="M13" i="45"/>
  <c r="L13" i="45"/>
  <c r="K13" i="45"/>
  <c r="J13" i="45"/>
  <c r="I13" i="45"/>
  <c r="H13" i="45"/>
  <c r="G13" i="45"/>
  <c r="N13" i="45" s="1"/>
  <c r="O13" i="45" s="1"/>
  <c r="F13" i="45"/>
  <c r="E13" i="45"/>
  <c r="D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M28" i="45" s="1"/>
  <c r="L5" i="45"/>
  <c r="L28" i="45" s="1"/>
  <c r="K5" i="45"/>
  <c r="J5" i="45"/>
  <c r="I5" i="45"/>
  <c r="H5" i="45"/>
  <c r="G5" i="45"/>
  <c r="G28" i="45" s="1"/>
  <c r="F5" i="45"/>
  <c r="F28" i="45" s="1"/>
  <c r="E5" i="45"/>
  <c r="D5" i="45"/>
  <c r="D28" i="45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M25" i="44"/>
  <c r="L25" i="44"/>
  <c r="K25" i="44"/>
  <c r="J25" i="44"/>
  <c r="I25" i="44"/>
  <c r="H25" i="44"/>
  <c r="G25" i="44"/>
  <c r="F25" i="44"/>
  <c r="E25" i="44"/>
  <c r="N25" i="44" s="1"/>
  <c r="O25" i="44" s="1"/>
  <c r="D25" i="44"/>
  <c r="N24" i="44"/>
  <c r="O24" i="44" s="1"/>
  <c r="M23" i="44"/>
  <c r="L23" i="44"/>
  <c r="K23" i="44"/>
  <c r="J23" i="44"/>
  <c r="I23" i="44"/>
  <c r="H23" i="44"/>
  <c r="G23" i="44"/>
  <c r="F23" i="44"/>
  <c r="E23" i="44"/>
  <c r="N23" i="44" s="1"/>
  <c r="O23" i="44" s="1"/>
  <c r="D23" i="44"/>
  <c r="N22" i="44"/>
  <c r="O22" i="44" s="1"/>
  <c r="M21" i="44"/>
  <c r="L21" i="44"/>
  <c r="K21" i="44"/>
  <c r="J21" i="44"/>
  <c r="I21" i="44"/>
  <c r="H21" i="44"/>
  <c r="G21" i="44"/>
  <c r="F21" i="44"/>
  <c r="E21" i="44"/>
  <c r="N21" i="44" s="1"/>
  <c r="O21" i="44" s="1"/>
  <c r="D21" i="44"/>
  <c r="D29" i="44" s="1"/>
  <c r="N20" i="44"/>
  <c r="O20" i="44" s="1"/>
  <c r="N19" i="44"/>
  <c r="O19" i="44" s="1"/>
  <c r="N18" i="44"/>
  <c r="O18" i="44" s="1"/>
  <c r="M17" i="44"/>
  <c r="L17" i="44"/>
  <c r="K17" i="44"/>
  <c r="J17" i="44"/>
  <c r="I17" i="44"/>
  <c r="N17" i="44" s="1"/>
  <c r="O17" i="44" s="1"/>
  <c r="H17" i="44"/>
  <c r="G17" i="44"/>
  <c r="F17" i="44"/>
  <c r="E17" i="44"/>
  <c r="D17" i="44"/>
  <c r="N16" i="44"/>
  <c r="O16" i="44" s="1"/>
  <c r="N15" i="44"/>
  <c r="O15" i="44" s="1"/>
  <c r="M14" i="44"/>
  <c r="L14" i="44"/>
  <c r="K14" i="44"/>
  <c r="N14" i="44" s="1"/>
  <c r="O14" i="44" s="1"/>
  <c r="J14" i="44"/>
  <c r="I14" i="44"/>
  <c r="H14" i="44"/>
  <c r="G14" i="44"/>
  <c r="F14" i="44"/>
  <c r="E14" i="44"/>
  <c r="E29" i="44" s="1"/>
  <c r="D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N5" i="44" s="1"/>
  <c r="O5" i="44" s="1"/>
  <c r="L5" i="44"/>
  <c r="L29" i="44" s="1"/>
  <c r="K5" i="44"/>
  <c r="K29" i="44" s="1"/>
  <c r="J5" i="44"/>
  <c r="J29" i="44" s="1"/>
  <c r="I5" i="44"/>
  <c r="I29" i="44" s="1"/>
  <c r="H5" i="44"/>
  <c r="H29" i="44" s="1"/>
  <c r="G5" i="44"/>
  <c r="G29" i="44" s="1"/>
  <c r="F5" i="44"/>
  <c r="F29" i="44" s="1"/>
  <c r="E5" i="44"/>
  <c r="D5" i="44"/>
  <c r="G25" i="43"/>
  <c r="H25" i="43"/>
  <c r="N24" i="43"/>
  <c r="O24" i="43" s="1"/>
  <c r="M23" i="43"/>
  <c r="L23" i="43"/>
  <c r="K23" i="43"/>
  <c r="N23" i="43" s="1"/>
  <c r="O23" i="43" s="1"/>
  <c r="J23" i="43"/>
  <c r="I23" i="43"/>
  <c r="H23" i="43"/>
  <c r="G23" i="43"/>
  <c r="F23" i="43"/>
  <c r="E23" i="43"/>
  <c r="D23" i="43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M19" i="43"/>
  <c r="L19" i="43"/>
  <c r="K19" i="43"/>
  <c r="N19" i="43" s="1"/>
  <c r="O19" i="43" s="1"/>
  <c r="J19" i="43"/>
  <c r="J25" i="43" s="1"/>
  <c r="I19" i="43"/>
  <c r="I25" i="43" s="1"/>
  <c r="H19" i="43"/>
  <c r="G19" i="43"/>
  <c r="F19" i="43"/>
  <c r="E19" i="43"/>
  <c r="D19" i="43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N12" i="43" s="1"/>
  <c r="O12" i="43" s="1"/>
  <c r="D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M25" i="43" s="1"/>
  <c r="L5" i="43"/>
  <c r="L25" i="43" s="1"/>
  <c r="K5" i="43"/>
  <c r="K25" i="43" s="1"/>
  <c r="J5" i="43"/>
  <c r="I5" i="43"/>
  <c r="H5" i="43"/>
  <c r="G5" i="43"/>
  <c r="F5" i="43"/>
  <c r="F25" i="43" s="1"/>
  <c r="E5" i="43"/>
  <c r="E25" i="43" s="1"/>
  <c r="D5" i="43"/>
  <c r="D25" i="43" s="1"/>
  <c r="H25" i="42"/>
  <c r="N24" i="42"/>
  <c r="O24" i="42" s="1"/>
  <c r="M23" i="42"/>
  <c r="N23" i="42" s="1"/>
  <c r="O23" i="42" s="1"/>
  <c r="L23" i="42"/>
  <c r="K23" i="42"/>
  <c r="J23" i="42"/>
  <c r="I23" i="42"/>
  <c r="H23" i="42"/>
  <c r="G23" i="42"/>
  <c r="F23" i="42"/>
  <c r="E23" i="42"/>
  <c r="D23" i="42"/>
  <c r="N22" i="42"/>
  <c r="O22" i="42" s="1"/>
  <c r="M21" i="42"/>
  <c r="N21" i="42" s="1"/>
  <c r="O21" i="42" s="1"/>
  <c r="L21" i="42"/>
  <c r="K21" i="42"/>
  <c r="J21" i="42"/>
  <c r="I21" i="42"/>
  <c r="H21" i="42"/>
  <c r="G21" i="42"/>
  <c r="F21" i="42"/>
  <c r="E21" i="42"/>
  <c r="D21" i="42"/>
  <c r="N20" i="42"/>
  <c r="O20" i="42" s="1"/>
  <c r="M19" i="42"/>
  <c r="N19" i="42" s="1"/>
  <c r="O19" i="42" s="1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N15" i="42" s="1"/>
  <c r="O15" i="42" s="1"/>
  <c r="D15" i="42"/>
  <c r="N14" i="42"/>
  <c r="O14" i="42" s="1"/>
  <c r="N13" i="42"/>
  <c r="O13" i="42" s="1"/>
  <c r="M12" i="42"/>
  <c r="L12" i="42"/>
  <c r="K12" i="42"/>
  <c r="J12" i="42"/>
  <c r="I12" i="42"/>
  <c r="I25" i="42" s="1"/>
  <c r="H12" i="42"/>
  <c r="G12" i="42"/>
  <c r="G25" i="42" s="1"/>
  <c r="F12" i="42"/>
  <c r="F25" i="42" s="1"/>
  <c r="E12" i="42"/>
  <c r="D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M25" i="42" s="1"/>
  <c r="L5" i="42"/>
  <c r="L25" i="42" s="1"/>
  <c r="K5" i="42"/>
  <c r="K25" i="42" s="1"/>
  <c r="J5" i="42"/>
  <c r="J25" i="42" s="1"/>
  <c r="I5" i="42"/>
  <c r="H5" i="42"/>
  <c r="G5" i="42"/>
  <c r="F5" i="42"/>
  <c r="E5" i="42"/>
  <c r="N5" i="42" s="1"/>
  <c r="O5" i="42" s="1"/>
  <c r="D5" i="42"/>
  <c r="D25" i="42" s="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N14" i="41" s="1"/>
  <c r="O14" i="41" s="1"/>
  <c r="F14" i="41"/>
  <c r="E14" i="41"/>
  <c r="D14" i="41"/>
  <c r="N13" i="41"/>
  <c r="O13" i="41" s="1"/>
  <c r="N12" i="41"/>
  <c r="O12" i="41" s="1"/>
  <c r="M11" i="41"/>
  <c r="L11" i="41"/>
  <c r="K11" i="41"/>
  <c r="J11" i="41"/>
  <c r="I11" i="41"/>
  <c r="N11" i="41" s="1"/>
  <c r="O11" i="41" s="1"/>
  <c r="H11" i="41"/>
  <c r="G11" i="41"/>
  <c r="F11" i="41"/>
  <c r="F24" i="41" s="1"/>
  <c r="E11" i="41"/>
  <c r="D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M24" i="41" s="1"/>
  <c r="L5" i="41"/>
  <c r="L24" i="41" s="1"/>
  <c r="K5" i="41"/>
  <c r="K24" i="41" s="1"/>
  <c r="J5" i="41"/>
  <c r="J24" i="41" s="1"/>
  <c r="I5" i="41"/>
  <c r="I24" i="41" s="1"/>
  <c r="H5" i="41"/>
  <c r="H24" i="41" s="1"/>
  <c r="G5" i="41"/>
  <c r="G24" i="41" s="1"/>
  <c r="F5" i="41"/>
  <c r="E5" i="41"/>
  <c r="E24" i="41" s="1"/>
  <c r="D5" i="41"/>
  <c r="D24" i="41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E28" i="40" s="1"/>
  <c r="D16" i="40"/>
  <c r="N15" i="40"/>
  <c r="O15" i="40" s="1"/>
  <c r="N14" i="40"/>
  <c r="O14" i="40" s="1"/>
  <c r="M13" i="40"/>
  <c r="L13" i="40"/>
  <c r="K13" i="40"/>
  <c r="J13" i="40"/>
  <c r="I13" i="40"/>
  <c r="N13" i="40" s="1"/>
  <c r="O13" i="40" s="1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M28" i="40" s="1"/>
  <c r="L5" i="40"/>
  <c r="L28" i="40" s="1"/>
  <c r="K5" i="40"/>
  <c r="K28" i="40" s="1"/>
  <c r="J5" i="40"/>
  <c r="J28" i="40" s="1"/>
  <c r="I5" i="40"/>
  <c r="N5" i="40" s="1"/>
  <c r="O5" i="40" s="1"/>
  <c r="H5" i="40"/>
  <c r="H28" i="40" s="1"/>
  <c r="G5" i="40"/>
  <c r="G28" i="40" s="1"/>
  <c r="F5" i="40"/>
  <c r="F28" i="40" s="1"/>
  <c r="E5" i="40"/>
  <c r="D5" i="40"/>
  <c r="D28" i="40" s="1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M21" i="39"/>
  <c r="L21" i="39"/>
  <c r="K21" i="39"/>
  <c r="J21" i="39"/>
  <c r="N21" i="39" s="1"/>
  <c r="O21" i="39" s="1"/>
  <c r="I21" i="39"/>
  <c r="H21" i="39"/>
  <c r="G21" i="39"/>
  <c r="F21" i="39"/>
  <c r="E21" i="39"/>
  <c r="D21" i="39"/>
  <c r="N20" i="39"/>
  <c r="O20" i="39" s="1"/>
  <c r="M19" i="39"/>
  <c r="L19" i="39"/>
  <c r="K19" i="39"/>
  <c r="J19" i="39"/>
  <c r="J25" i="39" s="1"/>
  <c r="I19" i="39"/>
  <c r="H19" i="39"/>
  <c r="G19" i="39"/>
  <c r="F19" i="39"/>
  <c r="E19" i="39"/>
  <c r="D19" i="39"/>
  <c r="N18" i="39"/>
  <c r="O18" i="39" s="1"/>
  <c r="N17" i="39"/>
  <c r="O17" i="39" s="1"/>
  <c r="N16" i="39"/>
  <c r="O16" i="39"/>
  <c r="M15" i="39"/>
  <c r="L15" i="39"/>
  <c r="K15" i="39"/>
  <c r="J15" i="39"/>
  <c r="I15" i="39"/>
  <c r="H15" i="39"/>
  <c r="G15" i="39"/>
  <c r="F15" i="39"/>
  <c r="E15" i="39"/>
  <c r="D15" i="39"/>
  <c r="N15" i="39" s="1"/>
  <c r="O15" i="39" s="1"/>
  <c r="N14" i="39"/>
  <c r="O14" i="39" s="1"/>
  <c r="N13" i="39"/>
  <c r="O13" i="39" s="1"/>
  <c r="M12" i="39"/>
  <c r="L12" i="39"/>
  <c r="K12" i="39"/>
  <c r="J12" i="39"/>
  <c r="I12" i="39"/>
  <c r="H12" i="39"/>
  <c r="G12" i="39"/>
  <c r="N12" i="39" s="1"/>
  <c r="O12" i="39" s="1"/>
  <c r="F12" i="39"/>
  <c r="F25" i="39" s="1"/>
  <c r="E12" i="39"/>
  <c r="E25" i="39" s="1"/>
  <c r="D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M25" i="39" s="1"/>
  <c r="L5" i="39"/>
  <c r="L25" i="39" s="1"/>
  <c r="K5" i="39"/>
  <c r="K25" i="39" s="1"/>
  <c r="J5" i="39"/>
  <c r="I5" i="39"/>
  <c r="I25" i="39"/>
  <c r="H5" i="39"/>
  <c r="H25" i="39" s="1"/>
  <c r="G5" i="39"/>
  <c r="G25" i="39" s="1"/>
  <c r="F5" i="39"/>
  <c r="E5" i="39"/>
  <c r="D5" i="39"/>
  <c r="D25" i="39" s="1"/>
  <c r="N25" i="39" s="1"/>
  <c r="O25" i="39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3" i="38" s="1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9" i="38" s="1"/>
  <c r="O19" i="38" s="1"/>
  <c r="N18" i="38"/>
  <c r="O18" i="38" s="1"/>
  <c r="N17" i="38"/>
  <c r="O17" i="38"/>
  <c r="N16" i="38"/>
  <c r="O16" i="38"/>
  <c r="M15" i="38"/>
  <c r="L15" i="38"/>
  <c r="K15" i="38"/>
  <c r="J15" i="38"/>
  <c r="I15" i="38"/>
  <c r="H15" i="38"/>
  <c r="G15" i="38"/>
  <c r="F15" i="38"/>
  <c r="E15" i="38"/>
  <c r="D15" i="38"/>
  <c r="N15" i="38" s="1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N12" i="38" s="1"/>
  <c r="O12" i="38" s="1"/>
  <c r="F12" i="38"/>
  <c r="E12" i="38"/>
  <c r="D12" i="38"/>
  <c r="N11" i="38"/>
  <c r="O11" i="38" s="1"/>
  <c r="N10" i="38"/>
  <c r="O10" i="38"/>
  <c r="N9" i="38"/>
  <c r="O9" i="38"/>
  <c r="N8" i="38"/>
  <c r="O8" i="38" s="1"/>
  <c r="N7" i="38"/>
  <c r="O7" i="38" s="1"/>
  <c r="N6" i="38"/>
  <c r="O6" i="38" s="1"/>
  <c r="M5" i="38"/>
  <c r="M25" i="38" s="1"/>
  <c r="L5" i="38"/>
  <c r="L25" i="38" s="1"/>
  <c r="K5" i="38"/>
  <c r="K25" i="38" s="1"/>
  <c r="J5" i="38"/>
  <c r="J25" i="38" s="1"/>
  <c r="I5" i="38"/>
  <c r="I25" i="38" s="1"/>
  <c r="H5" i="38"/>
  <c r="N5" i="38" s="1"/>
  <c r="O5" i="38" s="1"/>
  <c r="G5" i="38"/>
  <c r="G25" i="38" s="1"/>
  <c r="F5" i="38"/>
  <c r="E5" i="38"/>
  <c r="E25" i="38" s="1"/>
  <c r="D5" i="38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M23" i="37"/>
  <c r="L23" i="37"/>
  <c r="K23" i="37"/>
  <c r="J23" i="37"/>
  <c r="I23" i="37"/>
  <c r="I27" i="37" s="1"/>
  <c r="H23" i="37"/>
  <c r="G23" i="37"/>
  <c r="F23" i="37"/>
  <c r="E23" i="37"/>
  <c r="N23" i="37" s="1"/>
  <c r="O23" i="37" s="1"/>
  <c r="D23" i="37"/>
  <c r="N22" i="37"/>
  <c r="O22" i="37" s="1"/>
  <c r="M21" i="37"/>
  <c r="L21" i="37"/>
  <c r="N21" i="37" s="1"/>
  <c r="O21" i="37" s="1"/>
  <c r="K21" i="37"/>
  <c r="J21" i="37"/>
  <c r="I21" i="37"/>
  <c r="H21" i="37"/>
  <c r="G21" i="37"/>
  <c r="F21" i="37"/>
  <c r="E21" i="37"/>
  <c r="D21" i="37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 s="1"/>
  <c r="N17" i="37"/>
  <c r="O17" i="37"/>
  <c r="N16" i="37"/>
  <c r="O16" i="37" s="1"/>
  <c r="M15" i="37"/>
  <c r="L15" i="37"/>
  <c r="K15" i="37"/>
  <c r="J15" i="37"/>
  <c r="I15" i="37"/>
  <c r="H15" i="37"/>
  <c r="G15" i="37"/>
  <c r="G27" i="37" s="1"/>
  <c r="F15" i="37"/>
  <c r="E15" i="37"/>
  <c r="D15" i="37"/>
  <c r="N15" i="37" s="1"/>
  <c r="O15" i="37" s="1"/>
  <c r="N14" i="37"/>
  <c r="O14" i="37"/>
  <c r="N13" i="37"/>
  <c r="O13" i="37"/>
  <c r="M12" i="37"/>
  <c r="L12" i="37"/>
  <c r="K12" i="37"/>
  <c r="K27" i="37" s="1"/>
  <c r="J12" i="37"/>
  <c r="I12" i="37"/>
  <c r="H12" i="37"/>
  <c r="G12" i="37"/>
  <c r="F12" i="37"/>
  <c r="E12" i="37"/>
  <c r="D12" i="37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M27" i="37"/>
  <c r="L5" i="37"/>
  <c r="L27" i="37" s="1"/>
  <c r="K5" i="37"/>
  <c r="J5" i="37"/>
  <c r="J27" i="37" s="1"/>
  <c r="I5" i="37"/>
  <c r="H5" i="37"/>
  <c r="G5" i="37"/>
  <c r="F5" i="37"/>
  <c r="E5" i="37"/>
  <c r="E27" i="37"/>
  <c r="D5" i="37"/>
  <c r="N26" i="36"/>
  <c r="O26" i="36" s="1"/>
  <c r="M25" i="36"/>
  <c r="L25" i="36"/>
  <c r="K25" i="36"/>
  <c r="J25" i="36"/>
  <c r="I25" i="36"/>
  <c r="H25" i="36"/>
  <c r="G25" i="36"/>
  <c r="F25" i="36"/>
  <c r="E25" i="36"/>
  <c r="N25" i="36" s="1"/>
  <c r="O25" i="36" s="1"/>
  <c r="D25" i="36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3" i="36" s="1"/>
  <c r="O23" i="36" s="1"/>
  <c r="N22" i="36"/>
  <c r="O22" i="36" s="1"/>
  <c r="M21" i="36"/>
  <c r="L21" i="36"/>
  <c r="K21" i="36"/>
  <c r="J21" i="36"/>
  <c r="I21" i="36"/>
  <c r="H21" i="36"/>
  <c r="G21" i="36"/>
  <c r="N21" i="36" s="1"/>
  <c r="O21" i="36" s="1"/>
  <c r="F21" i="36"/>
  <c r="E21" i="36"/>
  <c r="D21" i="36"/>
  <c r="N20" i="36"/>
  <c r="O20" i="36" s="1"/>
  <c r="M19" i="36"/>
  <c r="L19" i="36"/>
  <c r="K19" i="36"/>
  <c r="J19" i="36"/>
  <c r="I19" i="36"/>
  <c r="H19" i="36"/>
  <c r="G19" i="36"/>
  <c r="F19" i="36"/>
  <c r="N19" i="36" s="1"/>
  <c r="O19" i="36" s="1"/>
  <c r="E19" i="36"/>
  <c r="D19" i="36"/>
  <c r="N18" i="36"/>
  <c r="O18" i="36" s="1"/>
  <c r="N17" i="36"/>
  <c r="O17" i="36" s="1"/>
  <c r="N16" i="36"/>
  <c r="O16" i="36" s="1"/>
  <c r="M15" i="36"/>
  <c r="N15" i="36" s="1"/>
  <c r="O15" i="36" s="1"/>
  <c r="L15" i="36"/>
  <c r="L27" i="36" s="1"/>
  <c r="K15" i="36"/>
  <c r="J15" i="36"/>
  <c r="I15" i="36"/>
  <c r="H15" i="36"/>
  <c r="G15" i="36"/>
  <c r="F15" i="36"/>
  <c r="E15" i="36"/>
  <c r="D15" i="36"/>
  <c r="N14" i="36"/>
  <c r="O14" i="36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2" i="36" s="1"/>
  <c r="O12" i="36" s="1"/>
  <c r="N11" i="36"/>
  <c r="O11" i="36" s="1"/>
  <c r="N10" i="36"/>
  <c r="O10" i="36" s="1"/>
  <c r="N9" i="36"/>
  <c r="O9" i="36"/>
  <c r="N8" i="36"/>
  <c r="O8" i="36"/>
  <c r="N7" i="36"/>
  <c r="O7" i="36"/>
  <c r="N6" i="36"/>
  <c r="O6" i="36"/>
  <c r="M5" i="36"/>
  <c r="L5" i="36"/>
  <c r="K5" i="36"/>
  <c r="K27" i="36" s="1"/>
  <c r="J5" i="36"/>
  <c r="J27" i="36" s="1"/>
  <c r="I5" i="36"/>
  <c r="I27" i="36" s="1"/>
  <c r="H5" i="36"/>
  <c r="H27" i="36" s="1"/>
  <c r="G5" i="36"/>
  <c r="G27" i="36" s="1"/>
  <c r="F5" i="36"/>
  <c r="F27" i="36" s="1"/>
  <c r="E5" i="36"/>
  <c r="E27" i="36" s="1"/>
  <c r="D5" i="36"/>
  <c r="N24" i="35"/>
  <c r="O24" i="35" s="1"/>
  <c r="M23" i="35"/>
  <c r="L23" i="35"/>
  <c r="K23" i="35"/>
  <c r="J23" i="35"/>
  <c r="N23" i="35" s="1"/>
  <c r="O23" i="35" s="1"/>
  <c r="I23" i="35"/>
  <c r="H23" i="35"/>
  <c r="G23" i="35"/>
  <c r="F23" i="35"/>
  <c r="E23" i="35"/>
  <c r="D23" i="35"/>
  <c r="N22" i="35"/>
  <c r="O22" i="35" s="1"/>
  <c r="M21" i="35"/>
  <c r="L21" i="35"/>
  <c r="K21" i="35"/>
  <c r="J21" i="35"/>
  <c r="I21" i="35"/>
  <c r="N21" i="35" s="1"/>
  <c r="O21" i="35" s="1"/>
  <c r="H21" i="35"/>
  <c r="G21" i="35"/>
  <c r="F21" i="35"/>
  <c r="E21" i="35"/>
  <c r="D21" i="35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9" i="35" s="1"/>
  <c r="O19" i="35" s="1"/>
  <c r="N18" i="35"/>
  <c r="O18" i="35"/>
  <c r="N17" i="35"/>
  <c r="O17" i="35" s="1"/>
  <c r="N16" i="35"/>
  <c r="O16" i="35" s="1"/>
  <c r="M15" i="35"/>
  <c r="L15" i="35"/>
  <c r="K15" i="35"/>
  <c r="J15" i="35"/>
  <c r="I15" i="35"/>
  <c r="H15" i="35"/>
  <c r="G15" i="35"/>
  <c r="F15" i="35"/>
  <c r="N15" i="35" s="1"/>
  <c r="O15" i="35" s="1"/>
  <c r="E15" i="35"/>
  <c r="D15" i="35"/>
  <c r="N14" i="35"/>
  <c r="O14" i="35" s="1"/>
  <c r="N13" i="35"/>
  <c r="O13" i="35" s="1"/>
  <c r="M12" i="35"/>
  <c r="L12" i="35"/>
  <c r="K12" i="35"/>
  <c r="N12" i="35" s="1"/>
  <c r="O12" i="35" s="1"/>
  <c r="J12" i="35"/>
  <c r="I12" i="35"/>
  <c r="H12" i="35"/>
  <c r="G12" i="35"/>
  <c r="F12" i="35"/>
  <c r="E12" i="35"/>
  <c r="D12" i="35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M25" i="35" s="1"/>
  <c r="L5" i="35"/>
  <c r="L25" i="35" s="1"/>
  <c r="K5" i="35"/>
  <c r="K25" i="35"/>
  <c r="J5" i="35"/>
  <c r="J25" i="35" s="1"/>
  <c r="I5" i="35"/>
  <c r="I25" i="35" s="1"/>
  <c r="H5" i="35"/>
  <c r="G5" i="35"/>
  <c r="G25" i="35" s="1"/>
  <c r="F5" i="35"/>
  <c r="E5" i="35"/>
  <c r="E25" i="35" s="1"/>
  <c r="D5" i="35"/>
  <c r="D25" i="35" s="1"/>
  <c r="N23" i="34"/>
  <c r="O23" i="34" s="1"/>
  <c r="M22" i="34"/>
  <c r="L22" i="34"/>
  <c r="K22" i="34"/>
  <c r="J22" i="34"/>
  <c r="I22" i="34"/>
  <c r="H22" i="34"/>
  <c r="G22" i="34"/>
  <c r="F22" i="34"/>
  <c r="E22" i="34"/>
  <c r="N22" i="34" s="1"/>
  <c r="O22" i="34" s="1"/>
  <c r="D22" i="34"/>
  <c r="N21" i="34"/>
  <c r="O21" i="34" s="1"/>
  <c r="M20" i="34"/>
  <c r="L20" i="34"/>
  <c r="K20" i="34"/>
  <c r="J20" i="34"/>
  <c r="I20" i="34"/>
  <c r="H20" i="34"/>
  <c r="G20" i="34"/>
  <c r="F20" i="34"/>
  <c r="N20" i="34"/>
  <c r="O20" i="34" s="1"/>
  <c r="E20" i="34"/>
  <c r="D20" i="34"/>
  <c r="N19" i="34"/>
  <c r="O19" i="34"/>
  <c r="M18" i="34"/>
  <c r="L18" i="34"/>
  <c r="K18" i="34"/>
  <c r="J18" i="34"/>
  <c r="I18" i="34"/>
  <c r="H18" i="34"/>
  <c r="G18" i="34"/>
  <c r="F18" i="34"/>
  <c r="N18" i="34" s="1"/>
  <c r="O18" i="34" s="1"/>
  <c r="E18" i="34"/>
  <c r="D18" i="34"/>
  <c r="N17" i="34"/>
  <c r="O17" i="34" s="1"/>
  <c r="N16" i="34"/>
  <c r="O16" i="34" s="1"/>
  <c r="N15" i="34"/>
  <c r="O15" i="34" s="1"/>
  <c r="M14" i="34"/>
  <c r="M24" i="34" s="1"/>
  <c r="L14" i="34"/>
  <c r="K14" i="34"/>
  <c r="J14" i="34"/>
  <c r="I14" i="34"/>
  <c r="H14" i="34"/>
  <c r="G14" i="34"/>
  <c r="F14" i="34"/>
  <c r="E14" i="34"/>
  <c r="D14" i="34"/>
  <c r="D24" i="34" s="1"/>
  <c r="N24" i="34" s="1"/>
  <c r="O24" i="34" s="1"/>
  <c r="N13" i="34"/>
  <c r="O13" i="34" s="1"/>
  <c r="N12" i="34"/>
  <c r="O12" i="34"/>
  <c r="M11" i="34"/>
  <c r="L11" i="34"/>
  <c r="K11" i="34"/>
  <c r="J11" i="34"/>
  <c r="I11" i="34"/>
  <c r="H11" i="34"/>
  <c r="G11" i="34"/>
  <c r="F11" i="34"/>
  <c r="E11" i="34"/>
  <c r="D11" i="34"/>
  <c r="N10" i="34"/>
  <c r="O10" i="34" s="1"/>
  <c r="N9" i="34"/>
  <c r="O9" i="34" s="1"/>
  <c r="N8" i="34"/>
  <c r="O8" i="34" s="1"/>
  <c r="N7" i="34"/>
  <c r="O7" i="34"/>
  <c r="N6" i="34"/>
  <c r="O6" i="34" s="1"/>
  <c r="M5" i="34"/>
  <c r="L5" i="34"/>
  <c r="L24" i="34" s="1"/>
  <c r="K5" i="34"/>
  <c r="K24" i="34" s="1"/>
  <c r="J5" i="34"/>
  <c r="J24" i="34" s="1"/>
  <c r="I5" i="34"/>
  <c r="H5" i="34"/>
  <c r="H24" i="34" s="1"/>
  <c r="G5" i="34"/>
  <c r="G24" i="34" s="1"/>
  <c r="F5" i="34"/>
  <c r="F24" i="34" s="1"/>
  <c r="E5" i="34"/>
  <c r="E24" i="34" s="1"/>
  <c r="D5" i="34"/>
  <c r="N5" i="34" s="1"/>
  <c r="O5" i="34" s="1"/>
  <c r="E22" i="33"/>
  <c r="F22" i="33"/>
  <c r="G22" i="33"/>
  <c r="H22" i="33"/>
  <c r="I22" i="33"/>
  <c r="J22" i="33"/>
  <c r="K22" i="33"/>
  <c r="L22" i="33"/>
  <c r="M22" i="33"/>
  <c r="D22" i="33"/>
  <c r="N22" i="33" s="1"/>
  <c r="O22" i="33" s="1"/>
  <c r="E20" i="33"/>
  <c r="F20" i="33"/>
  <c r="G20" i="33"/>
  <c r="H20" i="33"/>
  <c r="I20" i="33"/>
  <c r="J20" i="33"/>
  <c r="J24" i="33" s="1"/>
  <c r="K20" i="33"/>
  <c r="L20" i="33"/>
  <c r="M20" i="33"/>
  <c r="E18" i="33"/>
  <c r="F18" i="33"/>
  <c r="G18" i="33"/>
  <c r="H18" i="33"/>
  <c r="I18" i="33"/>
  <c r="J18" i="33"/>
  <c r="K18" i="33"/>
  <c r="L18" i="33"/>
  <c r="M18" i="33"/>
  <c r="E14" i="33"/>
  <c r="F14" i="33"/>
  <c r="G14" i="33"/>
  <c r="H14" i="33"/>
  <c r="I14" i="33"/>
  <c r="J14" i="33"/>
  <c r="K14" i="33"/>
  <c r="L14" i="33"/>
  <c r="M14" i="33"/>
  <c r="E11" i="33"/>
  <c r="F11" i="33"/>
  <c r="G11" i="33"/>
  <c r="H11" i="33"/>
  <c r="I11" i="33"/>
  <c r="J11" i="33"/>
  <c r="K11" i="33"/>
  <c r="L11" i="33"/>
  <c r="M11" i="33"/>
  <c r="E5" i="33"/>
  <c r="E24" i="33"/>
  <c r="F5" i="33"/>
  <c r="G5" i="33"/>
  <c r="G24" i="33" s="1"/>
  <c r="H5" i="33"/>
  <c r="H24" i="33"/>
  <c r="I5" i="33"/>
  <c r="I24" i="33" s="1"/>
  <c r="J5" i="33"/>
  <c r="K5" i="33"/>
  <c r="L5" i="33"/>
  <c r="L24" i="33" s="1"/>
  <c r="M5" i="33"/>
  <c r="M24" i="33"/>
  <c r="D20" i="33"/>
  <c r="N20" i="33" s="1"/>
  <c r="O20" i="33" s="1"/>
  <c r="D18" i="33"/>
  <c r="N18" i="33" s="1"/>
  <c r="O18" i="33" s="1"/>
  <c r="D14" i="33"/>
  <c r="N14" i="33" s="1"/>
  <c r="O14" i="33" s="1"/>
  <c r="D11" i="33"/>
  <c r="N11" i="33" s="1"/>
  <c r="O11" i="33" s="1"/>
  <c r="D5" i="33"/>
  <c r="D24" i="33" s="1"/>
  <c r="N23" i="33"/>
  <c r="O23" i="33" s="1"/>
  <c r="N21" i="33"/>
  <c r="O21" i="33"/>
  <c r="N19" i="33"/>
  <c r="O19" i="33" s="1"/>
  <c r="N13" i="33"/>
  <c r="O13" i="33" s="1"/>
  <c r="N7" i="33"/>
  <c r="O7" i="33"/>
  <c r="N8" i="33"/>
  <c r="O8" i="33" s="1"/>
  <c r="N9" i="33"/>
  <c r="O9" i="33" s="1"/>
  <c r="N10" i="33"/>
  <c r="O10" i="33"/>
  <c r="N6" i="33"/>
  <c r="O6" i="33" s="1"/>
  <c r="N16" i="33"/>
  <c r="O16" i="33" s="1"/>
  <c r="N17" i="33"/>
  <c r="O17" i="33"/>
  <c r="N15" i="33"/>
  <c r="O15" i="33" s="1"/>
  <c r="N12" i="33"/>
  <c r="O12" i="33" s="1"/>
  <c r="I24" i="34"/>
  <c r="K24" i="33"/>
  <c r="F27" i="37"/>
  <c r="D25" i="38"/>
  <c r="N23" i="39"/>
  <c r="O23" i="39" s="1"/>
  <c r="N24" i="40"/>
  <c r="O24" i="40" s="1"/>
  <c r="N20" i="40"/>
  <c r="O20" i="40"/>
  <c r="N26" i="40"/>
  <c r="O26" i="40"/>
  <c r="N22" i="40"/>
  <c r="O22" i="40" s="1"/>
  <c r="N16" i="40"/>
  <c r="O16" i="40" s="1"/>
  <c r="F24" i="33"/>
  <c r="N11" i="34"/>
  <c r="O11" i="34" s="1"/>
  <c r="H25" i="35"/>
  <c r="N5" i="37"/>
  <c r="O5" i="37" s="1"/>
  <c r="H27" i="37"/>
  <c r="N5" i="39"/>
  <c r="O5" i="39" s="1"/>
  <c r="F25" i="38"/>
  <c r="D27" i="37"/>
  <c r="N25" i="37"/>
  <c r="O25" i="37" s="1"/>
  <c r="N18" i="41"/>
  <c r="O18" i="41" s="1"/>
  <c r="N20" i="41"/>
  <c r="O20" i="41"/>
  <c r="N22" i="41"/>
  <c r="O22" i="41"/>
  <c r="N5" i="41"/>
  <c r="O5" i="41" s="1"/>
  <c r="N12" i="42"/>
  <c r="O12" i="42" s="1"/>
  <c r="N5" i="43"/>
  <c r="O5" i="43"/>
  <c r="N15" i="43"/>
  <c r="O15" i="43" s="1"/>
  <c r="N21" i="43"/>
  <c r="O21" i="43" s="1"/>
  <c r="N27" i="44"/>
  <c r="O27" i="44" s="1"/>
  <c r="N22" i="45"/>
  <c r="O22" i="45" s="1"/>
  <c r="N5" i="45"/>
  <c r="O5" i="45" s="1"/>
  <c r="N15" i="46"/>
  <c r="O15" i="46" s="1"/>
  <c r="N5" i="46"/>
  <c r="O5" i="46" s="1"/>
  <c r="O25" i="47"/>
  <c r="P25" i="47"/>
  <c r="O21" i="47"/>
  <c r="P21" i="47" s="1"/>
  <c r="O29" i="48" l="1"/>
  <c r="P29" i="48" s="1"/>
  <c r="N24" i="33"/>
  <c r="O24" i="33" s="1"/>
  <c r="N28" i="45"/>
  <c r="O28" i="45" s="1"/>
  <c r="N25" i="38"/>
  <c r="O25" i="38" s="1"/>
  <c r="N24" i="41"/>
  <c r="O24" i="41" s="1"/>
  <c r="N27" i="46"/>
  <c r="O27" i="46" s="1"/>
  <c r="N29" i="44"/>
  <c r="O29" i="44" s="1"/>
  <c r="N25" i="43"/>
  <c r="O25" i="43" s="1"/>
  <c r="N27" i="37"/>
  <c r="O27" i="37" s="1"/>
  <c r="N5" i="33"/>
  <c r="O5" i="33" s="1"/>
  <c r="N19" i="39"/>
  <c r="O19" i="39" s="1"/>
  <c r="H25" i="38"/>
  <c r="N14" i="34"/>
  <c r="O14" i="34" s="1"/>
  <c r="F25" i="35"/>
  <c r="N25" i="35" s="1"/>
  <c r="O25" i="35" s="1"/>
  <c r="N12" i="37"/>
  <c r="O12" i="37" s="1"/>
  <c r="M29" i="44"/>
  <c r="O5" i="47"/>
  <c r="P5" i="47" s="1"/>
  <c r="N16" i="45"/>
  <c r="O16" i="45" s="1"/>
  <c r="M27" i="36"/>
  <c r="D27" i="36"/>
  <c r="N27" i="36" s="1"/>
  <c r="O27" i="36" s="1"/>
  <c r="I28" i="40"/>
  <c r="N28" i="40" s="1"/>
  <c r="O28" i="40" s="1"/>
  <c r="N5" i="36"/>
  <c r="O5" i="36" s="1"/>
  <c r="E25" i="42"/>
  <c r="N25" i="42" s="1"/>
  <c r="O25" i="42" s="1"/>
  <c r="N5" i="35"/>
  <c r="O5" i="35" s="1"/>
  <c r="O19" i="47"/>
  <c r="P19" i="47" s="1"/>
</calcChain>
</file>

<file path=xl/sharedStrings.xml><?xml version="1.0" encoding="utf-8"?>
<sst xmlns="http://schemas.openxmlformats.org/spreadsheetml/2006/main" count="677" uniqueCount="87">
  <si>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</si>
  <si>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</si>
  <si>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</si>
  <si>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</si>
  <si>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</si>
  <si>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</si>
  <si>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</si>
  <si>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</si>
  <si>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</si>
  <si>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</si>
  <si>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</si>
  <si>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</si>
  <si>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</si>
  <si>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</si>
  <si>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</si>
  <si>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</si>
  <si>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</si>
  <si>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</si>
  <si>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</si>
  <si>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</si>
  <si>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</si>
  <si>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</si>
  <si>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</si>
  <si>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</si>
  <si>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</si>
  <si>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</si>
  <si>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</si>
  <si>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Physical Environment</t>
  </si>
  <si>
    <t>Gas Utility Services</t>
  </si>
  <si>
    <t>Water Utility Services</t>
  </si>
  <si>
    <t>Sewer / Wastewater Services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</si>
  <si>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</si>
  <si>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</si>
  <si>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</si>
  <si>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</si>
  <si>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</si>
  <si>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</si>
  <si>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</si>
  <si>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Crescent City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</si>
  <si>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</si>
  <si>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</si>
  <si>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</si>
  <si>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</si>
  <si>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Non-Court Information Systems</t>
  </si>
  <si>
    <t>2011 Municipal Population:</t>
  </si>
  <si>
    <t>Local Fiscal Year Ended September 30, 2012</t>
  </si>
  <si>
    <t>Economic Environment</t>
  </si>
  <si>
    <t>Housing and Urban Development</t>
  </si>
  <si>
    <t>2012 Municipal Population:</t>
  </si>
  <si>
    <t>Local Fiscal Year Ended September 30, 2013</t>
  </si>
  <si>
    <t>2013 Municipal Population:</t>
  </si>
  <si>
    <t>Local Fiscal Year Ended September 30, 2008</t>
  </si>
  <si>
    <t>Pension Benefits</t>
  </si>
  <si>
    <t>2008 Municipal Population:</t>
  </si>
  <si>
    <t>Local Fiscal Year Ended September 30, 2014</t>
  </si>
  <si>
    <t>Other General Government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</si>
  <si>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</si>
  <si>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</si>
  <si>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</si>
  <si>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</si>
  <si>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</si>
  <si>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</si>
  <si>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Veterans Services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</si>
  <si>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</si>
  <si>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</si>
  <si>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</si>
  <si>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</si>
  <si>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</si>
  <si>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</si>
  <si>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</si>
  <si>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</si>
  <si>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Debt Service Payments</t>
  </si>
  <si>
    <t>Other Economic Environment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</si>
  <si>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</si>
  <si>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</si>
  <si>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</si>
  <si>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</si>
  <si>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</si>
  <si>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</si>
  <si>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</si>
  <si>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</si>
  <si>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</si>
  <si>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</si>
  <si>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</si>
  <si>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</si>
  <si>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Protective Inspections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</si>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</sst>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79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80</v>
      </c>
      <c r="N4" s="32" t="s">
        <v>5</v>
      </c>
      <c r="O4" s="32" t="s">
        <v>81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SUM(D6:D12)</f>
        <v>1569175</v>
      </c>
      <c r="E5" s="24">
        <f>SUM(E6:E12)</f>
        <v>362365</v>
      </c>
      <c r="F5" s="24">
        <f>SUM(F6:F12)</f>
        <v>0</v>
      </c>
      <c r="G5" s="24">
        <f>SUM(G6:G12)</f>
        <v>0</v>
      </c>
      <c r="H5" s="24">
        <f>SUM(H6:H12)</f>
        <v>0</v>
      </c>
      <c r="I5" s="24">
        <f>SUM(I6:I12)</f>
        <v>0</v>
      </c>
      <c r="J5" s="24">
        <f>SUM(J6:J12)</f>
        <v>0</v>
      </c>
      <c r="K5" s="24">
        <f>SUM(K6:K12)</f>
        <v>642378</v>
      </c>
      <c r="L5" s="24">
        <f>SUM(L6:L12)</f>
        <v>0</v>
      </c>
      <c r="M5" s="24">
        <f>SUM(M6:M12)</f>
        <v>0</v>
      </c>
      <c r="N5" s="24">
        <f>SUM(N6:N12)</f>
        <v>0</v>
      </c>
      <c r="O5" s="25">
        <f>SUM(D5:N5)</f>
        <v>2573918</v>
      </c>
      <c r="P5" s="30">
        <f>(O5/P$31)</f>
        <v>1521.2281323877069</v>
      </c>
      <c r="Q5" s="6"/>
    </row>
    <row r="6" spans="1:134">
      <c r="A6" s="12"/>
      <c r="B6" s="42">
        <v>511</v>
      </c>
      <c r="C6" s="19" t="s">
        <v>19</v>
      </c>
      <c r="D6" s="43">
        <v>54711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54711</v>
      </c>
      <c r="P6" s="44">
        <f>(O6/P$31)</f>
        <v>32.335106382978722</v>
      </c>
      <c r="Q6" s="9"/>
    </row>
    <row r="7" spans="1:134">
      <c r="A7" s="12"/>
      <c r="B7" s="42">
        <v>513</v>
      </c>
      <c r="C7" s="19" t="s">
        <v>20</v>
      </c>
      <c r="D7" s="43">
        <v>431578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0">SUM(D7:N7)</f>
        <v>431578</v>
      </c>
      <c r="P7" s="44">
        <f>(O7/P$31)</f>
        <v>255.06973995271866</v>
      </c>
      <c r="Q7" s="9"/>
    </row>
    <row r="8" spans="1:134">
      <c r="A8" s="12"/>
      <c r="B8" s="42">
        <v>514</v>
      </c>
      <c r="C8" s="19" t="s">
        <v>21</v>
      </c>
      <c r="D8" s="43">
        <v>47000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47000</v>
      </c>
      <c r="P8" s="44">
        <f>(O8/P$31)</f>
        <v>27.777777777777779</v>
      </c>
      <c r="Q8" s="9"/>
    </row>
    <row r="9" spans="1:134">
      <c r="A9" s="12"/>
      <c r="B9" s="42">
        <v>515</v>
      </c>
      <c r="C9" s="19" t="s">
        <v>22</v>
      </c>
      <c r="D9" s="43">
        <v>226677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226677</v>
      </c>
      <c r="P9" s="44">
        <f>(O9/P$31)</f>
        <v>133.96985815602838</v>
      </c>
      <c r="Q9" s="9"/>
    </row>
    <row r="10" spans="1:134">
      <c r="A10" s="12"/>
      <c r="B10" s="42">
        <v>516</v>
      </c>
      <c r="C10" s="19" t="s">
        <v>43</v>
      </c>
      <c r="D10" s="43">
        <v>53827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53827</v>
      </c>
      <c r="P10" s="44">
        <f>(O10/P$31)</f>
        <v>31.812647754137117</v>
      </c>
      <c r="Q10" s="9"/>
    </row>
    <row r="11" spans="1:134">
      <c r="A11" s="12"/>
      <c r="B11" s="42">
        <v>518</v>
      </c>
      <c r="C11" s="19" t="s">
        <v>52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642378</v>
      </c>
      <c r="L11" s="43">
        <v>0</v>
      </c>
      <c r="M11" s="43">
        <v>0</v>
      </c>
      <c r="N11" s="43">
        <v>0</v>
      </c>
      <c r="O11" s="43">
        <f t="shared" si="0"/>
        <v>642378</v>
      </c>
      <c r="P11" s="44">
        <f>(O11/P$31)</f>
        <v>379.65602836879435</v>
      </c>
      <c r="Q11" s="9"/>
    </row>
    <row r="12" spans="1:134">
      <c r="A12" s="12"/>
      <c r="B12" s="42">
        <v>519</v>
      </c>
      <c r="C12" s="19" t="s">
        <v>23</v>
      </c>
      <c r="D12" s="43">
        <v>755382</v>
      </c>
      <c r="E12" s="43">
        <v>362365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0"/>
        <v>1117747</v>
      </c>
      <c r="P12" s="44">
        <f>(O12/P$31)</f>
        <v>660.60697399527191</v>
      </c>
      <c r="Q12" s="9"/>
    </row>
    <row r="13" spans="1:134" ht="15.75">
      <c r="A13" s="26" t="s">
        <v>24</v>
      </c>
      <c r="B13" s="27"/>
      <c r="C13" s="28"/>
      <c r="D13" s="29">
        <f>SUM(D14:D16)</f>
        <v>184473</v>
      </c>
      <c r="E13" s="29">
        <f>SUM(E14:E16)</f>
        <v>0</v>
      </c>
      <c r="F13" s="29">
        <f>SUM(F14:F16)</f>
        <v>0</v>
      </c>
      <c r="G13" s="29">
        <f>SUM(G14:G16)</f>
        <v>0</v>
      </c>
      <c r="H13" s="29">
        <f>SUM(H14:H16)</f>
        <v>0</v>
      </c>
      <c r="I13" s="29">
        <f>SUM(I14:I16)</f>
        <v>0</v>
      </c>
      <c r="J13" s="29">
        <f>SUM(J14:J16)</f>
        <v>0</v>
      </c>
      <c r="K13" s="29">
        <f>SUM(K14:K16)</f>
        <v>0</v>
      </c>
      <c r="L13" s="29">
        <f>SUM(L14:L16)</f>
        <v>0</v>
      </c>
      <c r="M13" s="29">
        <f>SUM(M14:M16)</f>
        <v>0</v>
      </c>
      <c r="N13" s="29">
        <f>SUM(N14:N16)</f>
        <v>0</v>
      </c>
      <c r="O13" s="40">
        <f>SUM(D13:N13)</f>
        <v>184473</v>
      </c>
      <c r="P13" s="41">
        <f>(O13/P$31)</f>
        <v>109.02659574468085</v>
      </c>
      <c r="Q13" s="10"/>
    </row>
    <row r="14" spans="1:134">
      <c r="A14" s="12"/>
      <c r="B14" s="42">
        <v>521</v>
      </c>
      <c r="C14" s="19" t="s">
        <v>25</v>
      </c>
      <c r="D14" s="43">
        <v>18334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18334</v>
      </c>
      <c r="P14" s="44">
        <f>(O14/P$31)</f>
        <v>10.835697399527186</v>
      </c>
      <c r="Q14" s="9"/>
    </row>
    <row r="15" spans="1:134">
      <c r="A15" s="12"/>
      <c r="B15" s="42">
        <v>522</v>
      </c>
      <c r="C15" s="19" t="s">
        <v>26</v>
      </c>
      <c r="D15" s="43">
        <v>136879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6" si="1">SUM(D15:N15)</f>
        <v>136879</v>
      </c>
      <c r="P15" s="44">
        <f>(O15/P$31)</f>
        <v>80.89775413711584</v>
      </c>
      <c r="Q15" s="9"/>
    </row>
    <row r="16" spans="1:134">
      <c r="A16" s="12"/>
      <c r="B16" s="42">
        <v>524</v>
      </c>
      <c r="C16" s="19" t="s">
        <v>85</v>
      </c>
      <c r="D16" s="43">
        <v>29260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29260</v>
      </c>
      <c r="P16" s="44">
        <f>(O16/P$31)</f>
        <v>17.293144208037827</v>
      </c>
      <c r="Q16" s="9"/>
    </row>
    <row r="17" spans="1:120" ht="15.75">
      <c r="A17" s="26" t="s">
        <v>27</v>
      </c>
      <c r="B17" s="27"/>
      <c r="C17" s="28"/>
      <c r="D17" s="29">
        <f>SUM(D18:D20)</f>
        <v>0</v>
      </c>
      <c r="E17" s="29">
        <f>SUM(E18:E20)</f>
        <v>0</v>
      </c>
      <c r="F17" s="29">
        <f>SUM(F18:F20)</f>
        <v>0</v>
      </c>
      <c r="G17" s="29">
        <f>SUM(G18:G20)</f>
        <v>0</v>
      </c>
      <c r="H17" s="29">
        <f>SUM(H18:H20)</f>
        <v>0</v>
      </c>
      <c r="I17" s="29">
        <f>SUM(I18:I20)</f>
        <v>1800349</v>
      </c>
      <c r="J17" s="29">
        <f>SUM(J18:J20)</f>
        <v>0</v>
      </c>
      <c r="K17" s="29">
        <f>SUM(K18:K20)</f>
        <v>0</v>
      </c>
      <c r="L17" s="29">
        <f>SUM(L18:L20)</f>
        <v>0</v>
      </c>
      <c r="M17" s="29">
        <f>SUM(M18:M20)</f>
        <v>0</v>
      </c>
      <c r="N17" s="29">
        <f>SUM(N18:N20)</f>
        <v>0</v>
      </c>
      <c r="O17" s="40">
        <f>SUM(D17:N17)</f>
        <v>1800349</v>
      </c>
      <c r="P17" s="41">
        <f>(O17/P$31)</f>
        <v>1064.0360520094562</v>
      </c>
      <c r="Q17" s="10"/>
    </row>
    <row r="18" spans="1:120">
      <c r="A18" s="12"/>
      <c r="B18" s="42">
        <v>532</v>
      </c>
      <c r="C18" s="19" t="s">
        <v>28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711298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>SUM(D18:N18)</f>
        <v>711298</v>
      </c>
      <c r="P18" s="44">
        <f>(O18/P$31)</f>
        <v>420.38888888888891</v>
      </c>
      <c r="Q18" s="9"/>
    </row>
    <row r="19" spans="1:120">
      <c r="A19" s="12"/>
      <c r="B19" s="42">
        <v>533</v>
      </c>
      <c r="C19" s="19" t="s">
        <v>29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596160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6" si="2">SUM(D19:N19)</f>
        <v>596160</v>
      </c>
      <c r="P19" s="44">
        <f>(O19/P$31)</f>
        <v>352.34042553191489</v>
      </c>
      <c r="Q19" s="9"/>
    </row>
    <row r="20" spans="1:120">
      <c r="A20" s="12"/>
      <c r="B20" s="42">
        <v>535</v>
      </c>
      <c r="C20" s="19" t="s">
        <v>30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492891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2"/>
        <v>492891</v>
      </c>
      <c r="P20" s="44">
        <f>(O20/P$31)</f>
        <v>291.30673758865248</v>
      </c>
      <c r="Q20" s="9"/>
    </row>
    <row r="21" spans="1:120" ht="15.75">
      <c r="A21" s="26" t="s">
        <v>31</v>
      </c>
      <c r="B21" s="27"/>
      <c r="C21" s="28"/>
      <c r="D21" s="29">
        <f>SUM(D22:D22)</f>
        <v>302005</v>
      </c>
      <c r="E21" s="29">
        <f>SUM(E22:E22)</f>
        <v>0</v>
      </c>
      <c r="F21" s="29">
        <f>SUM(F22:F22)</f>
        <v>0</v>
      </c>
      <c r="G21" s="29">
        <f>SUM(G22:G22)</f>
        <v>0</v>
      </c>
      <c r="H21" s="29">
        <f>SUM(H22:H22)</f>
        <v>0</v>
      </c>
      <c r="I21" s="29">
        <f>SUM(I22:I22)</f>
        <v>0</v>
      </c>
      <c r="J21" s="29">
        <f>SUM(J22:J22)</f>
        <v>0</v>
      </c>
      <c r="K21" s="29">
        <f>SUM(K22:K22)</f>
        <v>0</v>
      </c>
      <c r="L21" s="29">
        <f>SUM(L22:L22)</f>
        <v>0</v>
      </c>
      <c r="M21" s="29">
        <f>SUM(M22:M22)</f>
        <v>0</v>
      </c>
      <c r="N21" s="29">
        <f>SUM(N22:N22)</f>
        <v>0</v>
      </c>
      <c r="O21" s="29">
        <f t="shared" si="2"/>
        <v>302005</v>
      </c>
      <c r="P21" s="41">
        <f>(O21/P$31)</f>
        <v>178.48995271867614</v>
      </c>
      <c r="Q21" s="10"/>
    </row>
    <row r="22" spans="1:120">
      <c r="A22" s="12"/>
      <c r="B22" s="42">
        <v>541</v>
      </c>
      <c r="C22" s="19" t="s">
        <v>32</v>
      </c>
      <c r="D22" s="43">
        <v>302005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2"/>
        <v>302005</v>
      </c>
      <c r="P22" s="44">
        <f>(O22/P$31)</f>
        <v>178.48995271867614</v>
      </c>
      <c r="Q22" s="9"/>
    </row>
    <row r="23" spans="1:120" ht="15.75">
      <c r="A23" s="26" t="s">
        <v>46</v>
      </c>
      <c r="B23" s="27"/>
      <c r="C23" s="28"/>
      <c r="D23" s="29">
        <f>SUM(D24:D24)</f>
        <v>0</v>
      </c>
      <c r="E23" s="29">
        <f>SUM(E24:E24)</f>
        <v>247594</v>
      </c>
      <c r="F23" s="29">
        <f>SUM(F24:F24)</f>
        <v>0</v>
      </c>
      <c r="G23" s="29">
        <f>SUM(G24:G24)</f>
        <v>0</v>
      </c>
      <c r="H23" s="29">
        <f>SUM(H24:H24)</f>
        <v>0</v>
      </c>
      <c r="I23" s="29">
        <f>SUM(I24:I24)</f>
        <v>0</v>
      </c>
      <c r="J23" s="29">
        <f>SUM(J24:J24)</f>
        <v>0</v>
      </c>
      <c r="K23" s="29">
        <f>SUM(K24:K24)</f>
        <v>0</v>
      </c>
      <c r="L23" s="29">
        <f>SUM(L24:L24)</f>
        <v>0</v>
      </c>
      <c r="M23" s="29">
        <f>SUM(M24:M24)</f>
        <v>0</v>
      </c>
      <c r="N23" s="29">
        <f>SUM(N24:N24)</f>
        <v>0</v>
      </c>
      <c r="O23" s="29">
        <f t="shared" si="2"/>
        <v>247594</v>
      </c>
      <c r="P23" s="41">
        <f>(O23/P$31)</f>
        <v>146.3321513002364</v>
      </c>
      <c r="Q23" s="10"/>
    </row>
    <row r="24" spans="1:120">
      <c r="A24" s="45"/>
      <c r="B24" s="46">
        <v>559</v>
      </c>
      <c r="C24" s="47" t="s">
        <v>72</v>
      </c>
      <c r="D24" s="43">
        <v>0</v>
      </c>
      <c r="E24" s="43">
        <v>247594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2"/>
        <v>247594</v>
      </c>
      <c r="P24" s="44">
        <f>(O24/P$31)</f>
        <v>146.3321513002364</v>
      </c>
      <c r="Q24" s="9"/>
    </row>
    <row r="25" spans="1:120" ht="15.75">
      <c r="A25" s="26" t="s">
        <v>33</v>
      </c>
      <c r="B25" s="27"/>
      <c r="C25" s="28"/>
      <c r="D25" s="29">
        <f>SUM(D26:D26)</f>
        <v>83087</v>
      </c>
      <c r="E25" s="29">
        <f>SUM(E26:E26)</f>
        <v>0</v>
      </c>
      <c r="F25" s="29">
        <f>SUM(F26:F26)</f>
        <v>0</v>
      </c>
      <c r="G25" s="29">
        <f>SUM(G26:G26)</f>
        <v>0</v>
      </c>
      <c r="H25" s="29">
        <f>SUM(H26:H26)</f>
        <v>0</v>
      </c>
      <c r="I25" s="29">
        <f>SUM(I26:I26)</f>
        <v>0</v>
      </c>
      <c r="J25" s="29">
        <f>SUM(J26:J26)</f>
        <v>0</v>
      </c>
      <c r="K25" s="29">
        <f>SUM(K26:K26)</f>
        <v>0</v>
      </c>
      <c r="L25" s="29">
        <f>SUM(L26:L26)</f>
        <v>0</v>
      </c>
      <c r="M25" s="29">
        <f>SUM(M26:M26)</f>
        <v>0</v>
      </c>
      <c r="N25" s="29">
        <f>SUM(N26:N26)</f>
        <v>0</v>
      </c>
      <c r="O25" s="29">
        <f>SUM(D25:N25)</f>
        <v>83087</v>
      </c>
      <c r="P25" s="41">
        <f>(O25/P$31)</f>
        <v>49.105791962174941</v>
      </c>
      <c r="Q25" s="9"/>
    </row>
    <row r="26" spans="1:120">
      <c r="A26" s="12"/>
      <c r="B26" s="42">
        <v>572</v>
      </c>
      <c r="C26" s="19" t="s">
        <v>34</v>
      </c>
      <c r="D26" s="43">
        <v>83087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2"/>
        <v>83087</v>
      </c>
      <c r="P26" s="44">
        <f>(O26/P$31)</f>
        <v>49.105791962174941</v>
      </c>
      <c r="Q26" s="9"/>
    </row>
    <row r="27" spans="1:120" ht="15.75">
      <c r="A27" s="26" t="s">
        <v>36</v>
      </c>
      <c r="B27" s="27"/>
      <c r="C27" s="28"/>
      <c r="D27" s="29">
        <f>SUM(D28:D28)</f>
        <v>69280</v>
      </c>
      <c r="E27" s="29">
        <f>SUM(E28:E28)</f>
        <v>0</v>
      </c>
      <c r="F27" s="29">
        <f>SUM(F28:F28)</f>
        <v>0</v>
      </c>
      <c r="G27" s="29">
        <f>SUM(G28:G28)</f>
        <v>0</v>
      </c>
      <c r="H27" s="29">
        <f>SUM(H28:H28)</f>
        <v>0</v>
      </c>
      <c r="I27" s="29">
        <f>SUM(I28:I28)</f>
        <v>100000</v>
      </c>
      <c r="J27" s="29">
        <f>SUM(J28:J28)</f>
        <v>0</v>
      </c>
      <c r="K27" s="29">
        <f>SUM(K28:K28)</f>
        <v>0</v>
      </c>
      <c r="L27" s="29">
        <f>SUM(L28:L28)</f>
        <v>0</v>
      </c>
      <c r="M27" s="29">
        <f>SUM(M28:M28)</f>
        <v>0</v>
      </c>
      <c r="N27" s="29">
        <f>SUM(N28:N28)</f>
        <v>0</v>
      </c>
      <c r="O27" s="29">
        <f>SUM(D27:N27)</f>
        <v>169280</v>
      </c>
      <c r="P27" s="41">
        <f>(O27/P$31)</f>
        <v>100.04728132387707</v>
      </c>
      <c r="Q27" s="9"/>
    </row>
    <row r="28" spans="1:120" ht="15.75" thickBot="1">
      <c r="A28" s="12"/>
      <c r="B28" s="42">
        <v>581</v>
      </c>
      <c r="C28" s="19" t="s">
        <v>82</v>
      </c>
      <c r="D28" s="43">
        <v>69280</v>
      </c>
      <c r="E28" s="43">
        <v>0</v>
      </c>
      <c r="F28" s="43">
        <v>0</v>
      </c>
      <c r="G28" s="43">
        <v>0</v>
      </c>
      <c r="H28" s="43">
        <v>0</v>
      </c>
      <c r="I28" s="43">
        <v>100000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>SUM(D28:N28)</f>
        <v>169280</v>
      </c>
      <c r="P28" s="44">
        <f>(O28/P$31)</f>
        <v>100.04728132387707</v>
      </c>
      <c r="Q28" s="9"/>
    </row>
    <row r="29" spans="1:120" ht="16.5" thickBot="1">
      <c r="A29" s="13" t="s">
        <v>10</v>
      </c>
      <c r="B29" s="21"/>
      <c r="C29" s="20"/>
      <c r="D29" s="14">
        <f>SUM(D5,D13,D17,D21,D23,D25,D27)</f>
        <v>2208020</v>
      </c>
      <c r="E29" s="14">
        <f t="shared" ref="E29:N29" si="3">SUM(E5,E13,E17,E21,E23,E25,E27)</f>
        <v>609959</v>
      </c>
      <c r="F29" s="14">
        <f t="shared" si="3"/>
        <v>0</v>
      </c>
      <c r="G29" s="14">
        <f t="shared" si="3"/>
        <v>0</v>
      </c>
      <c r="H29" s="14">
        <f t="shared" si="3"/>
        <v>0</v>
      </c>
      <c r="I29" s="14">
        <f t="shared" si="3"/>
        <v>1900349</v>
      </c>
      <c r="J29" s="14">
        <f t="shared" si="3"/>
        <v>0</v>
      </c>
      <c r="K29" s="14">
        <f t="shared" si="3"/>
        <v>642378</v>
      </c>
      <c r="L29" s="14">
        <f t="shared" si="3"/>
        <v>0</v>
      </c>
      <c r="M29" s="14">
        <f t="shared" si="3"/>
        <v>0</v>
      </c>
      <c r="N29" s="14">
        <f t="shared" si="3"/>
        <v>0</v>
      </c>
      <c r="O29" s="14">
        <f>SUM(D29:N29)</f>
        <v>5360706</v>
      </c>
      <c r="P29" s="35">
        <f>(O29/P$31)</f>
        <v>3168.2659574468084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8"/>
    </row>
    <row r="31" spans="1:120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93" t="s">
        <v>86</v>
      </c>
      <c r="N31" s="93"/>
      <c r="O31" s="93"/>
      <c r="P31" s="39">
        <v>1692</v>
      </c>
    </row>
    <row r="32" spans="1:120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6"/>
    </row>
    <row r="33" spans="1:16" ht="15.75" customHeight="1" thickBot="1">
      <c r="A33" s="97" t="s">
        <v>41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9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589381</v>
      </c>
      <c r="E5" s="24">
        <f t="shared" si="0"/>
        <v>77036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666417</v>
      </c>
      <c r="O5" s="30">
        <f t="shared" ref="O5:O27" si="2">(N5/O$29)</f>
        <v>439.00988142292488</v>
      </c>
      <c r="P5" s="6"/>
    </row>
    <row r="6" spans="1:133">
      <c r="A6" s="12"/>
      <c r="B6" s="42">
        <v>511</v>
      </c>
      <c r="C6" s="19" t="s">
        <v>19</v>
      </c>
      <c r="D6" s="43">
        <v>54309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54309</v>
      </c>
      <c r="O6" s="44">
        <f t="shared" si="2"/>
        <v>35.776679841897234</v>
      </c>
      <c r="P6" s="9"/>
    </row>
    <row r="7" spans="1:133">
      <c r="A7" s="12"/>
      <c r="B7" s="42">
        <v>513</v>
      </c>
      <c r="C7" s="19" t="s">
        <v>20</v>
      </c>
      <c r="D7" s="43">
        <v>242709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242709</v>
      </c>
      <c r="O7" s="44">
        <f t="shared" si="2"/>
        <v>159.88735177865613</v>
      </c>
      <c r="P7" s="9"/>
    </row>
    <row r="8" spans="1:133">
      <c r="A8" s="12"/>
      <c r="B8" s="42">
        <v>514</v>
      </c>
      <c r="C8" s="19" t="s">
        <v>21</v>
      </c>
      <c r="D8" s="43">
        <v>40996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40996</v>
      </c>
      <c r="O8" s="44">
        <f t="shared" si="2"/>
        <v>27.006587615283266</v>
      </c>
      <c r="P8" s="9"/>
    </row>
    <row r="9" spans="1:133">
      <c r="A9" s="12"/>
      <c r="B9" s="42">
        <v>515</v>
      </c>
      <c r="C9" s="19" t="s">
        <v>22</v>
      </c>
      <c r="D9" s="43">
        <v>162104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162104</v>
      </c>
      <c r="O9" s="44">
        <f t="shared" si="2"/>
        <v>106.78787878787878</v>
      </c>
      <c r="P9" s="9"/>
    </row>
    <row r="10" spans="1:133">
      <c r="A10" s="12"/>
      <c r="B10" s="42">
        <v>516</v>
      </c>
      <c r="C10" s="19" t="s">
        <v>43</v>
      </c>
      <c r="D10" s="43">
        <v>13095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13095</v>
      </c>
      <c r="O10" s="44">
        <f t="shared" si="2"/>
        <v>8.6264822134387344</v>
      </c>
      <c r="P10" s="9"/>
    </row>
    <row r="11" spans="1:133">
      <c r="A11" s="12"/>
      <c r="B11" s="42">
        <v>519</v>
      </c>
      <c r="C11" s="19" t="s">
        <v>23</v>
      </c>
      <c r="D11" s="43">
        <v>76168</v>
      </c>
      <c r="E11" s="43">
        <v>77036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153204</v>
      </c>
      <c r="O11" s="44">
        <f t="shared" si="2"/>
        <v>100.92490118577075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SUM(D13:D14)</f>
        <v>842003</v>
      </c>
      <c r="E12" s="29">
        <f t="shared" si="3"/>
        <v>4513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76588</v>
      </c>
      <c r="L12" s="29">
        <f t="shared" si="3"/>
        <v>0</v>
      </c>
      <c r="M12" s="29">
        <f t="shared" si="3"/>
        <v>0</v>
      </c>
      <c r="N12" s="40">
        <f t="shared" si="1"/>
        <v>923104</v>
      </c>
      <c r="O12" s="41">
        <f t="shared" si="2"/>
        <v>608.10540184453225</v>
      </c>
      <c r="P12" s="10"/>
    </row>
    <row r="13" spans="1:133">
      <c r="A13" s="12"/>
      <c r="B13" s="42">
        <v>521</v>
      </c>
      <c r="C13" s="19" t="s">
        <v>25</v>
      </c>
      <c r="D13" s="43">
        <v>506254</v>
      </c>
      <c r="E13" s="43">
        <v>4513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53119</v>
      </c>
      <c r="L13" s="43">
        <v>0</v>
      </c>
      <c r="M13" s="43">
        <v>0</v>
      </c>
      <c r="N13" s="43">
        <f t="shared" si="1"/>
        <v>563886</v>
      </c>
      <c r="O13" s="44">
        <f t="shared" si="2"/>
        <v>371.46640316205531</v>
      </c>
      <c r="P13" s="9"/>
    </row>
    <row r="14" spans="1:133">
      <c r="A14" s="12"/>
      <c r="B14" s="42">
        <v>522</v>
      </c>
      <c r="C14" s="19" t="s">
        <v>26</v>
      </c>
      <c r="D14" s="43">
        <v>335749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23469</v>
      </c>
      <c r="L14" s="43">
        <v>0</v>
      </c>
      <c r="M14" s="43">
        <v>0</v>
      </c>
      <c r="N14" s="43">
        <f t="shared" si="1"/>
        <v>359218</v>
      </c>
      <c r="O14" s="44">
        <f t="shared" si="2"/>
        <v>236.63899868247694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SUM(D16:D18)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1409298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1409298</v>
      </c>
      <c r="O15" s="41">
        <f t="shared" si="2"/>
        <v>928.39130434782612</v>
      </c>
      <c r="P15" s="10"/>
    </row>
    <row r="16" spans="1:133">
      <c r="A16" s="12"/>
      <c r="B16" s="42">
        <v>532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535352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535352</v>
      </c>
      <c r="O16" s="44">
        <f t="shared" si="2"/>
        <v>352.66930171278</v>
      </c>
      <c r="P16" s="9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416373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416373</v>
      </c>
      <c r="O17" s="44">
        <f t="shared" si="2"/>
        <v>274.29051383399212</v>
      </c>
      <c r="P17" s="9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457573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457573</v>
      </c>
      <c r="O18" s="44">
        <f t="shared" si="2"/>
        <v>301.431488801054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146005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146005</v>
      </c>
      <c r="O19" s="41">
        <f t="shared" si="2"/>
        <v>96.182476943346515</v>
      </c>
      <c r="P19" s="10"/>
    </row>
    <row r="20" spans="1:119">
      <c r="A20" s="12"/>
      <c r="B20" s="42">
        <v>541</v>
      </c>
      <c r="C20" s="19" t="s">
        <v>32</v>
      </c>
      <c r="D20" s="43">
        <v>146005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146005</v>
      </c>
      <c r="O20" s="44">
        <f t="shared" si="2"/>
        <v>96.182476943346515</v>
      </c>
      <c r="P20" s="9"/>
    </row>
    <row r="21" spans="1:119" ht="15.75">
      <c r="A21" s="26" t="s">
        <v>46</v>
      </c>
      <c r="B21" s="27"/>
      <c r="C21" s="28"/>
      <c r="D21" s="29">
        <f t="shared" ref="D21:M21" si="6">SUM(D22:D22)</f>
        <v>172739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172739</v>
      </c>
      <c r="O21" s="41">
        <f t="shared" si="2"/>
        <v>113.79380764163373</v>
      </c>
      <c r="P21" s="10"/>
    </row>
    <row r="22" spans="1:119">
      <c r="A22" s="45"/>
      <c r="B22" s="46">
        <v>554</v>
      </c>
      <c r="C22" s="47" t="s">
        <v>47</v>
      </c>
      <c r="D22" s="43">
        <v>172739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172739</v>
      </c>
      <c r="O22" s="44">
        <f t="shared" si="2"/>
        <v>113.79380764163373</v>
      </c>
      <c r="P22" s="9"/>
    </row>
    <row r="23" spans="1:119" ht="15.75">
      <c r="A23" s="26" t="s">
        <v>33</v>
      </c>
      <c r="B23" s="27"/>
      <c r="C23" s="28"/>
      <c r="D23" s="29">
        <f t="shared" ref="D23:M23" si="7">SUM(D24:D24)</f>
        <v>264719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264719</v>
      </c>
      <c r="O23" s="41">
        <f t="shared" si="2"/>
        <v>174.38669301712781</v>
      </c>
      <c r="P23" s="9"/>
    </row>
    <row r="24" spans="1:119">
      <c r="A24" s="12"/>
      <c r="B24" s="42">
        <v>572</v>
      </c>
      <c r="C24" s="19" t="s">
        <v>34</v>
      </c>
      <c r="D24" s="43">
        <v>264719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264719</v>
      </c>
      <c r="O24" s="44">
        <f t="shared" si="2"/>
        <v>174.38669301712781</v>
      </c>
      <c r="P24" s="9"/>
    </row>
    <row r="25" spans="1:119" ht="15.75">
      <c r="A25" s="26" t="s">
        <v>36</v>
      </c>
      <c r="B25" s="27"/>
      <c r="C25" s="28"/>
      <c r="D25" s="29">
        <f t="shared" ref="D25:M25" si="8">SUM(D26:D26)</f>
        <v>13335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8881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22216</v>
      </c>
      <c r="O25" s="41">
        <f t="shared" si="2"/>
        <v>14.635046113306982</v>
      </c>
      <c r="P25" s="9"/>
    </row>
    <row r="26" spans="1:119" ht="15.75" thickBot="1">
      <c r="A26" s="12"/>
      <c r="B26" s="42">
        <v>581</v>
      </c>
      <c r="C26" s="19" t="s">
        <v>35</v>
      </c>
      <c r="D26" s="43">
        <v>13335</v>
      </c>
      <c r="E26" s="43">
        <v>0</v>
      </c>
      <c r="F26" s="43">
        <v>0</v>
      </c>
      <c r="G26" s="43">
        <v>0</v>
      </c>
      <c r="H26" s="43">
        <v>0</v>
      </c>
      <c r="I26" s="43">
        <v>8881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22216</v>
      </c>
      <c r="O26" s="44">
        <f t="shared" si="2"/>
        <v>14.635046113306982</v>
      </c>
      <c r="P26" s="9"/>
    </row>
    <row r="27" spans="1:119" ht="16.5" thickBot="1">
      <c r="A27" s="13" t="s">
        <v>10</v>
      </c>
      <c r="B27" s="21"/>
      <c r="C27" s="20"/>
      <c r="D27" s="14">
        <f>SUM(D5,D12,D15,D19,D21,D23,D25)</f>
        <v>2028182</v>
      </c>
      <c r="E27" s="14">
        <f t="shared" ref="E27:M27" si="9">SUM(E5,E12,E15,E19,E21,E23,E25)</f>
        <v>81549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1418179</v>
      </c>
      <c r="J27" s="14">
        <f t="shared" si="9"/>
        <v>0</v>
      </c>
      <c r="K27" s="14">
        <f t="shared" si="9"/>
        <v>76588</v>
      </c>
      <c r="L27" s="14">
        <f t="shared" si="9"/>
        <v>0</v>
      </c>
      <c r="M27" s="14">
        <f t="shared" si="9"/>
        <v>0</v>
      </c>
      <c r="N27" s="14">
        <f t="shared" si="1"/>
        <v>3604498</v>
      </c>
      <c r="O27" s="35">
        <f t="shared" si="2"/>
        <v>2374.5046113306985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50</v>
      </c>
      <c r="M29" s="93"/>
      <c r="N29" s="93"/>
      <c r="O29" s="39">
        <v>1518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41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599904</v>
      </c>
      <c r="E5" s="24">
        <f t="shared" si="0"/>
        <v>93978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693882</v>
      </c>
      <c r="O5" s="30">
        <f t="shared" ref="O5:O27" si="2">(N5/O$29)</f>
        <v>455.90144546649145</v>
      </c>
      <c r="P5" s="6"/>
    </row>
    <row r="6" spans="1:133">
      <c r="A6" s="12"/>
      <c r="B6" s="42">
        <v>511</v>
      </c>
      <c r="C6" s="19" t="s">
        <v>19</v>
      </c>
      <c r="D6" s="43">
        <v>54896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54896</v>
      </c>
      <c r="O6" s="44">
        <f t="shared" si="2"/>
        <v>36.068331143232591</v>
      </c>
      <c r="P6" s="9"/>
    </row>
    <row r="7" spans="1:133">
      <c r="A7" s="12"/>
      <c r="B7" s="42">
        <v>513</v>
      </c>
      <c r="C7" s="19" t="s">
        <v>20</v>
      </c>
      <c r="D7" s="43">
        <v>251704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251704</v>
      </c>
      <c r="O7" s="44">
        <f t="shared" si="2"/>
        <v>165.37713534822601</v>
      </c>
      <c r="P7" s="9"/>
    </row>
    <row r="8" spans="1:133">
      <c r="A8" s="12"/>
      <c r="B8" s="42">
        <v>514</v>
      </c>
      <c r="C8" s="19" t="s">
        <v>21</v>
      </c>
      <c r="D8" s="43">
        <v>41021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41021</v>
      </c>
      <c r="O8" s="44">
        <f t="shared" si="2"/>
        <v>26.95203679369251</v>
      </c>
      <c r="P8" s="9"/>
    </row>
    <row r="9" spans="1:133">
      <c r="A9" s="12"/>
      <c r="B9" s="42">
        <v>515</v>
      </c>
      <c r="C9" s="19" t="s">
        <v>22</v>
      </c>
      <c r="D9" s="43">
        <v>171571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171571</v>
      </c>
      <c r="O9" s="44">
        <f t="shared" si="2"/>
        <v>112.72733245729303</v>
      </c>
      <c r="P9" s="9"/>
    </row>
    <row r="10" spans="1:133">
      <c r="A10" s="12"/>
      <c r="B10" s="42">
        <v>516</v>
      </c>
      <c r="C10" s="19" t="s">
        <v>43</v>
      </c>
      <c r="D10" s="43">
        <v>12616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12616</v>
      </c>
      <c r="O10" s="44">
        <f t="shared" si="2"/>
        <v>8.2890932982917214</v>
      </c>
      <c r="P10" s="9"/>
    </row>
    <row r="11" spans="1:133">
      <c r="A11" s="12"/>
      <c r="B11" s="42">
        <v>519</v>
      </c>
      <c r="C11" s="19" t="s">
        <v>23</v>
      </c>
      <c r="D11" s="43">
        <v>68096</v>
      </c>
      <c r="E11" s="43">
        <v>93978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162074</v>
      </c>
      <c r="O11" s="44">
        <f t="shared" si="2"/>
        <v>106.48751642575559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SUM(D13:D14)</f>
        <v>580158</v>
      </c>
      <c r="E12" s="29">
        <f t="shared" si="3"/>
        <v>1177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79252</v>
      </c>
      <c r="L12" s="29">
        <f t="shared" si="3"/>
        <v>0</v>
      </c>
      <c r="M12" s="29">
        <f t="shared" si="3"/>
        <v>0</v>
      </c>
      <c r="N12" s="40">
        <f t="shared" si="1"/>
        <v>660587</v>
      </c>
      <c r="O12" s="41">
        <f t="shared" si="2"/>
        <v>434.02562417871223</v>
      </c>
      <c r="P12" s="10"/>
    </row>
    <row r="13" spans="1:133">
      <c r="A13" s="12"/>
      <c r="B13" s="42">
        <v>521</v>
      </c>
      <c r="C13" s="19" t="s">
        <v>25</v>
      </c>
      <c r="D13" s="43">
        <v>501952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54281</v>
      </c>
      <c r="L13" s="43">
        <v>0</v>
      </c>
      <c r="M13" s="43">
        <v>0</v>
      </c>
      <c r="N13" s="43">
        <f t="shared" si="1"/>
        <v>556233</v>
      </c>
      <c r="O13" s="44">
        <f t="shared" si="2"/>
        <v>365.46189224704335</v>
      </c>
      <c r="P13" s="9"/>
    </row>
    <row r="14" spans="1:133">
      <c r="A14" s="12"/>
      <c r="B14" s="42">
        <v>522</v>
      </c>
      <c r="C14" s="19" t="s">
        <v>26</v>
      </c>
      <c r="D14" s="43">
        <v>78206</v>
      </c>
      <c r="E14" s="43">
        <v>1177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24971</v>
      </c>
      <c r="L14" s="43">
        <v>0</v>
      </c>
      <c r="M14" s="43">
        <v>0</v>
      </c>
      <c r="N14" s="43">
        <f t="shared" si="1"/>
        <v>104354</v>
      </c>
      <c r="O14" s="44">
        <f t="shared" si="2"/>
        <v>68.563731931668855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SUM(D16:D18)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1436832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1436832</v>
      </c>
      <c r="O15" s="41">
        <f t="shared" si="2"/>
        <v>944.04204993429698</v>
      </c>
      <c r="P15" s="10"/>
    </row>
    <row r="16" spans="1:133">
      <c r="A16" s="12"/>
      <c r="B16" s="42">
        <v>532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552279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552279</v>
      </c>
      <c r="O16" s="44">
        <f t="shared" si="2"/>
        <v>362.86399474375821</v>
      </c>
      <c r="P16" s="9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448307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448307</v>
      </c>
      <c r="O17" s="44">
        <f t="shared" si="2"/>
        <v>294.55124835742447</v>
      </c>
      <c r="P17" s="9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436246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436246</v>
      </c>
      <c r="O18" s="44">
        <f t="shared" si="2"/>
        <v>286.6268068331143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176960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176960</v>
      </c>
      <c r="O19" s="41">
        <f t="shared" si="2"/>
        <v>116.26806833114323</v>
      </c>
      <c r="P19" s="10"/>
    </row>
    <row r="20" spans="1:119">
      <c r="A20" s="12"/>
      <c r="B20" s="42">
        <v>541</v>
      </c>
      <c r="C20" s="19" t="s">
        <v>32</v>
      </c>
      <c r="D20" s="43">
        <v>176960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176960</v>
      </c>
      <c r="O20" s="44">
        <f t="shared" si="2"/>
        <v>116.26806833114323</v>
      </c>
      <c r="P20" s="9"/>
    </row>
    <row r="21" spans="1:119" ht="15.75">
      <c r="A21" s="26" t="s">
        <v>46</v>
      </c>
      <c r="B21" s="27"/>
      <c r="C21" s="28"/>
      <c r="D21" s="29">
        <f t="shared" ref="D21:M21" si="6">SUM(D22:D22)</f>
        <v>441568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441568</v>
      </c>
      <c r="O21" s="41">
        <f t="shared" si="2"/>
        <v>290.12352168199737</v>
      </c>
      <c r="P21" s="10"/>
    </row>
    <row r="22" spans="1:119">
      <c r="A22" s="45"/>
      <c r="B22" s="46">
        <v>554</v>
      </c>
      <c r="C22" s="47" t="s">
        <v>47</v>
      </c>
      <c r="D22" s="43">
        <v>441568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441568</v>
      </c>
      <c r="O22" s="44">
        <f t="shared" si="2"/>
        <v>290.12352168199737</v>
      </c>
      <c r="P22" s="9"/>
    </row>
    <row r="23" spans="1:119" ht="15.75">
      <c r="A23" s="26" t="s">
        <v>33</v>
      </c>
      <c r="B23" s="27"/>
      <c r="C23" s="28"/>
      <c r="D23" s="29">
        <f t="shared" ref="D23:M23" si="7">SUM(D24:D24)</f>
        <v>70563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70563</v>
      </c>
      <c r="O23" s="41">
        <f t="shared" si="2"/>
        <v>46.362023653088045</v>
      </c>
      <c r="P23" s="9"/>
    </row>
    <row r="24" spans="1:119">
      <c r="A24" s="12"/>
      <c r="B24" s="42">
        <v>572</v>
      </c>
      <c r="C24" s="19" t="s">
        <v>34</v>
      </c>
      <c r="D24" s="43">
        <v>70563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70563</v>
      </c>
      <c r="O24" s="44">
        <f t="shared" si="2"/>
        <v>46.362023653088045</v>
      </c>
      <c r="P24" s="9"/>
    </row>
    <row r="25" spans="1:119" ht="15.75">
      <c r="A25" s="26" t="s">
        <v>36</v>
      </c>
      <c r="B25" s="27"/>
      <c r="C25" s="28"/>
      <c r="D25" s="29">
        <f t="shared" ref="D25:M25" si="8">SUM(D26:D26)</f>
        <v>16610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16610</v>
      </c>
      <c r="O25" s="41">
        <f t="shared" si="2"/>
        <v>10.913272010512484</v>
      </c>
      <c r="P25" s="9"/>
    </row>
    <row r="26" spans="1:119" ht="15.75" thickBot="1">
      <c r="A26" s="12"/>
      <c r="B26" s="42">
        <v>581</v>
      </c>
      <c r="C26" s="19" t="s">
        <v>35</v>
      </c>
      <c r="D26" s="43">
        <v>16610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16610</v>
      </c>
      <c r="O26" s="44">
        <f t="shared" si="2"/>
        <v>10.913272010512484</v>
      </c>
      <c r="P26" s="9"/>
    </row>
    <row r="27" spans="1:119" ht="16.5" thickBot="1">
      <c r="A27" s="13" t="s">
        <v>10</v>
      </c>
      <c r="B27" s="21"/>
      <c r="C27" s="20"/>
      <c r="D27" s="14">
        <f>SUM(D5,D12,D15,D19,D21,D23,D25)</f>
        <v>1885763</v>
      </c>
      <c r="E27" s="14">
        <f t="shared" ref="E27:M27" si="9">SUM(E5,E12,E15,E19,E21,E23,E25)</f>
        <v>95155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1436832</v>
      </c>
      <c r="J27" s="14">
        <f t="shared" si="9"/>
        <v>0</v>
      </c>
      <c r="K27" s="14">
        <f t="shared" si="9"/>
        <v>79252</v>
      </c>
      <c r="L27" s="14">
        <f t="shared" si="9"/>
        <v>0</v>
      </c>
      <c r="M27" s="14">
        <f t="shared" si="9"/>
        <v>0</v>
      </c>
      <c r="N27" s="14">
        <f t="shared" si="1"/>
        <v>3497002</v>
      </c>
      <c r="O27" s="35">
        <f t="shared" si="2"/>
        <v>2297.6360052562418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48</v>
      </c>
      <c r="M29" s="93"/>
      <c r="N29" s="93"/>
      <c r="O29" s="39">
        <v>1522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41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637190</v>
      </c>
      <c r="E5" s="24">
        <f t="shared" si="0"/>
        <v>93413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730603</v>
      </c>
      <c r="O5" s="30">
        <f t="shared" ref="O5:O25" si="2">(N5/O$27)</f>
        <v>479.39829396325462</v>
      </c>
      <c r="P5" s="6"/>
    </row>
    <row r="6" spans="1:133">
      <c r="A6" s="12"/>
      <c r="B6" s="42">
        <v>511</v>
      </c>
      <c r="C6" s="19" t="s">
        <v>19</v>
      </c>
      <c r="D6" s="43">
        <v>55584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55584</v>
      </c>
      <c r="O6" s="44">
        <f t="shared" si="2"/>
        <v>36.472440944881889</v>
      </c>
      <c r="P6" s="9"/>
    </row>
    <row r="7" spans="1:133">
      <c r="A7" s="12"/>
      <c r="B7" s="42">
        <v>513</v>
      </c>
      <c r="C7" s="19" t="s">
        <v>20</v>
      </c>
      <c r="D7" s="43">
        <v>248106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248106</v>
      </c>
      <c r="O7" s="44">
        <f t="shared" si="2"/>
        <v>162.79921259842519</v>
      </c>
      <c r="P7" s="9"/>
    </row>
    <row r="8" spans="1:133">
      <c r="A8" s="12"/>
      <c r="B8" s="42">
        <v>514</v>
      </c>
      <c r="C8" s="19" t="s">
        <v>21</v>
      </c>
      <c r="D8" s="43">
        <v>40397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40397</v>
      </c>
      <c r="O8" s="44">
        <f t="shared" si="2"/>
        <v>26.507217847769027</v>
      </c>
      <c r="P8" s="9"/>
    </row>
    <row r="9" spans="1:133">
      <c r="A9" s="12"/>
      <c r="B9" s="42">
        <v>515</v>
      </c>
      <c r="C9" s="19" t="s">
        <v>22</v>
      </c>
      <c r="D9" s="43">
        <v>171114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171114</v>
      </c>
      <c r="O9" s="44">
        <f t="shared" si="2"/>
        <v>112.27952755905511</v>
      </c>
      <c r="P9" s="9"/>
    </row>
    <row r="10" spans="1:133">
      <c r="A10" s="12"/>
      <c r="B10" s="42">
        <v>516</v>
      </c>
      <c r="C10" s="19" t="s">
        <v>43</v>
      </c>
      <c r="D10" s="43">
        <v>22871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22871</v>
      </c>
      <c r="O10" s="44">
        <f t="shared" si="2"/>
        <v>15.007217847769029</v>
      </c>
      <c r="P10" s="9"/>
    </row>
    <row r="11" spans="1:133">
      <c r="A11" s="12"/>
      <c r="B11" s="42">
        <v>519</v>
      </c>
      <c r="C11" s="19" t="s">
        <v>23</v>
      </c>
      <c r="D11" s="43">
        <v>99118</v>
      </c>
      <c r="E11" s="43">
        <v>93413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192531</v>
      </c>
      <c r="O11" s="44">
        <f t="shared" si="2"/>
        <v>126.33267716535433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SUM(D13:D14)</f>
        <v>590193</v>
      </c>
      <c r="E12" s="29">
        <f t="shared" si="3"/>
        <v>700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87315</v>
      </c>
      <c r="L12" s="29">
        <f t="shared" si="3"/>
        <v>0</v>
      </c>
      <c r="M12" s="29">
        <f t="shared" si="3"/>
        <v>0</v>
      </c>
      <c r="N12" s="40">
        <f t="shared" si="1"/>
        <v>678208</v>
      </c>
      <c r="O12" s="41">
        <f t="shared" si="2"/>
        <v>445.01837270341207</v>
      </c>
      <c r="P12" s="10"/>
    </row>
    <row r="13" spans="1:133">
      <c r="A13" s="12"/>
      <c r="B13" s="42">
        <v>521</v>
      </c>
      <c r="C13" s="19" t="s">
        <v>25</v>
      </c>
      <c r="D13" s="43">
        <v>511005</v>
      </c>
      <c r="E13" s="43">
        <v>700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61802</v>
      </c>
      <c r="L13" s="43">
        <v>0</v>
      </c>
      <c r="M13" s="43">
        <v>0</v>
      </c>
      <c r="N13" s="43">
        <f t="shared" si="1"/>
        <v>573507</v>
      </c>
      <c r="O13" s="44">
        <f t="shared" si="2"/>
        <v>376.31692913385825</v>
      </c>
      <c r="P13" s="9"/>
    </row>
    <row r="14" spans="1:133">
      <c r="A14" s="12"/>
      <c r="B14" s="42">
        <v>522</v>
      </c>
      <c r="C14" s="19" t="s">
        <v>26</v>
      </c>
      <c r="D14" s="43">
        <v>79188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25513</v>
      </c>
      <c r="L14" s="43">
        <v>0</v>
      </c>
      <c r="M14" s="43">
        <v>0</v>
      </c>
      <c r="N14" s="43">
        <f t="shared" si="1"/>
        <v>104701</v>
      </c>
      <c r="O14" s="44">
        <f t="shared" si="2"/>
        <v>68.701443569553803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SUM(D16:D18)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1547640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1547640</v>
      </c>
      <c r="O15" s="41">
        <f t="shared" si="2"/>
        <v>1015.511811023622</v>
      </c>
      <c r="P15" s="10"/>
    </row>
    <row r="16" spans="1:133">
      <c r="A16" s="12"/>
      <c r="B16" s="42">
        <v>532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632928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632928</v>
      </c>
      <c r="O16" s="44">
        <f t="shared" si="2"/>
        <v>415.30708661417322</v>
      </c>
      <c r="P16" s="9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484963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484963</v>
      </c>
      <c r="O17" s="44">
        <f t="shared" si="2"/>
        <v>318.21719160104988</v>
      </c>
      <c r="P17" s="9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429749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429749</v>
      </c>
      <c r="O18" s="44">
        <f t="shared" si="2"/>
        <v>281.98753280839895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196962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196962</v>
      </c>
      <c r="O19" s="41">
        <f t="shared" si="2"/>
        <v>129.24015748031496</v>
      </c>
      <c r="P19" s="10"/>
    </row>
    <row r="20" spans="1:119">
      <c r="A20" s="12"/>
      <c r="B20" s="42">
        <v>541</v>
      </c>
      <c r="C20" s="19" t="s">
        <v>32</v>
      </c>
      <c r="D20" s="43">
        <v>196962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196962</v>
      </c>
      <c r="O20" s="44">
        <f t="shared" si="2"/>
        <v>129.24015748031496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93967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93967</v>
      </c>
      <c r="O21" s="41">
        <f t="shared" si="2"/>
        <v>61.658136482939632</v>
      </c>
      <c r="P21" s="9"/>
    </row>
    <row r="22" spans="1:119">
      <c r="A22" s="12"/>
      <c r="B22" s="42">
        <v>572</v>
      </c>
      <c r="C22" s="19" t="s">
        <v>34</v>
      </c>
      <c r="D22" s="43">
        <v>93967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93967</v>
      </c>
      <c r="O22" s="44">
        <f t="shared" si="2"/>
        <v>61.658136482939632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278396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278396</v>
      </c>
      <c r="O23" s="41">
        <f t="shared" si="2"/>
        <v>182.67454068241469</v>
      </c>
      <c r="P23" s="9"/>
    </row>
    <row r="24" spans="1:119" ht="15.75" thickBot="1">
      <c r="A24" s="12"/>
      <c r="B24" s="42">
        <v>581</v>
      </c>
      <c r="C24" s="19" t="s">
        <v>35</v>
      </c>
      <c r="D24" s="43">
        <v>278396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278396</v>
      </c>
      <c r="O24" s="44">
        <f t="shared" si="2"/>
        <v>182.67454068241469</v>
      </c>
      <c r="P24" s="9"/>
    </row>
    <row r="25" spans="1:119" ht="16.5" thickBot="1">
      <c r="A25" s="13" t="s">
        <v>10</v>
      </c>
      <c r="B25" s="21"/>
      <c r="C25" s="20"/>
      <c r="D25" s="14">
        <f>SUM(D5,D12,D15,D19,D21,D23)</f>
        <v>1796708</v>
      </c>
      <c r="E25" s="14">
        <f t="shared" ref="E25:M25" si="8">SUM(E5,E12,E15,E19,E21,E23)</f>
        <v>94113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1547640</v>
      </c>
      <c r="J25" s="14">
        <f t="shared" si="8"/>
        <v>0</v>
      </c>
      <c r="K25" s="14">
        <f t="shared" si="8"/>
        <v>87315</v>
      </c>
      <c r="L25" s="14">
        <f t="shared" si="8"/>
        <v>0</v>
      </c>
      <c r="M25" s="14">
        <f t="shared" si="8"/>
        <v>0</v>
      </c>
      <c r="N25" s="14">
        <f t="shared" si="1"/>
        <v>3525776</v>
      </c>
      <c r="O25" s="35">
        <f t="shared" si="2"/>
        <v>2313.5013123359581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44</v>
      </c>
      <c r="M27" s="93"/>
      <c r="N27" s="93"/>
      <c r="O27" s="39">
        <v>1524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39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654492</v>
      </c>
      <c r="E5" s="24">
        <f t="shared" si="0"/>
        <v>113799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768291</v>
      </c>
      <c r="O5" s="30">
        <f t="shared" ref="O5:O24" si="2">(N5/O$26)</f>
        <v>487.18516169942927</v>
      </c>
      <c r="P5" s="6"/>
    </row>
    <row r="6" spans="1:133">
      <c r="A6" s="12"/>
      <c r="B6" s="42">
        <v>511</v>
      </c>
      <c r="C6" s="19" t="s">
        <v>19</v>
      </c>
      <c r="D6" s="43">
        <v>56424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56424</v>
      </c>
      <c r="O6" s="44">
        <f t="shared" si="2"/>
        <v>35.779327837666457</v>
      </c>
      <c r="P6" s="9"/>
    </row>
    <row r="7" spans="1:133">
      <c r="A7" s="12"/>
      <c r="B7" s="42">
        <v>513</v>
      </c>
      <c r="C7" s="19" t="s">
        <v>20</v>
      </c>
      <c r="D7" s="43">
        <v>239797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239797</v>
      </c>
      <c r="O7" s="44">
        <f t="shared" si="2"/>
        <v>152.05897273303742</v>
      </c>
      <c r="P7" s="9"/>
    </row>
    <row r="8" spans="1:133">
      <c r="A8" s="12"/>
      <c r="B8" s="42">
        <v>514</v>
      </c>
      <c r="C8" s="19" t="s">
        <v>21</v>
      </c>
      <c r="D8" s="43">
        <v>43348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43348</v>
      </c>
      <c r="O8" s="44">
        <f t="shared" si="2"/>
        <v>27.487634749524414</v>
      </c>
      <c r="P8" s="9"/>
    </row>
    <row r="9" spans="1:133">
      <c r="A9" s="12"/>
      <c r="B9" s="42">
        <v>515</v>
      </c>
      <c r="C9" s="19" t="s">
        <v>22</v>
      </c>
      <c r="D9" s="43">
        <v>6090</v>
      </c>
      <c r="E9" s="43">
        <v>113799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119889</v>
      </c>
      <c r="O9" s="44">
        <f t="shared" si="2"/>
        <v>76.023462270133166</v>
      </c>
      <c r="P9" s="9"/>
    </row>
    <row r="10" spans="1:133">
      <c r="A10" s="12"/>
      <c r="B10" s="42">
        <v>519</v>
      </c>
      <c r="C10" s="19" t="s">
        <v>23</v>
      </c>
      <c r="D10" s="43">
        <v>308833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308833</v>
      </c>
      <c r="O10" s="44">
        <f t="shared" si="2"/>
        <v>195.83576410906784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706208</v>
      </c>
      <c r="E11" s="29">
        <f t="shared" si="3"/>
        <v>470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67285</v>
      </c>
      <c r="L11" s="29">
        <f t="shared" si="3"/>
        <v>0</v>
      </c>
      <c r="M11" s="29">
        <f t="shared" si="3"/>
        <v>0</v>
      </c>
      <c r="N11" s="40">
        <f t="shared" si="1"/>
        <v>773963</v>
      </c>
      <c r="O11" s="41">
        <f t="shared" si="2"/>
        <v>490.78186429930247</v>
      </c>
      <c r="P11" s="10"/>
    </row>
    <row r="12" spans="1:133">
      <c r="A12" s="12"/>
      <c r="B12" s="42">
        <v>521</v>
      </c>
      <c r="C12" s="19" t="s">
        <v>25</v>
      </c>
      <c r="D12" s="43">
        <v>635058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53170</v>
      </c>
      <c r="L12" s="43">
        <v>0</v>
      </c>
      <c r="M12" s="43">
        <v>0</v>
      </c>
      <c r="N12" s="43">
        <f t="shared" si="1"/>
        <v>688228</v>
      </c>
      <c r="O12" s="44">
        <f t="shared" si="2"/>
        <v>436.41597970830691</v>
      </c>
      <c r="P12" s="9"/>
    </row>
    <row r="13" spans="1:133">
      <c r="A13" s="12"/>
      <c r="B13" s="42">
        <v>522</v>
      </c>
      <c r="C13" s="19" t="s">
        <v>26</v>
      </c>
      <c r="D13" s="43">
        <v>71150</v>
      </c>
      <c r="E13" s="43">
        <v>470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14115</v>
      </c>
      <c r="L13" s="43">
        <v>0</v>
      </c>
      <c r="M13" s="43">
        <v>0</v>
      </c>
      <c r="N13" s="43">
        <f t="shared" si="1"/>
        <v>85735</v>
      </c>
      <c r="O13" s="44">
        <f t="shared" si="2"/>
        <v>54.365884590995563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SUM(D15:D17)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1572353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1572353</v>
      </c>
      <c r="O14" s="41">
        <f t="shared" si="2"/>
        <v>997.05326569435636</v>
      </c>
      <c r="P14" s="10"/>
    </row>
    <row r="15" spans="1:133">
      <c r="A15" s="12"/>
      <c r="B15" s="42">
        <v>532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695280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695280</v>
      </c>
      <c r="O15" s="44">
        <f t="shared" si="2"/>
        <v>440.88776157260622</v>
      </c>
      <c r="P15" s="9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449834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449834</v>
      </c>
      <c r="O16" s="44">
        <f t="shared" si="2"/>
        <v>285.24667089410275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427239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427239</v>
      </c>
      <c r="O17" s="44">
        <f t="shared" si="2"/>
        <v>270.91883322764744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166866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166866</v>
      </c>
      <c r="O18" s="41">
        <f t="shared" si="2"/>
        <v>105.81230183893469</v>
      </c>
      <c r="P18" s="10"/>
    </row>
    <row r="19" spans="1:119">
      <c r="A19" s="12"/>
      <c r="B19" s="42">
        <v>541</v>
      </c>
      <c r="C19" s="19" t="s">
        <v>32</v>
      </c>
      <c r="D19" s="43">
        <v>166866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166866</v>
      </c>
      <c r="O19" s="44">
        <f t="shared" si="2"/>
        <v>105.81230183893469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101319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101319</v>
      </c>
      <c r="O20" s="41">
        <f t="shared" si="2"/>
        <v>64.247939124920734</v>
      </c>
      <c r="P20" s="9"/>
    </row>
    <row r="21" spans="1:119">
      <c r="A21" s="12"/>
      <c r="B21" s="42">
        <v>572</v>
      </c>
      <c r="C21" s="19" t="s">
        <v>34</v>
      </c>
      <c r="D21" s="43">
        <v>101319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>SUM(D21:M21)</f>
        <v>101319</v>
      </c>
      <c r="O21" s="44">
        <f t="shared" si="2"/>
        <v>64.247939124920734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23792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>SUM(D22:M22)</f>
        <v>23792</v>
      </c>
      <c r="O22" s="41">
        <f t="shared" si="2"/>
        <v>15.086873811033609</v>
      </c>
      <c r="P22" s="9"/>
    </row>
    <row r="23" spans="1:119" ht="15.75" thickBot="1">
      <c r="A23" s="12"/>
      <c r="B23" s="42">
        <v>581</v>
      </c>
      <c r="C23" s="19" t="s">
        <v>35</v>
      </c>
      <c r="D23" s="43">
        <v>23792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>SUM(D23:M23)</f>
        <v>23792</v>
      </c>
      <c r="O23" s="44">
        <f t="shared" si="2"/>
        <v>15.086873811033609</v>
      </c>
      <c r="P23" s="9"/>
    </row>
    <row r="24" spans="1:119" ht="16.5" thickBot="1">
      <c r="A24" s="13" t="s">
        <v>10</v>
      </c>
      <c r="B24" s="21"/>
      <c r="C24" s="20"/>
      <c r="D24" s="14">
        <f t="shared" ref="D24:M24" si="8">SUM(D5,D11,D14,D18,D20,D22)</f>
        <v>1652677</v>
      </c>
      <c r="E24" s="14">
        <f t="shared" si="8"/>
        <v>114269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1572353</v>
      </c>
      <c r="J24" s="14">
        <f t="shared" si="8"/>
        <v>0</v>
      </c>
      <c r="K24" s="14">
        <f t="shared" si="8"/>
        <v>67285</v>
      </c>
      <c r="L24" s="14">
        <f t="shared" si="8"/>
        <v>0</v>
      </c>
      <c r="M24" s="14">
        <f t="shared" si="8"/>
        <v>0</v>
      </c>
      <c r="N24" s="14">
        <f>SUM(D24:M24)</f>
        <v>3406584</v>
      </c>
      <c r="O24" s="35">
        <f t="shared" si="2"/>
        <v>2160.1674064679773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3" t="s">
        <v>40</v>
      </c>
      <c r="M26" s="93"/>
      <c r="N26" s="93"/>
      <c r="O26" s="39">
        <v>1577</v>
      </c>
    </row>
    <row r="27" spans="1:119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19" ht="15.75" thickBot="1">
      <c r="A28" s="97" t="s">
        <v>41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503866</v>
      </c>
      <c r="E5" s="24">
        <f t="shared" si="0"/>
        <v>8290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512156</v>
      </c>
      <c r="O5" s="30">
        <f t="shared" ref="O5:O24" si="2">(N5/O$26)</f>
        <v>297.07424593967517</v>
      </c>
      <c r="P5" s="6"/>
    </row>
    <row r="6" spans="1:133">
      <c r="A6" s="12"/>
      <c r="B6" s="42">
        <v>511</v>
      </c>
      <c r="C6" s="19" t="s">
        <v>19</v>
      </c>
      <c r="D6" s="43">
        <v>53777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53777</v>
      </c>
      <c r="O6" s="44">
        <f t="shared" si="2"/>
        <v>31.193155452436194</v>
      </c>
      <c r="P6" s="9"/>
    </row>
    <row r="7" spans="1:133">
      <c r="A7" s="12"/>
      <c r="B7" s="42">
        <v>513</v>
      </c>
      <c r="C7" s="19" t="s">
        <v>20</v>
      </c>
      <c r="D7" s="43">
        <v>243366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243366</v>
      </c>
      <c r="O7" s="44">
        <f t="shared" si="2"/>
        <v>141.16357308584688</v>
      </c>
      <c r="P7" s="9"/>
    </row>
    <row r="8" spans="1:133">
      <c r="A8" s="12"/>
      <c r="B8" s="42">
        <v>514</v>
      </c>
      <c r="C8" s="19" t="s">
        <v>21</v>
      </c>
      <c r="D8" s="43">
        <v>58573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58573</v>
      </c>
      <c r="O8" s="44">
        <f t="shared" si="2"/>
        <v>33.975058004640374</v>
      </c>
      <c r="P8" s="9"/>
    </row>
    <row r="9" spans="1:133">
      <c r="A9" s="12"/>
      <c r="B9" s="42">
        <v>515</v>
      </c>
      <c r="C9" s="19" t="s">
        <v>22</v>
      </c>
      <c r="D9" s="43">
        <v>2406</v>
      </c>
      <c r="E9" s="43">
        <v>8290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10696</v>
      </c>
      <c r="O9" s="44">
        <f t="shared" si="2"/>
        <v>6.2041763341067284</v>
      </c>
      <c r="P9" s="9"/>
    </row>
    <row r="10" spans="1:133">
      <c r="A10" s="12"/>
      <c r="B10" s="42">
        <v>519</v>
      </c>
      <c r="C10" s="19" t="s">
        <v>23</v>
      </c>
      <c r="D10" s="43">
        <v>145744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145744</v>
      </c>
      <c r="O10" s="44">
        <f t="shared" si="2"/>
        <v>84.538283062645007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466176</v>
      </c>
      <c r="E11" s="29">
        <f t="shared" si="3"/>
        <v>364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49081</v>
      </c>
      <c r="L11" s="29">
        <f t="shared" si="3"/>
        <v>0</v>
      </c>
      <c r="M11" s="29">
        <f t="shared" si="3"/>
        <v>0</v>
      </c>
      <c r="N11" s="40">
        <f t="shared" si="1"/>
        <v>515621</v>
      </c>
      <c r="O11" s="41">
        <f t="shared" si="2"/>
        <v>299.0841067285383</v>
      </c>
      <c r="P11" s="10"/>
    </row>
    <row r="12" spans="1:133">
      <c r="A12" s="12"/>
      <c r="B12" s="42">
        <v>521</v>
      </c>
      <c r="C12" s="19" t="s">
        <v>25</v>
      </c>
      <c r="D12" s="43">
        <v>396740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49081</v>
      </c>
      <c r="L12" s="43">
        <v>0</v>
      </c>
      <c r="M12" s="43">
        <v>0</v>
      </c>
      <c r="N12" s="43">
        <f t="shared" si="1"/>
        <v>445821</v>
      </c>
      <c r="O12" s="44">
        <f t="shared" si="2"/>
        <v>258.59686774941997</v>
      </c>
      <c r="P12" s="9"/>
    </row>
    <row r="13" spans="1:133">
      <c r="A13" s="12"/>
      <c r="B13" s="42">
        <v>522</v>
      </c>
      <c r="C13" s="19" t="s">
        <v>26</v>
      </c>
      <c r="D13" s="43">
        <v>69436</v>
      </c>
      <c r="E13" s="43">
        <v>364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69800</v>
      </c>
      <c r="O13" s="44">
        <f t="shared" si="2"/>
        <v>40.487238979118331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SUM(D15:D17)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1626350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1626350</v>
      </c>
      <c r="O14" s="41">
        <f t="shared" si="2"/>
        <v>943.35846867749422</v>
      </c>
      <c r="P14" s="10"/>
    </row>
    <row r="15" spans="1:133">
      <c r="A15" s="12"/>
      <c r="B15" s="42">
        <v>532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726778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726778</v>
      </c>
      <c r="O15" s="44">
        <f t="shared" si="2"/>
        <v>421.56496519721577</v>
      </c>
      <c r="P15" s="9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484343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484343</v>
      </c>
      <c r="O16" s="44">
        <f t="shared" si="2"/>
        <v>280.94141531322504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415229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415229</v>
      </c>
      <c r="O17" s="44">
        <f t="shared" si="2"/>
        <v>240.85208816705335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187206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187206</v>
      </c>
      <c r="O18" s="41">
        <f t="shared" si="2"/>
        <v>108.58816705336427</v>
      </c>
      <c r="P18" s="10"/>
    </row>
    <row r="19" spans="1:119">
      <c r="A19" s="12"/>
      <c r="B19" s="42">
        <v>541</v>
      </c>
      <c r="C19" s="19" t="s">
        <v>32</v>
      </c>
      <c r="D19" s="43">
        <v>187206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187206</v>
      </c>
      <c r="O19" s="44">
        <f t="shared" si="2"/>
        <v>108.58816705336427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241355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241355</v>
      </c>
      <c r="O20" s="41">
        <f t="shared" si="2"/>
        <v>139.99709976798144</v>
      </c>
      <c r="P20" s="9"/>
    </row>
    <row r="21" spans="1:119">
      <c r="A21" s="12"/>
      <c r="B21" s="42">
        <v>572</v>
      </c>
      <c r="C21" s="19" t="s">
        <v>34</v>
      </c>
      <c r="D21" s="43">
        <v>241355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241355</v>
      </c>
      <c r="O21" s="44">
        <f t="shared" si="2"/>
        <v>139.99709976798144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30624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173597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204221</v>
      </c>
      <c r="O22" s="41">
        <f t="shared" si="2"/>
        <v>118.45765661252901</v>
      </c>
      <c r="P22" s="9"/>
    </row>
    <row r="23" spans="1:119" ht="15.75" thickBot="1">
      <c r="A23" s="12"/>
      <c r="B23" s="42">
        <v>581</v>
      </c>
      <c r="C23" s="19" t="s">
        <v>35</v>
      </c>
      <c r="D23" s="43">
        <v>30624</v>
      </c>
      <c r="E23" s="43">
        <v>0</v>
      </c>
      <c r="F23" s="43">
        <v>0</v>
      </c>
      <c r="G23" s="43">
        <v>0</v>
      </c>
      <c r="H23" s="43">
        <v>0</v>
      </c>
      <c r="I23" s="43">
        <v>173597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204221</v>
      </c>
      <c r="O23" s="44">
        <f t="shared" si="2"/>
        <v>118.45765661252901</v>
      </c>
      <c r="P23" s="9"/>
    </row>
    <row r="24" spans="1:119" ht="16.5" thickBot="1">
      <c r="A24" s="13" t="s">
        <v>10</v>
      </c>
      <c r="B24" s="21"/>
      <c r="C24" s="20"/>
      <c r="D24" s="14">
        <f>SUM(D5,D11,D14,D18,D20,D22)</f>
        <v>1429227</v>
      </c>
      <c r="E24" s="14">
        <f t="shared" ref="E24:M24" si="8">SUM(E5,E11,E14,E18,E20,E22)</f>
        <v>8654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1799947</v>
      </c>
      <c r="J24" s="14">
        <f t="shared" si="8"/>
        <v>0</v>
      </c>
      <c r="K24" s="14">
        <f t="shared" si="8"/>
        <v>49081</v>
      </c>
      <c r="L24" s="14">
        <f t="shared" si="8"/>
        <v>0</v>
      </c>
      <c r="M24" s="14">
        <f t="shared" si="8"/>
        <v>0</v>
      </c>
      <c r="N24" s="14">
        <f t="shared" si="1"/>
        <v>3286909</v>
      </c>
      <c r="O24" s="35">
        <f t="shared" si="2"/>
        <v>1906.5597447795824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3" t="s">
        <v>37</v>
      </c>
      <c r="M26" s="93"/>
      <c r="N26" s="93"/>
      <c r="O26" s="39">
        <v>1724</v>
      </c>
    </row>
    <row r="27" spans="1:119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19" ht="15.75" thickBot="1">
      <c r="A28" s="97" t="s">
        <v>41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</sheetData>
  <mergeCells count="10">
    <mergeCell ref="A28:O28"/>
    <mergeCell ref="A27:O27"/>
    <mergeCell ref="L26:N2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849172</v>
      </c>
      <c r="E5" s="24">
        <f t="shared" si="0"/>
        <v>29966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64886</v>
      </c>
      <c r="L5" s="24">
        <f t="shared" si="0"/>
        <v>0</v>
      </c>
      <c r="M5" s="24">
        <f t="shared" si="0"/>
        <v>0</v>
      </c>
      <c r="N5" s="25">
        <f t="shared" ref="N5:N25" si="1">SUM(D5:M5)</f>
        <v>944024</v>
      </c>
      <c r="O5" s="30">
        <f t="shared" ref="O5:O25" si="2">(N5/O$27)</f>
        <v>541.9196326061998</v>
      </c>
      <c r="P5" s="6"/>
    </row>
    <row r="6" spans="1:133">
      <c r="A6" s="12"/>
      <c r="B6" s="42">
        <v>511</v>
      </c>
      <c r="C6" s="19" t="s">
        <v>19</v>
      </c>
      <c r="D6" s="43">
        <v>50913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50913</v>
      </c>
      <c r="O6" s="44">
        <f t="shared" si="2"/>
        <v>29.226750861079218</v>
      </c>
      <c r="P6" s="9"/>
    </row>
    <row r="7" spans="1:133">
      <c r="A7" s="12"/>
      <c r="B7" s="42">
        <v>513</v>
      </c>
      <c r="C7" s="19" t="s">
        <v>20</v>
      </c>
      <c r="D7" s="43">
        <v>423950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423950</v>
      </c>
      <c r="O7" s="44">
        <f t="shared" si="2"/>
        <v>243.36969001148105</v>
      </c>
      <c r="P7" s="9"/>
    </row>
    <row r="8" spans="1:133">
      <c r="A8" s="12"/>
      <c r="B8" s="42">
        <v>514</v>
      </c>
      <c r="C8" s="19" t="s">
        <v>21</v>
      </c>
      <c r="D8" s="43">
        <v>75819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75819</v>
      </c>
      <c r="O8" s="44">
        <f t="shared" si="2"/>
        <v>43.524110218140066</v>
      </c>
      <c r="P8" s="9"/>
    </row>
    <row r="9" spans="1:133">
      <c r="A9" s="12"/>
      <c r="B9" s="42">
        <v>515</v>
      </c>
      <c r="C9" s="19" t="s">
        <v>22</v>
      </c>
      <c r="D9" s="43">
        <v>80623</v>
      </c>
      <c r="E9" s="43">
        <v>29966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110589</v>
      </c>
      <c r="O9" s="44">
        <f t="shared" si="2"/>
        <v>63.483926521239951</v>
      </c>
      <c r="P9" s="9"/>
    </row>
    <row r="10" spans="1:133">
      <c r="A10" s="12"/>
      <c r="B10" s="42">
        <v>518</v>
      </c>
      <c r="C10" s="19" t="s">
        <v>52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64886</v>
      </c>
      <c r="L10" s="43">
        <v>0</v>
      </c>
      <c r="M10" s="43">
        <v>0</v>
      </c>
      <c r="N10" s="43">
        <f t="shared" si="1"/>
        <v>64886</v>
      </c>
      <c r="O10" s="44">
        <f t="shared" si="2"/>
        <v>37.247990815154992</v>
      </c>
      <c r="P10" s="9"/>
    </row>
    <row r="11" spans="1:133">
      <c r="A11" s="12"/>
      <c r="B11" s="42">
        <v>519</v>
      </c>
      <c r="C11" s="19" t="s">
        <v>23</v>
      </c>
      <c r="D11" s="43">
        <v>217867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217867</v>
      </c>
      <c r="O11" s="44">
        <f t="shared" si="2"/>
        <v>125.06716417910448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SUM(D13:D14)</f>
        <v>432167</v>
      </c>
      <c r="E12" s="29">
        <f t="shared" si="3"/>
        <v>740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432907</v>
      </c>
      <c r="O12" s="41">
        <f t="shared" si="2"/>
        <v>248.51148105625717</v>
      </c>
      <c r="P12" s="10"/>
    </row>
    <row r="13" spans="1:133">
      <c r="A13" s="12"/>
      <c r="B13" s="42">
        <v>521</v>
      </c>
      <c r="C13" s="19" t="s">
        <v>25</v>
      </c>
      <c r="D13" s="43">
        <v>378520</v>
      </c>
      <c r="E13" s="43">
        <v>740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379260</v>
      </c>
      <c r="O13" s="44">
        <f t="shared" si="2"/>
        <v>217.71526980482204</v>
      </c>
      <c r="P13" s="9"/>
    </row>
    <row r="14" spans="1:133">
      <c r="A14" s="12"/>
      <c r="B14" s="42">
        <v>522</v>
      </c>
      <c r="C14" s="19" t="s">
        <v>26</v>
      </c>
      <c r="D14" s="43">
        <v>53647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53647</v>
      </c>
      <c r="O14" s="44">
        <f t="shared" si="2"/>
        <v>30.796211251435132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SUM(D16:D18)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1584327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1584327</v>
      </c>
      <c r="O15" s="41">
        <f t="shared" si="2"/>
        <v>909.48737083811716</v>
      </c>
      <c r="P15" s="10"/>
    </row>
    <row r="16" spans="1:133">
      <c r="A16" s="12"/>
      <c r="B16" s="42">
        <v>532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746317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746317</v>
      </c>
      <c r="O16" s="44">
        <f t="shared" si="2"/>
        <v>428.42537313432837</v>
      </c>
      <c r="P16" s="9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440786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440786</v>
      </c>
      <c r="O17" s="44">
        <f t="shared" si="2"/>
        <v>253.03444316877153</v>
      </c>
      <c r="P17" s="9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397224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397224</v>
      </c>
      <c r="O18" s="44">
        <f t="shared" si="2"/>
        <v>228.02755453501723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163889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163889</v>
      </c>
      <c r="O19" s="41">
        <f t="shared" si="2"/>
        <v>94.080941446613082</v>
      </c>
      <c r="P19" s="10"/>
    </row>
    <row r="20" spans="1:119">
      <c r="A20" s="12"/>
      <c r="B20" s="42">
        <v>541</v>
      </c>
      <c r="C20" s="19" t="s">
        <v>32</v>
      </c>
      <c r="D20" s="43">
        <v>163889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163889</v>
      </c>
      <c r="O20" s="44">
        <f t="shared" si="2"/>
        <v>94.080941446613082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626070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626070</v>
      </c>
      <c r="O21" s="41">
        <f t="shared" si="2"/>
        <v>359.39724454649826</v>
      </c>
      <c r="P21" s="9"/>
    </row>
    <row r="22" spans="1:119">
      <c r="A22" s="12"/>
      <c r="B22" s="42">
        <v>572</v>
      </c>
      <c r="C22" s="19" t="s">
        <v>34</v>
      </c>
      <c r="D22" s="43">
        <v>626070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626070</v>
      </c>
      <c r="O22" s="44">
        <f t="shared" si="2"/>
        <v>359.39724454649826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63511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315761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379272</v>
      </c>
      <c r="O23" s="41">
        <f t="shared" si="2"/>
        <v>217.72215843857634</v>
      </c>
      <c r="P23" s="9"/>
    </row>
    <row r="24" spans="1:119" ht="15.75" thickBot="1">
      <c r="A24" s="12"/>
      <c r="B24" s="42">
        <v>581</v>
      </c>
      <c r="C24" s="19" t="s">
        <v>35</v>
      </c>
      <c r="D24" s="43">
        <v>63511</v>
      </c>
      <c r="E24" s="43">
        <v>0</v>
      </c>
      <c r="F24" s="43">
        <v>0</v>
      </c>
      <c r="G24" s="43">
        <v>0</v>
      </c>
      <c r="H24" s="43">
        <v>0</v>
      </c>
      <c r="I24" s="43">
        <v>315761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379272</v>
      </c>
      <c r="O24" s="44">
        <f t="shared" si="2"/>
        <v>217.72215843857634</v>
      </c>
      <c r="P24" s="9"/>
    </row>
    <row r="25" spans="1:119" ht="16.5" thickBot="1">
      <c r="A25" s="13" t="s">
        <v>10</v>
      </c>
      <c r="B25" s="21"/>
      <c r="C25" s="20"/>
      <c r="D25" s="14">
        <f>SUM(D5,D12,D15,D19,D21,D23)</f>
        <v>2134809</v>
      </c>
      <c r="E25" s="14">
        <f t="shared" ref="E25:M25" si="8">SUM(E5,E12,E15,E19,E21,E23)</f>
        <v>30706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1900088</v>
      </c>
      <c r="J25" s="14">
        <f t="shared" si="8"/>
        <v>0</v>
      </c>
      <c r="K25" s="14">
        <f t="shared" si="8"/>
        <v>64886</v>
      </c>
      <c r="L25" s="14">
        <f t="shared" si="8"/>
        <v>0</v>
      </c>
      <c r="M25" s="14">
        <f t="shared" si="8"/>
        <v>0</v>
      </c>
      <c r="N25" s="14">
        <f t="shared" si="1"/>
        <v>4130489</v>
      </c>
      <c r="O25" s="35">
        <f t="shared" si="2"/>
        <v>2371.1188289322617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53</v>
      </c>
      <c r="M27" s="93"/>
      <c r="N27" s="93"/>
      <c r="O27" s="39">
        <v>1742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704962</v>
      </c>
      <c r="E5" s="24">
        <f t="shared" si="0"/>
        <v>83153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788115</v>
      </c>
      <c r="O5" s="30">
        <f t="shared" ref="O5:O24" si="2">(N5/O$26)</f>
        <v>443.25928008998875</v>
      </c>
      <c r="P5" s="6"/>
    </row>
    <row r="6" spans="1:133">
      <c r="A6" s="12"/>
      <c r="B6" s="42">
        <v>511</v>
      </c>
      <c r="C6" s="19" t="s">
        <v>19</v>
      </c>
      <c r="D6" s="43">
        <v>51370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51370</v>
      </c>
      <c r="O6" s="44">
        <f t="shared" si="2"/>
        <v>28.892013498312711</v>
      </c>
      <c r="P6" s="9"/>
    </row>
    <row r="7" spans="1:133">
      <c r="A7" s="12"/>
      <c r="B7" s="42">
        <v>513</v>
      </c>
      <c r="C7" s="19" t="s">
        <v>20</v>
      </c>
      <c r="D7" s="43">
        <v>233249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233249</v>
      </c>
      <c r="O7" s="44">
        <f t="shared" si="2"/>
        <v>131.1861642294713</v>
      </c>
      <c r="P7" s="9"/>
    </row>
    <row r="8" spans="1:133">
      <c r="A8" s="12"/>
      <c r="B8" s="42">
        <v>514</v>
      </c>
      <c r="C8" s="19" t="s">
        <v>21</v>
      </c>
      <c r="D8" s="43">
        <v>53443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53443</v>
      </c>
      <c r="O8" s="44">
        <f t="shared" si="2"/>
        <v>30.057930258717661</v>
      </c>
      <c r="P8" s="9"/>
    </row>
    <row r="9" spans="1:133">
      <c r="A9" s="12"/>
      <c r="B9" s="42">
        <v>515</v>
      </c>
      <c r="C9" s="19" t="s">
        <v>22</v>
      </c>
      <c r="D9" s="43">
        <v>45778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45778</v>
      </c>
      <c r="O9" s="44">
        <f t="shared" si="2"/>
        <v>25.746906636670417</v>
      </c>
      <c r="P9" s="9"/>
    </row>
    <row r="10" spans="1:133">
      <c r="A10" s="12"/>
      <c r="B10" s="42">
        <v>519</v>
      </c>
      <c r="C10" s="19" t="s">
        <v>23</v>
      </c>
      <c r="D10" s="43">
        <v>321122</v>
      </c>
      <c r="E10" s="43">
        <v>83153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404275</v>
      </c>
      <c r="O10" s="44">
        <f t="shared" si="2"/>
        <v>227.37626546681665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651328</v>
      </c>
      <c r="E11" s="29">
        <f t="shared" si="3"/>
        <v>300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61739</v>
      </c>
      <c r="L11" s="29">
        <f t="shared" si="3"/>
        <v>0</v>
      </c>
      <c r="M11" s="29">
        <f t="shared" si="3"/>
        <v>0</v>
      </c>
      <c r="N11" s="40">
        <f t="shared" si="1"/>
        <v>713367</v>
      </c>
      <c r="O11" s="41">
        <f t="shared" si="2"/>
        <v>401.21878515185603</v>
      </c>
      <c r="P11" s="10"/>
    </row>
    <row r="12" spans="1:133">
      <c r="A12" s="12"/>
      <c r="B12" s="42">
        <v>521</v>
      </c>
      <c r="C12" s="19" t="s">
        <v>25</v>
      </c>
      <c r="D12" s="43">
        <v>556269</v>
      </c>
      <c r="E12" s="43">
        <v>300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52310</v>
      </c>
      <c r="L12" s="43">
        <v>0</v>
      </c>
      <c r="M12" s="43">
        <v>0</v>
      </c>
      <c r="N12" s="43">
        <f t="shared" si="1"/>
        <v>608879</v>
      </c>
      <c r="O12" s="44">
        <f t="shared" si="2"/>
        <v>342.45163104611925</v>
      </c>
      <c r="P12" s="9"/>
    </row>
    <row r="13" spans="1:133">
      <c r="A13" s="12"/>
      <c r="B13" s="42">
        <v>522</v>
      </c>
      <c r="C13" s="19" t="s">
        <v>26</v>
      </c>
      <c r="D13" s="43">
        <v>95059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9429</v>
      </c>
      <c r="L13" s="43">
        <v>0</v>
      </c>
      <c r="M13" s="43">
        <v>0</v>
      </c>
      <c r="N13" s="43">
        <f t="shared" si="1"/>
        <v>104488</v>
      </c>
      <c r="O13" s="44">
        <f t="shared" si="2"/>
        <v>58.767154105736786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SUM(D15:D17)</f>
        <v>187720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1598402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1786122</v>
      </c>
      <c r="O14" s="41">
        <f t="shared" si="2"/>
        <v>1004.5680539932508</v>
      </c>
      <c r="P14" s="10"/>
    </row>
    <row r="15" spans="1:133">
      <c r="A15" s="12"/>
      <c r="B15" s="42">
        <v>532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862344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862344</v>
      </c>
      <c r="O15" s="44">
        <f t="shared" si="2"/>
        <v>485.00787401574803</v>
      </c>
      <c r="P15" s="9"/>
    </row>
    <row r="16" spans="1:133">
      <c r="A16" s="12"/>
      <c r="B16" s="42">
        <v>533</v>
      </c>
      <c r="C16" s="19" t="s">
        <v>29</v>
      </c>
      <c r="D16" s="43">
        <v>187720</v>
      </c>
      <c r="E16" s="43">
        <v>0</v>
      </c>
      <c r="F16" s="43">
        <v>0</v>
      </c>
      <c r="G16" s="43">
        <v>0</v>
      </c>
      <c r="H16" s="43">
        <v>0</v>
      </c>
      <c r="I16" s="43">
        <v>588214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775934</v>
      </c>
      <c r="O16" s="44">
        <f t="shared" si="2"/>
        <v>436.40832395950508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147844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147844</v>
      </c>
      <c r="O17" s="44">
        <f t="shared" si="2"/>
        <v>83.151856017997744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267666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267666</v>
      </c>
      <c r="O18" s="41">
        <f t="shared" si="2"/>
        <v>150.54330708661416</v>
      </c>
      <c r="P18" s="10"/>
    </row>
    <row r="19" spans="1:119">
      <c r="A19" s="12"/>
      <c r="B19" s="42">
        <v>541</v>
      </c>
      <c r="C19" s="19" t="s">
        <v>32</v>
      </c>
      <c r="D19" s="43">
        <v>267666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267666</v>
      </c>
      <c r="O19" s="44">
        <f t="shared" si="2"/>
        <v>150.54330708661416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53869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53869</v>
      </c>
      <c r="O20" s="41">
        <f t="shared" si="2"/>
        <v>30.297525309336333</v>
      </c>
      <c r="P20" s="9"/>
    </row>
    <row r="21" spans="1:119">
      <c r="A21" s="12"/>
      <c r="B21" s="42">
        <v>572</v>
      </c>
      <c r="C21" s="19" t="s">
        <v>34</v>
      </c>
      <c r="D21" s="43">
        <v>53869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53869</v>
      </c>
      <c r="O21" s="44">
        <f t="shared" si="2"/>
        <v>30.297525309336333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51711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331750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383461</v>
      </c>
      <c r="O22" s="41">
        <f t="shared" si="2"/>
        <v>215.66985376827895</v>
      </c>
      <c r="P22" s="9"/>
    </row>
    <row r="23" spans="1:119" ht="15.75" thickBot="1">
      <c r="A23" s="12"/>
      <c r="B23" s="42">
        <v>581</v>
      </c>
      <c r="C23" s="19" t="s">
        <v>35</v>
      </c>
      <c r="D23" s="43">
        <v>51711</v>
      </c>
      <c r="E23" s="43">
        <v>0</v>
      </c>
      <c r="F23" s="43">
        <v>0</v>
      </c>
      <c r="G23" s="43">
        <v>0</v>
      </c>
      <c r="H23" s="43">
        <v>0</v>
      </c>
      <c r="I23" s="43">
        <v>331750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383461</v>
      </c>
      <c r="O23" s="44">
        <f t="shared" si="2"/>
        <v>215.66985376827895</v>
      </c>
      <c r="P23" s="9"/>
    </row>
    <row r="24" spans="1:119" ht="16.5" thickBot="1">
      <c r="A24" s="13" t="s">
        <v>10</v>
      </c>
      <c r="B24" s="21"/>
      <c r="C24" s="20"/>
      <c r="D24" s="14">
        <f>SUM(D5,D11,D14,D18,D20,D22)</f>
        <v>1917256</v>
      </c>
      <c r="E24" s="14">
        <f t="shared" ref="E24:M24" si="8">SUM(E5,E11,E14,E18,E20,E22)</f>
        <v>83453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1930152</v>
      </c>
      <c r="J24" s="14">
        <f t="shared" si="8"/>
        <v>0</v>
      </c>
      <c r="K24" s="14">
        <f t="shared" si="8"/>
        <v>61739</v>
      </c>
      <c r="L24" s="14">
        <f t="shared" si="8"/>
        <v>0</v>
      </c>
      <c r="M24" s="14">
        <f t="shared" si="8"/>
        <v>0</v>
      </c>
      <c r="N24" s="14">
        <f t="shared" si="1"/>
        <v>3992600</v>
      </c>
      <c r="O24" s="35">
        <f t="shared" si="2"/>
        <v>2245.5568053993252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3" t="s">
        <v>65</v>
      </c>
      <c r="M26" s="93"/>
      <c r="N26" s="93"/>
      <c r="O26" s="39">
        <v>1778</v>
      </c>
    </row>
    <row r="27" spans="1:119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19" ht="15.75" customHeight="1" thickBot="1">
      <c r="A28" s="97" t="s">
        <v>41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79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80</v>
      </c>
      <c r="N4" s="32" t="s">
        <v>5</v>
      </c>
      <c r="O4" s="32" t="s">
        <v>81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786424</v>
      </c>
      <c r="E5" s="24">
        <f t="shared" si="0"/>
        <v>27885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74418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7" si="1">SUM(D5:N5)</f>
        <v>888727</v>
      </c>
      <c r="P5" s="30">
        <f t="shared" ref="P5:P27" si="2">(O5/P$29)</f>
        <v>534.73345367027673</v>
      </c>
      <c r="Q5" s="6"/>
    </row>
    <row r="6" spans="1:134">
      <c r="A6" s="12"/>
      <c r="B6" s="42">
        <v>511</v>
      </c>
      <c r="C6" s="19" t="s">
        <v>19</v>
      </c>
      <c r="D6" s="43">
        <v>52584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52584</v>
      </c>
      <c r="P6" s="44">
        <f t="shared" si="2"/>
        <v>31.638989169675089</v>
      </c>
      <c r="Q6" s="9"/>
    </row>
    <row r="7" spans="1:134">
      <c r="A7" s="12"/>
      <c r="B7" s="42">
        <v>513</v>
      </c>
      <c r="C7" s="19" t="s">
        <v>20</v>
      </c>
      <c r="D7" s="43">
        <v>285765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285765</v>
      </c>
      <c r="P7" s="44">
        <f t="shared" si="2"/>
        <v>171.9404332129964</v>
      </c>
      <c r="Q7" s="9"/>
    </row>
    <row r="8" spans="1:134">
      <c r="A8" s="12"/>
      <c r="B8" s="42">
        <v>514</v>
      </c>
      <c r="C8" s="19" t="s">
        <v>21</v>
      </c>
      <c r="D8" s="43">
        <v>40407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40407</v>
      </c>
      <c r="P8" s="44">
        <f t="shared" si="2"/>
        <v>24.312274368231048</v>
      </c>
      <c r="Q8" s="9"/>
    </row>
    <row r="9" spans="1:134">
      <c r="A9" s="12"/>
      <c r="B9" s="42">
        <v>515</v>
      </c>
      <c r="C9" s="19" t="s">
        <v>22</v>
      </c>
      <c r="D9" s="43">
        <v>196954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196954</v>
      </c>
      <c r="P9" s="44">
        <f t="shared" si="2"/>
        <v>118.50421179302046</v>
      </c>
      <c r="Q9" s="9"/>
    </row>
    <row r="10" spans="1:134">
      <c r="A10" s="12"/>
      <c r="B10" s="42">
        <v>518</v>
      </c>
      <c r="C10" s="19" t="s">
        <v>52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74418</v>
      </c>
      <c r="L10" s="43">
        <v>0</v>
      </c>
      <c r="M10" s="43">
        <v>0</v>
      </c>
      <c r="N10" s="43">
        <v>0</v>
      </c>
      <c r="O10" s="43">
        <f t="shared" si="1"/>
        <v>74418</v>
      </c>
      <c r="P10" s="44">
        <f t="shared" si="2"/>
        <v>44.776173285198553</v>
      </c>
      <c r="Q10" s="9"/>
    </row>
    <row r="11" spans="1:134">
      <c r="A11" s="12"/>
      <c r="B11" s="42">
        <v>519</v>
      </c>
      <c r="C11" s="19" t="s">
        <v>23</v>
      </c>
      <c r="D11" s="43">
        <v>210714</v>
      </c>
      <c r="E11" s="43">
        <v>27885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238599</v>
      </c>
      <c r="P11" s="44">
        <f t="shared" si="2"/>
        <v>143.56137184115522</v>
      </c>
      <c r="Q11" s="9"/>
    </row>
    <row r="12" spans="1:134" ht="15.75">
      <c r="A12" s="26" t="s">
        <v>24</v>
      </c>
      <c r="B12" s="27"/>
      <c r="C12" s="28"/>
      <c r="D12" s="29">
        <f t="shared" ref="D12:N12" si="3">SUM(D13:D14)</f>
        <v>612357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612357</v>
      </c>
      <c r="P12" s="41">
        <f t="shared" si="2"/>
        <v>368.44584837545125</v>
      </c>
      <c r="Q12" s="10"/>
    </row>
    <row r="13" spans="1:134">
      <c r="A13" s="12"/>
      <c r="B13" s="42">
        <v>521</v>
      </c>
      <c r="C13" s="19" t="s">
        <v>25</v>
      </c>
      <c r="D13" s="43">
        <v>524371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524371</v>
      </c>
      <c r="P13" s="44">
        <f t="shared" si="2"/>
        <v>315.50601684717208</v>
      </c>
      <c r="Q13" s="9"/>
    </row>
    <row r="14" spans="1:134">
      <c r="A14" s="12"/>
      <c r="B14" s="42">
        <v>522</v>
      </c>
      <c r="C14" s="19" t="s">
        <v>26</v>
      </c>
      <c r="D14" s="43">
        <v>87986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87986</v>
      </c>
      <c r="P14" s="44">
        <f t="shared" si="2"/>
        <v>52.939831528279178</v>
      </c>
      <c r="Q14" s="9"/>
    </row>
    <row r="15" spans="1:134" ht="15.75">
      <c r="A15" s="26" t="s">
        <v>27</v>
      </c>
      <c r="B15" s="27"/>
      <c r="C15" s="28"/>
      <c r="D15" s="29">
        <f t="shared" ref="D15:N15" si="4">SUM(D16:D18)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1616608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1616608</v>
      </c>
      <c r="P15" s="41">
        <f t="shared" si="2"/>
        <v>972.68832731648615</v>
      </c>
      <c r="Q15" s="10"/>
    </row>
    <row r="16" spans="1:134">
      <c r="A16" s="12"/>
      <c r="B16" s="42">
        <v>532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610145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610145</v>
      </c>
      <c r="P16" s="44">
        <f t="shared" si="2"/>
        <v>367.11492178098678</v>
      </c>
      <c r="Q16" s="9"/>
    </row>
    <row r="17" spans="1:120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540462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540462</v>
      </c>
      <c r="P17" s="44">
        <f t="shared" si="2"/>
        <v>325.18772563176896</v>
      </c>
      <c r="Q17" s="9"/>
    </row>
    <row r="18" spans="1:120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466001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466001</v>
      </c>
      <c r="P18" s="44">
        <f t="shared" si="2"/>
        <v>280.38567990373042</v>
      </c>
      <c r="Q18" s="9"/>
    </row>
    <row r="19" spans="1:120" ht="15.75">
      <c r="A19" s="26" t="s">
        <v>31</v>
      </c>
      <c r="B19" s="27"/>
      <c r="C19" s="28"/>
      <c r="D19" s="29">
        <f t="shared" ref="D19:N19" si="5">SUM(D20:D20)</f>
        <v>586070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29">
        <f t="shared" si="1"/>
        <v>586070</v>
      </c>
      <c r="P19" s="41">
        <f t="shared" si="2"/>
        <v>352.62936221419977</v>
      </c>
      <c r="Q19" s="10"/>
    </row>
    <row r="20" spans="1:120">
      <c r="A20" s="12"/>
      <c r="B20" s="42">
        <v>541</v>
      </c>
      <c r="C20" s="19" t="s">
        <v>32</v>
      </c>
      <c r="D20" s="43">
        <v>586070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586070</v>
      </c>
      <c r="P20" s="44">
        <f t="shared" si="2"/>
        <v>352.62936221419977</v>
      </c>
      <c r="Q20" s="9"/>
    </row>
    <row r="21" spans="1:120" ht="15.75">
      <c r="A21" s="26" t="s">
        <v>46</v>
      </c>
      <c r="B21" s="27"/>
      <c r="C21" s="28"/>
      <c r="D21" s="29">
        <f t="shared" ref="D21:N21" si="6">SUM(D22:D22)</f>
        <v>0</v>
      </c>
      <c r="E21" s="29">
        <f t="shared" si="6"/>
        <v>46413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6"/>
        <v>0</v>
      </c>
      <c r="O21" s="29">
        <f t="shared" si="1"/>
        <v>46413</v>
      </c>
      <c r="P21" s="41">
        <f t="shared" si="2"/>
        <v>27.925992779783392</v>
      </c>
      <c r="Q21" s="10"/>
    </row>
    <row r="22" spans="1:120">
      <c r="A22" s="45"/>
      <c r="B22" s="46">
        <v>559</v>
      </c>
      <c r="C22" s="47" t="s">
        <v>72</v>
      </c>
      <c r="D22" s="43">
        <v>0</v>
      </c>
      <c r="E22" s="43">
        <v>46413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46413</v>
      </c>
      <c r="P22" s="44">
        <f t="shared" si="2"/>
        <v>27.925992779783392</v>
      </c>
      <c r="Q22" s="9"/>
    </row>
    <row r="23" spans="1:120" ht="15.75">
      <c r="A23" s="26" t="s">
        <v>33</v>
      </c>
      <c r="B23" s="27"/>
      <c r="C23" s="28"/>
      <c r="D23" s="29">
        <f t="shared" ref="D23:N23" si="7">SUM(D24:D24)</f>
        <v>47840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1"/>
        <v>47840</v>
      </c>
      <c r="P23" s="41">
        <f t="shared" si="2"/>
        <v>28.784596871239472</v>
      </c>
      <c r="Q23" s="9"/>
    </row>
    <row r="24" spans="1:120">
      <c r="A24" s="12"/>
      <c r="B24" s="42">
        <v>572</v>
      </c>
      <c r="C24" s="19" t="s">
        <v>34</v>
      </c>
      <c r="D24" s="43">
        <v>47840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47840</v>
      </c>
      <c r="P24" s="44">
        <f t="shared" si="2"/>
        <v>28.784596871239472</v>
      </c>
      <c r="Q24" s="9"/>
    </row>
    <row r="25" spans="1:120" ht="15.75">
      <c r="A25" s="26" t="s">
        <v>36</v>
      </c>
      <c r="B25" s="27"/>
      <c r="C25" s="28"/>
      <c r="D25" s="29">
        <f t="shared" ref="D25:N25" si="8">SUM(D26:D26)</f>
        <v>64406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 t="shared" si="1"/>
        <v>64406</v>
      </c>
      <c r="P25" s="41">
        <f t="shared" si="2"/>
        <v>38.75210589651023</v>
      </c>
      <c r="Q25" s="9"/>
    </row>
    <row r="26" spans="1:120" ht="15.75" thickBot="1">
      <c r="A26" s="12"/>
      <c r="B26" s="42">
        <v>581</v>
      </c>
      <c r="C26" s="19" t="s">
        <v>82</v>
      </c>
      <c r="D26" s="43">
        <v>64406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64406</v>
      </c>
      <c r="P26" s="44">
        <f t="shared" si="2"/>
        <v>38.75210589651023</v>
      </c>
      <c r="Q26" s="9"/>
    </row>
    <row r="27" spans="1:120" ht="16.5" thickBot="1">
      <c r="A27" s="13" t="s">
        <v>10</v>
      </c>
      <c r="B27" s="21"/>
      <c r="C27" s="20"/>
      <c r="D27" s="14">
        <f>SUM(D5,D12,D15,D19,D21,D23,D25)</f>
        <v>2097097</v>
      </c>
      <c r="E27" s="14">
        <f t="shared" ref="E27:N27" si="9">SUM(E5,E12,E15,E19,E21,E23,E25)</f>
        <v>74298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1616608</v>
      </c>
      <c r="J27" s="14">
        <f t="shared" si="9"/>
        <v>0</v>
      </c>
      <c r="K27" s="14">
        <f t="shared" si="9"/>
        <v>74418</v>
      </c>
      <c r="L27" s="14">
        <f t="shared" si="9"/>
        <v>0</v>
      </c>
      <c r="M27" s="14">
        <f t="shared" si="9"/>
        <v>0</v>
      </c>
      <c r="N27" s="14">
        <f t="shared" si="9"/>
        <v>0</v>
      </c>
      <c r="O27" s="14">
        <f t="shared" si="1"/>
        <v>3862421</v>
      </c>
      <c r="P27" s="35">
        <f t="shared" si="2"/>
        <v>2323.9596871239469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93" t="s">
        <v>83</v>
      </c>
      <c r="N29" s="93"/>
      <c r="O29" s="93"/>
      <c r="P29" s="39">
        <v>1662</v>
      </c>
    </row>
    <row r="30" spans="1:120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  <row r="31" spans="1:120" ht="15.75" customHeight="1" thickBot="1">
      <c r="A31" s="97" t="s">
        <v>41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1286921</v>
      </c>
      <c r="E5" s="24">
        <f t="shared" si="0"/>
        <v>6700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68508</v>
      </c>
      <c r="L5" s="24">
        <f t="shared" si="0"/>
        <v>0</v>
      </c>
      <c r="M5" s="24">
        <f t="shared" si="0"/>
        <v>0</v>
      </c>
      <c r="N5" s="25">
        <f t="shared" ref="N5:N27" si="1">SUM(D5:M5)</f>
        <v>1362129</v>
      </c>
      <c r="O5" s="30">
        <f t="shared" ref="O5:O27" si="2">(N5/O$29)</f>
        <v>857.22404027690368</v>
      </c>
      <c r="P5" s="6"/>
    </row>
    <row r="6" spans="1:133">
      <c r="A6" s="12"/>
      <c r="B6" s="42">
        <v>511</v>
      </c>
      <c r="C6" s="19" t="s">
        <v>19</v>
      </c>
      <c r="D6" s="43">
        <v>49040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49040</v>
      </c>
      <c r="O6" s="44">
        <f t="shared" si="2"/>
        <v>30.862177470106985</v>
      </c>
      <c r="P6" s="9"/>
    </row>
    <row r="7" spans="1:133">
      <c r="A7" s="12"/>
      <c r="B7" s="42">
        <v>513</v>
      </c>
      <c r="C7" s="19" t="s">
        <v>20</v>
      </c>
      <c r="D7" s="43">
        <v>263913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263913</v>
      </c>
      <c r="O7" s="44">
        <f t="shared" si="2"/>
        <v>166.08747640025172</v>
      </c>
      <c r="P7" s="9"/>
    </row>
    <row r="8" spans="1:133">
      <c r="A8" s="12"/>
      <c r="B8" s="42">
        <v>514</v>
      </c>
      <c r="C8" s="19" t="s">
        <v>21</v>
      </c>
      <c r="D8" s="43">
        <v>36985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36985</v>
      </c>
      <c r="O8" s="44">
        <f t="shared" si="2"/>
        <v>23.275645059786029</v>
      </c>
      <c r="P8" s="9"/>
    </row>
    <row r="9" spans="1:133">
      <c r="A9" s="12"/>
      <c r="B9" s="42">
        <v>515</v>
      </c>
      <c r="C9" s="19" t="s">
        <v>22</v>
      </c>
      <c r="D9" s="43">
        <v>204739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204739</v>
      </c>
      <c r="O9" s="44">
        <f t="shared" si="2"/>
        <v>128.84770295783511</v>
      </c>
      <c r="P9" s="9"/>
    </row>
    <row r="10" spans="1:133">
      <c r="A10" s="12"/>
      <c r="B10" s="42">
        <v>518</v>
      </c>
      <c r="C10" s="19" t="s">
        <v>52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68508</v>
      </c>
      <c r="L10" s="43">
        <v>0</v>
      </c>
      <c r="M10" s="43">
        <v>0</v>
      </c>
      <c r="N10" s="43">
        <f t="shared" si="1"/>
        <v>68508</v>
      </c>
      <c r="O10" s="44">
        <f t="shared" si="2"/>
        <v>43.113908118313404</v>
      </c>
      <c r="P10" s="9"/>
    </row>
    <row r="11" spans="1:133">
      <c r="A11" s="12"/>
      <c r="B11" s="42">
        <v>519</v>
      </c>
      <c r="C11" s="19" t="s">
        <v>55</v>
      </c>
      <c r="D11" s="43">
        <v>732244</v>
      </c>
      <c r="E11" s="43">
        <v>6700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738944</v>
      </c>
      <c r="O11" s="44">
        <f t="shared" si="2"/>
        <v>465.03713027061042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SUM(D13:D14)</f>
        <v>577068</v>
      </c>
      <c r="E12" s="29">
        <f t="shared" si="3"/>
        <v>10077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587145</v>
      </c>
      <c r="O12" s="41">
        <f t="shared" si="2"/>
        <v>369.50597860289491</v>
      </c>
      <c r="P12" s="10"/>
    </row>
    <row r="13" spans="1:133">
      <c r="A13" s="12"/>
      <c r="B13" s="42">
        <v>521</v>
      </c>
      <c r="C13" s="19" t="s">
        <v>25</v>
      </c>
      <c r="D13" s="43">
        <v>485745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485745</v>
      </c>
      <c r="O13" s="44">
        <f t="shared" si="2"/>
        <v>305.69225928256765</v>
      </c>
      <c r="P13" s="9"/>
    </row>
    <row r="14" spans="1:133">
      <c r="A14" s="12"/>
      <c r="B14" s="42">
        <v>522</v>
      </c>
      <c r="C14" s="19" t="s">
        <v>26</v>
      </c>
      <c r="D14" s="43">
        <v>91323</v>
      </c>
      <c r="E14" s="43">
        <v>10077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101400</v>
      </c>
      <c r="O14" s="44">
        <f t="shared" si="2"/>
        <v>63.813719320327252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SUM(D16:D18)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1604692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1604692</v>
      </c>
      <c r="O15" s="41">
        <f t="shared" si="2"/>
        <v>1009.8753933291379</v>
      </c>
      <c r="P15" s="10"/>
    </row>
    <row r="16" spans="1:133">
      <c r="A16" s="12"/>
      <c r="B16" s="42">
        <v>532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594832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594832</v>
      </c>
      <c r="O16" s="44">
        <f t="shared" si="2"/>
        <v>374.34361233480178</v>
      </c>
      <c r="P16" s="9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587080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587080</v>
      </c>
      <c r="O17" s="44">
        <f t="shared" si="2"/>
        <v>369.46507237256134</v>
      </c>
      <c r="P17" s="9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422780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422780</v>
      </c>
      <c r="O18" s="44">
        <f t="shared" si="2"/>
        <v>266.06670862177469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297070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297070</v>
      </c>
      <c r="O19" s="41">
        <f t="shared" si="2"/>
        <v>186.95405915670233</v>
      </c>
      <c r="P19" s="10"/>
    </row>
    <row r="20" spans="1:119">
      <c r="A20" s="12"/>
      <c r="B20" s="42">
        <v>541</v>
      </c>
      <c r="C20" s="19" t="s">
        <v>56</v>
      </c>
      <c r="D20" s="43">
        <v>297070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297070</v>
      </c>
      <c r="O20" s="44">
        <f t="shared" si="2"/>
        <v>186.95405915670233</v>
      </c>
      <c r="P20" s="9"/>
    </row>
    <row r="21" spans="1:119" ht="15.75">
      <c r="A21" s="26" t="s">
        <v>46</v>
      </c>
      <c r="B21" s="27"/>
      <c r="C21" s="28"/>
      <c r="D21" s="29">
        <f t="shared" ref="D21:M21" si="6">SUM(D22:D22)</f>
        <v>0</v>
      </c>
      <c r="E21" s="29">
        <f t="shared" si="6"/>
        <v>31527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31527</v>
      </c>
      <c r="O21" s="41">
        <f t="shared" si="2"/>
        <v>19.84078036500944</v>
      </c>
      <c r="P21" s="10"/>
    </row>
    <row r="22" spans="1:119">
      <c r="A22" s="45"/>
      <c r="B22" s="46">
        <v>559</v>
      </c>
      <c r="C22" s="47" t="s">
        <v>72</v>
      </c>
      <c r="D22" s="43">
        <v>0</v>
      </c>
      <c r="E22" s="43">
        <v>31527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31527</v>
      </c>
      <c r="O22" s="44">
        <f t="shared" si="2"/>
        <v>19.84078036500944</v>
      </c>
      <c r="P22" s="9"/>
    </row>
    <row r="23" spans="1:119" ht="15.75">
      <c r="A23" s="26" t="s">
        <v>33</v>
      </c>
      <c r="B23" s="27"/>
      <c r="C23" s="28"/>
      <c r="D23" s="29">
        <f t="shared" ref="D23:M23" si="7">SUM(D24:D24)</f>
        <v>49961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49961</v>
      </c>
      <c r="O23" s="41">
        <f t="shared" si="2"/>
        <v>31.441787287602267</v>
      </c>
      <c r="P23" s="9"/>
    </row>
    <row r="24" spans="1:119">
      <c r="A24" s="12"/>
      <c r="B24" s="42">
        <v>572</v>
      </c>
      <c r="C24" s="19" t="s">
        <v>57</v>
      </c>
      <c r="D24" s="43">
        <v>49961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49961</v>
      </c>
      <c r="O24" s="44">
        <f t="shared" si="2"/>
        <v>31.441787287602267</v>
      </c>
      <c r="P24" s="9"/>
    </row>
    <row r="25" spans="1:119" ht="15.75">
      <c r="A25" s="26" t="s">
        <v>58</v>
      </c>
      <c r="B25" s="27"/>
      <c r="C25" s="28"/>
      <c r="D25" s="29">
        <f t="shared" ref="D25:M25" si="8">SUM(D26:D26)</f>
        <v>59838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59838</v>
      </c>
      <c r="O25" s="41">
        <f t="shared" si="2"/>
        <v>37.657646318439269</v>
      </c>
      <c r="P25" s="9"/>
    </row>
    <row r="26" spans="1:119" ht="15.75" thickBot="1">
      <c r="A26" s="12"/>
      <c r="B26" s="42">
        <v>581</v>
      </c>
      <c r="C26" s="19" t="s">
        <v>59</v>
      </c>
      <c r="D26" s="43">
        <v>59838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59838</v>
      </c>
      <c r="O26" s="44">
        <f t="shared" si="2"/>
        <v>37.657646318439269</v>
      </c>
      <c r="P26" s="9"/>
    </row>
    <row r="27" spans="1:119" ht="16.5" thickBot="1">
      <c r="A27" s="13" t="s">
        <v>10</v>
      </c>
      <c r="B27" s="21"/>
      <c r="C27" s="20"/>
      <c r="D27" s="14">
        <f>SUM(D5,D12,D15,D19,D21,D23,D25)</f>
        <v>2270858</v>
      </c>
      <c r="E27" s="14">
        <f t="shared" ref="E27:M27" si="9">SUM(E5,E12,E15,E19,E21,E23,E25)</f>
        <v>48304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1604692</v>
      </c>
      <c r="J27" s="14">
        <f t="shared" si="9"/>
        <v>0</v>
      </c>
      <c r="K27" s="14">
        <f t="shared" si="9"/>
        <v>68508</v>
      </c>
      <c r="L27" s="14">
        <f t="shared" si="9"/>
        <v>0</v>
      </c>
      <c r="M27" s="14">
        <f t="shared" si="9"/>
        <v>0</v>
      </c>
      <c r="N27" s="14">
        <f t="shared" si="1"/>
        <v>3992362</v>
      </c>
      <c r="O27" s="35">
        <f t="shared" si="2"/>
        <v>2512.4996853366897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77</v>
      </c>
      <c r="M29" s="93"/>
      <c r="N29" s="93"/>
      <c r="O29" s="39">
        <v>1589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41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730059</v>
      </c>
      <c r="E5" s="24">
        <f t="shared" si="0"/>
        <v>67302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77676</v>
      </c>
      <c r="L5" s="24">
        <f t="shared" si="0"/>
        <v>0</v>
      </c>
      <c r="M5" s="24">
        <f t="shared" si="0"/>
        <v>0</v>
      </c>
      <c r="N5" s="25">
        <f>SUM(D5:M5)</f>
        <v>875037</v>
      </c>
      <c r="O5" s="30">
        <f t="shared" ref="O5:O28" si="1">(N5/O$30)</f>
        <v>552.77132027795324</v>
      </c>
      <c r="P5" s="6"/>
    </row>
    <row r="6" spans="1:133">
      <c r="A6" s="12"/>
      <c r="B6" s="42">
        <v>511</v>
      </c>
      <c r="C6" s="19" t="s">
        <v>19</v>
      </c>
      <c r="D6" s="43">
        <v>53220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53220</v>
      </c>
      <c r="O6" s="44">
        <f t="shared" si="1"/>
        <v>33.619709412507895</v>
      </c>
      <c r="P6" s="9"/>
    </row>
    <row r="7" spans="1:133">
      <c r="A7" s="12"/>
      <c r="B7" s="42">
        <v>513</v>
      </c>
      <c r="C7" s="19" t="s">
        <v>20</v>
      </c>
      <c r="D7" s="43">
        <v>257694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257694</v>
      </c>
      <c r="O7" s="44">
        <f t="shared" si="1"/>
        <v>162.78837650031585</v>
      </c>
      <c r="P7" s="9"/>
    </row>
    <row r="8" spans="1:133">
      <c r="A8" s="12"/>
      <c r="B8" s="42">
        <v>514</v>
      </c>
      <c r="C8" s="19" t="s">
        <v>21</v>
      </c>
      <c r="D8" s="43">
        <v>36157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36157</v>
      </c>
      <c r="O8" s="44">
        <f t="shared" si="1"/>
        <v>22.840808591282375</v>
      </c>
      <c r="P8" s="9"/>
    </row>
    <row r="9" spans="1:133">
      <c r="A9" s="12"/>
      <c r="B9" s="42">
        <v>515</v>
      </c>
      <c r="C9" s="19" t="s">
        <v>22</v>
      </c>
      <c r="D9" s="43">
        <v>193141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193141</v>
      </c>
      <c r="O9" s="44">
        <f t="shared" si="1"/>
        <v>122.00947567909033</v>
      </c>
      <c r="P9" s="9"/>
    </row>
    <row r="10" spans="1:133">
      <c r="A10" s="12"/>
      <c r="B10" s="42">
        <v>516</v>
      </c>
      <c r="C10" s="19" t="s">
        <v>43</v>
      </c>
      <c r="D10" s="43">
        <v>15584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15584</v>
      </c>
      <c r="O10" s="44">
        <f t="shared" si="1"/>
        <v>9.8445988629185095</v>
      </c>
      <c r="P10" s="9"/>
    </row>
    <row r="11" spans="1:133">
      <c r="A11" s="12"/>
      <c r="B11" s="42">
        <v>518</v>
      </c>
      <c r="C11" s="19" t="s">
        <v>52</v>
      </c>
      <c r="D11" s="43">
        <v>0</v>
      </c>
      <c r="E11" s="43">
        <v>67302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77676</v>
      </c>
      <c r="L11" s="43">
        <v>0</v>
      </c>
      <c r="M11" s="43">
        <v>0</v>
      </c>
      <c r="N11" s="43">
        <f t="shared" si="2"/>
        <v>144978</v>
      </c>
      <c r="O11" s="44">
        <f t="shared" si="1"/>
        <v>91.584333543903981</v>
      </c>
      <c r="P11" s="9"/>
    </row>
    <row r="12" spans="1:133">
      <c r="A12" s="12"/>
      <c r="B12" s="42">
        <v>519</v>
      </c>
      <c r="C12" s="19" t="s">
        <v>55</v>
      </c>
      <c r="D12" s="43">
        <v>174263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174263</v>
      </c>
      <c r="O12" s="44">
        <f t="shared" si="1"/>
        <v>110.08401768793431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SUM(D14:D15)</f>
        <v>618035</v>
      </c>
      <c r="E13" s="29">
        <f t="shared" si="3"/>
        <v>8424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626459</v>
      </c>
      <c r="O13" s="41">
        <f t="shared" si="1"/>
        <v>395.74162981680354</v>
      </c>
      <c r="P13" s="10"/>
    </row>
    <row r="14" spans="1:133">
      <c r="A14" s="12"/>
      <c r="B14" s="42">
        <v>521</v>
      </c>
      <c r="C14" s="19" t="s">
        <v>25</v>
      </c>
      <c r="D14" s="43">
        <v>535687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535687</v>
      </c>
      <c r="O14" s="44">
        <f t="shared" si="1"/>
        <v>338.39987365761215</v>
      </c>
      <c r="P14" s="9"/>
    </row>
    <row r="15" spans="1:133">
      <c r="A15" s="12"/>
      <c r="B15" s="42">
        <v>522</v>
      </c>
      <c r="C15" s="19" t="s">
        <v>26</v>
      </c>
      <c r="D15" s="43">
        <v>82348</v>
      </c>
      <c r="E15" s="43">
        <v>8424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90772</v>
      </c>
      <c r="O15" s="44">
        <f t="shared" si="1"/>
        <v>57.341756159191412</v>
      </c>
      <c r="P15" s="9"/>
    </row>
    <row r="16" spans="1:133" ht="15.75">
      <c r="A16" s="26" t="s">
        <v>27</v>
      </c>
      <c r="B16" s="27"/>
      <c r="C16" s="28"/>
      <c r="D16" s="29">
        <f t="shared" ref="D16:M16" si="5">SUM(D17:D19)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1537749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1537749</v>
      </c>
      <c r="O16" s="41">
        <f t="shared" si="1"/>
        <v>971.41440303221736</v>
      </c>
      <c r="P16" s="10"/>
    </row>
    <row r="17" spans="1:119">
      <c r="A17" s="12"/>
      <c r="B17" s="42">
        <v>532</v>
      </c>
      <c r="C17" s="19" t="s">
        <v>28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580596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580596</v>
      </c>
      <c r="O17" s="44">
        <f t="shared" si="1"/>
        <v>366.76942514213516</v>
      </c>
      <c r="P17" s="9"/>
    </row>
    <row r="18" spans="1:119">
      <c r="A18" s="12"/>
      <c r="B18" s="42">
        <v>533</v>
      </c>
      <c r="C18" s="19" t="s">
        <v>29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546835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546835</v>
      </c>
      <c r="O18" s="44">
        <f t="shared" si="1"/>
        <v>345.44219835754893</v>
      </c>
      <c r="P18" s="9"/>
    </row>
    <row r="19" spans="1:119">
      <c r="A19" s="12"/>
      <c r="B19" s="42">
        <v>535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410318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410318</v>
      </c>
      <c r="O19" s="44">
        <f t="shared" si="1"/>
        <v>259.20277953253316</v>
      </c>
      <c r="P19" s="9"/>
    </row>
    <row r="20" spans="1:119" ht="15.75">
      <c r="A20" s="26" t="s">
        <v>31</v>
      </c>
      <c r="B20" s="27"/>
      <c r="C20" s="28"/>
      <c r="D20" s="29">
        <f t="shared" ref="D20:M20" si="6">SUM(D21:D21)</f>
        <v>233647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233647</v>
      </c>
      <c r="O20" s="41">
        <f t="shared" si="1"/>
        <v>147.59759949463046</v>
      </c>
      <c r="P20" s="10"/>
    </row>
    <row r="21" spans="1:119">
      <c r="A21" s="12"/>
      <c r="B21" s="42">
        <v>541</v>
      </c>
      <c r="C21" s="19" t="s">
        <v>56</v>
      </c>
      <c r="D21" s="43">
        <v>233647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233647</v>
      </c>
      <c r="O21" s="44">
        <f t="shared" si="1"/>
        <v>147.59759949463046</v>
      </c>
      <c r="P21" s="9"/>
    </row>
    <row r="22" spans="1:119" ht="15.75">
      <c r="A22" s="26" t="s">
        <v>46</v>
      </c>
      <c r="B22" s="27"/>
      <c r="C22" s="28"/>
      <c r="D22" s="29">
        <f t="shared" ref="D22:M22" si="7">SUM(D23:D23)</f>
        <v>0</v>
      </c>
      <c r="E22" s="29">
        <f t="shared" si="7"/>
        <v>29467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29467</v>
      </c>
      <c r="O22" s="41">
        <f t="shared" si="1"/>
        <v>18.614655716993052</v>
      </c>
      <c r="P22" s="10"/>
    </row>
    <row r="23" spans="1:119">
      <c r="A23" s="45"/>
      <c r="B23" s="46">
        <v>559</v>
      </c>
      <c r="C23" s="47" t="s">
        <v>72</v>
      </c>
      <c r="D23" s="43">
        <v>0</v>
      </c>
      <c r="E23" s="43">
        <v>29467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29467</v>
      </c>
      <c r="O23" s="44">
        <f t="shared" si="1"/>
        <v>18.614655716993052</v>
      </c>
      <c r="P23" s="9"/>
    </row>
    <row r="24" spans="1:119" ht="15.75">
      <c r="A24" s="26" t="s">
        <v>33</v>
      </c>
      <c r="B24" s="27"/>
      <c r="C24" s="28"/>
      <c r="D24" s="29">
        <f t="shared" ref="D24:M24" si="8">SUM(D25:D25)</f>
        <v>392032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392032</v>
      </c>
      <c r="O24" s="41">
        <f t="shared" si="1"/>
        <v>247.65129500947569</v>
      </c>
      <c r="P24" s="9"/>
    </row>
    <row r="25" spans="1:119">
      <c r="A25" s="12"/>
      <c r="B25" s="42">
        <v>572</v>
      </c>
      <c r="C25" s="19" t="s">
        <v>57</v>
      </c>
      <c r="D25" s="43">
        <v>392032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392032</v>
      </c>
      <c r="O25" s="44">
        <f t="shared" si="1"/>
        <v>247.65129500947569</v>
      </c>
      <c r="P25" s="9"/>
    </row>
    <row r="26" spans="1:119" ht="15.75">
      <c r="A26" s="26" t="s">
        <v>58</v>
      </c>
      <c r="B26" s="27"/>
      <c r="C26" s="28"/>
      <c r="D26" s="29">
        <f t="shared" ref="D26:M26" si="9">SUM(D27:D27)</f>
        <v>35363</v>
      </c>
      <c r="E26" s="29">
        <f t="shared" si="9"/>
        <v>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4"/>
        <v>35363</v>
      </c>
      <c r="O26" s="41">
        <f t="shared" si="1"/>
        <v>22.339229311433986</v>
      </c>
      <c r="P26" s="9"/>
    </row>
    <row r="27" spans="1:119" ht="15.75" thickBot="1">
      <c r="A27" s="12"/>
      <c r="B27" s="42">
        <v>581</v>
      </c>
      <c r="C27" s="19" t="s">
        <v>59</v>
      </c>
      <c r="D27" s="43">
        <v>35363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35363</v>
      </c>
      <c r="O27" s="44">
        <f t="shared" si="1"/>
        <v>22.339229311433986</v>
      </c>
      <c r="P27" s="9"/>
    </row>
    <row r="28" spans="1:119" ht="16.5" thickBot="1">
      <c r="A28" s="13" t="s">
        <v>10</v>
      </c>
      <c r="B28" s="21"/>
      <c r="C28" s="20"/>
      <c r="D28" s="14">
        <f>SUM(D5,D13,D16,D20,D22,D24,D26)</f>
        <v>2009136</v>
      </c>
      <c r="E28" s="14">
        <f t="shared" ref="E28:M28" si="10">SUM(E5,E13,E16,E20,E22,E24,E26)</f>
        <v>105193</v>
      </c>
      <c r="F28" s="14">
        <f t="shared" si="10"/>
        <v>0</v>
      </c>
      <c r="G28" s="14">
        <f t="shared" si="10"/>
        <v>0</v>
      </c>
      <c r="H28" s="14">
        <f t="shared" si="10"/>
        <v>0</v>
      </c>
      <c r="I28" s="14">
        <f t="shared" si="10"/>
        <v>1537749</v>
      </c>
      <c r="J28" s="14">
        <f t="shared" si="10"/>
        <v>0</v>
      </c>
      <c r="K28" s="14">
        <f t="shared" si="10"/>
        <v>77676</v>
      </c>
      <c r="L28" s="14">
        <f t="shared" si="10"/>
        <v>0</v>
      </c>
      <c r="M28" s="14">
        <f t="shared" si="10"/>
        <v>0</v>
      </c>
      <c r="N28" s="14">
        <f t="shared" si="4"/>
        <v>3729754</v>
      </c>
      <c r="O28" s="35">
        <f t="shared" si="1"/>
        <v>2356.1301326595071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75</v>
      </c>
      <c r="M30" s="93"/>
      <c r="N30" s="93"/>
      <c r="O30" s="39">
        <v>1583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41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1037969</v>
      </c>
      <c r="E5" s="24">
        <f t="shared" si="0"/>
        <v>97597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1135566</v>
      </c>
      <c r="O5" s="30">
        <f t="shared" ref="O5:O29" si="1">(N5/O$31)</f>
        <v>731.20798454603994</v>
      </c>
      <c r="P5" s="6"/>
    </row>
    <row r="6" spans="1:133">
      <c r="A6" s="12"/>
      <c r="B6" s="42">
        <v>511</v>
      </c>
      <c r="C6" s="19" t="s">
        <v>19</v>
      </c>
      <c r="D6" s="43">
        <v>54021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54021</v>
      </c>
      <c r="O6" s="44">
        <f t="shared" si="1"/>
        <v>34.784932388924659</v>
      </c>
      <c r="P6" s="9"/>
    </row>
    <row r="7" spans="1:133">
      <c r="A7" s="12"/>
      <c r="B7" s="42">
        <v>513</v>
      </c>
      <c r="C7" s="19" t="s">
        <v>20</v>
      </c>
      <c r="D7" s="43">
        <v>257795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257795</v>
      </c>
      <c r="O7" s="44">
        <f t="shared" si="1"/>
        <v>165.99806825499033</v>
      </c>
      <c r="P7" s="9"/>
    </row>
    <row r="8" spans="1:133">
      <c r="A8" s="12"/>
      <c r="B8" s="42">
        <v>514</v>
      </c>
      <c r="C8" s="19" t="s">
        <v>21</v>
      </c>
      <c r="D8" s="43">
        <v>36249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36249</v>
      </c>
      <c r="O8" s="44">
        <f t="shared" si="1"/>
        <v>23.341274951706374</v>
      </c>
      <c r="P8" s="9"/>
    </row>
    <row r="9" spans="1:133">
      <c r="A9" s="12"/>
      <c r="B9" s="42">
        <v>515</v>
      </c>
      <c r="C9" s="19" t="s">
        <v>22</v>
      </c>
      <c r="D9" s="43">
        <v>183268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183268</v>
      </c>
      <c r="O9" s="44">
        <f t="shared" si="1"/>
        <v>118.00901481004507</v>
      </c>
      <c r="P9" s="9"/>
    </row>
    <row r="10" spans="1:133">
      <c r="A10" s="12"/>
      <c r="B10" s="42">
        <v>516</v>
      </c>
      <c r="C10" s="19" t="s">
        <v>43</v>
      </c>
      <c r="D10" s="43">
        <v>25457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25457</v>
      </c>
      <c r="O10" s="44">
        <f t="shared" si="1"/>
        <v>16.392144236960721</v>
      </c>
      <c r="P10" s="9"/>
    </row>
    <row r="11" spans="1:133">
      <c r="A11" s="12"/>
      <c r="B11" s="42">
        <v>517</v>
      </c>
      <c r="C11" s="19" t="s">
        <v>71</v>
      </c>
      <c r="D11" s="43">
        <v>2380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2380</v>
      </c>
      <c r="O11" s="44">
        <f t="shared" si="1"/>
        <v>1.5325177076625884</v>
      </c>
      <c r="P11" s="9"/>
    </row>
    <row r="12" spans="1:133">
      <c r="A12" s="12"/>
      <c r="B12" s="42">
        <v>518</v>
      </c>
      <c r="C12" s="19" t="s">
        <v>52</v>
      </c>
      <c r="D12" s="43">
        <v>0</v>
      </c>
      <c r="E12" s="43">
        <v>97597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97597</v>
      </c>
      <c r="O12" s="44">
        <f t="shared" si="1"/>
        <v>62.844172569220866</v>
      </c>
      <c r="P12" s="9"/>
    </row>
    <row r="13" spans="1:133">
      <c r="A13" s="12"/>
      <c r="B13" s="42">
        <v>519</v>
      </c>
      <c r="C13" s="19" t="s">
        <v>55</v>
      </c>
      <c r="D13" s="43">
        <v>478799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478799</v>
      </c>
      <c r="O13" s="44">
        <f t="shared" si="1"/>
        <v>308.3058596265293</v>
      </c>
      <c r="P13" s="9"/>
    </row>
    <row r="14" spans="1:133" ht="15.75">
      <c r="A14" s="26" t="s">
        <v>24</v>
      </c>
      <c r="B14" s="27"/>
      <c r="C14" s="28"/>
      <c r="D14" s="29">
        <f t="shared" ref="D14:M14" si="3">SUM(D15:D16)</f>
        <v>532600</v>
      </c>
      <c r="E14" s="29">
        <f t="shared" si="3"/>
        <v>2233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100010</v>
      </c>
      <c r="L14" s="29">
        <f t="shared" si="3"/>
        <v>0</v>
      </c>
      <c r="M14" s="29">
        <f t="shared" si="3"/>
        <v>0</v>
      </c>
      <c r="N14" s="40">
        <f t="shared" ref="N14:N29" si="4">SUM(D14:M14)</f>
        <v>634843</v>
      </c>
      <c r="O14" s="41">
        <f t="shared" si="1"/>
        <v>408.78493238892469</v>
      </c>
      <c r="P14" s="10"/>
    </row>
    <row r="15" spans="1:133">
      <c r="A15" s="12"/>
      <c r="B15" s="42">
        <v>521</v>
      </c>
      <c r="C15" s="19" t="s">
        <v>25</v>
      </c>
      <c r="D15" s="43">
        <v>454647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77694</v>
      </c>
      <c r="L15" s="43">
        <v>0</v>
      </c>
      <c r="M15" s="43">
        <v>0</v>
      </c>
      <c r="N15" s="43">
        <f t="shared" si="4"/>
        <v>532341</v>
      </c>
      <c r="O15" s="44">
        <f t="shared" si="1"/>
        <v>342.78235672891179</v>
      </c>
      <c r="P15" s="9"/>
    </row>
    <row r="16" spans="1:133">
      <c r="A16" s="12"/>
      <c r="B16" s="42">
        <v>522</v>
      </c>
      <c r="C16" s="19" t="s">
        <v>26</v>
      </c>
      <c r="D16" s="43">
        <v>77953</v>
      </c>
      <c r="E16" s="43">
        <v>2233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22316</v>
      </c>
      <c r="L16" s="43">
        <v>0</v>
      </c>
      <c r="M16" s="43">
        <v>0</v>
      </c>
      <c r="N16" s="43">
        <f t="shared" si="4"/>
        <v>102502</v>
      </c>
      <c r="O16" s="44">
        <f t="shared" si="1"/>
        <v>66.00257566001288</v>
      </c>
      <c r="P16" s="9"/>
    </row>
    <row r="17" spans="1:119" ht="15.75">
      <c r="A17" s="26" t="s">
        <v>27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1501745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1501745</v>
      </c>
      <c r="O17" s="41">
        <f t="shared" si="1"/>
        <v>966.99613650998072</v>
      </c>
      <c r="P17" s="10"/>
    </row>
    <row r="18" spans="1:119">
      <c r="A18" s="12"/>
      <c r="B18" s="42">
        <v>532</v>
      </c>
      <c r="C18" s="19" t="s">
        <v>28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578574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578574</v>
      </c>
      <c r="O18" s="44">
        <f t="shared" si="1"/>
        <v>372.55247907276242</v>
      </c>
      <c r="P18" s="9"/>
    </row>
    <row r="19" spans="1:119">
      <c r="A19" s="12"/>
      <c r="B19" s="42">
        <v>533</v>
      </c>
      <c r="C19" s="19" t="s">
        <v>29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507029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507029</v>
      </c>
      <c r="O19" s="44">
        <f t="shared" si="1"/>
        <v>326.48358016741793</v>
      </c>
      <c r="P19" s="9"/>
    </row>
    <row r="20" spans="1:119">
      <c r="A20" s="12"/>
      <c r="B20" s="42">
        <v>535</v>
      </c>
      <c r="C20" s="19" t="s">
        <v>30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416142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416142</v>
      </c>
      <c r="O20" s="44">
        <f t="shared" si="1"/>
        <v>267.96007726980037</v>
      </c>
      <c r="P20" s="9"/>
    </row>
    <row r="21" spans="1:119" ht="15.75">
      <c r="A21" s="26" t="s">
        <v>31</v>
      </c>
      <c r="B21" s="27"/>
      <c r="C21" s="28"/>
      <c r="D21" s="29">
        <f t="shared" ref="D21:M21" si="6">SUM(D22:D22)</f>
        <v>507040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507040</v>
      </c>
      <c r="O21" s="41">
        <f t="shared" si="1"/>
        <v>326.4906632324533</v>
      </c>
      <c r="P21" s="10"/>
    </row>
    <row r="22" spans="1:119">
      <c r="A22" s="12"/>
      <c r="B22" s="42">
        <v>541</v>
      </c>
      <c r="C22" s="19" t="s">
        <v>56</v>
      </c>
      <c r="D22" s="43">
        <v>507040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507040</v>
      </c>
      <c r="O22" s="44">
        <f t="shared" si="1"/>
        <v>326.4906632324533</v>
      </c>
      <c r="P22" s="9"/>
    </row>
    <row r="23" spans="1:119" ht="15.75">
      <c r="A23" s="26" t="s">
        <v>46</v>
      </c>
      <c r="B23" s="27"/>
      <c r="C23" s="28"/>
      <c r="D23" s="29">
        <f t="shared" ref="D23:M23" si="7">SUM(D24:D24)</f>
        <v>0</v>
      </c>
      <c r="E23" s="29">
        <f t="shared" si="7"/>
        <v>36823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36823</v>
      </c>
      <c r="O23" s="41">
        <f t="shared" si="1"/>
        <v>23.710882163554412</v>
      </c>
      <c r="P23" s="10"/>
    </row>
    <row r="24" spans="1:119">
      <c r="A24" s="45"/>
      <c r="B24" s="46">
        <v>559</v>
      </c>
      <c r="C24" s="47" t="s">
        <v>72</v>
      </c>
      <c r="D24" s="43">
        <v>0</v>
      </c>
      <c r="E24" s="43">
        <v>36823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36823</v>
      </c>
      <c r="O24" s="44">
        <f t="shared" si="1"/>
        <v>23.710882163554412</v>
      </c>
      <c r="P24" s="9"/>
    </row>
    <row r="25" spans="1:119" ht="15.75">
      <c r="A25" s="26" t="s">
        <v>33</v>
      </c>
      <c r="B25" s="27"/>
      <c r="C25" s="28"/>
      <c r="D25" s="29">
        <f t="shared" ref="D25:M25" si="8">SUM(D26:D26)</f>
        <v>127251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127251</v>
      </c>
      <c r="O25" s="41">
        <f t="shared" si="1"/>
        <v>81.938828074694143</v>
      </c>
      <c r="P25" s="9"/>
    </row>
    <row r="26" spans="1:119">
      <c r="A26" s="12"/>
      <c r="B26" s="42">
        <v>572</v>
      </c>
      <c r="C26" s="19" t="s">
        <v>57</v>
      </c>
      <c r="D26" s="43">
        <v>127251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127251</v>
      </c>
      <c r="O26" s="44">
        <f t="shared" si="1"/>
        <v>81.938828074694143</v>
      </c>
      <c r="P26" s="9"/>
    </row>
    <row r="27" spans="1:119" ht="15.75">
      <c r="A27" s="26" t="s">
        <v>58</v>
      </c>
      <c r="B27" s="27"/>
      <c r="C27" s="28"/>
      <c r="D27" s="29">
        <f t="shared" ref="D27:M27" si="9">SUM(D28:D28)</f>
        <v>19169</v>
      </c>
      <c r="E27" s="29">
        <f t="shared" si="9"/>
        <v>0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13400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4"/>
        <v>32569</v>
      </c>
      <c r="O27" s="41">
        <f t="shared" si="1"/>
        <v>20.97166773985834</v>
      </c>
      <c r="P27" s="9"/>
    </row>
    <row r="28" spans="1:119" ht="15.75" thickBot="1">
      <c r="A28" s="12"/>
      <c r="B28" s="42">
        <v>581</v>
      </c>
      <c r="C28" s="19" t="s">
        <v>59</v>
      </c>
      <c r="D28" s="43">
        <v>19169</v>
      </c>
      <c r="E28" s="43">
        <v>0</v>
      </c>
      <c r="F28" s="43">
        <v>0</v>
      </c>
      <c r="G28" s="43">
        <v>0</v>
      </c>
      <c r="H28" s="43">
        <v>0</v>
      </c>
      <c r="I28" s="43">
        <v>13400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32569</v>
      </c>
      <c r="O28" s="44">
        <f t="shared" si="1"/>
        <v>20.97166773985834</v>
      </c>
      <c r="P28" s="9"/>
    </row>
    <row r="29" spans="1:119" ht="16.5" thickBot="1">
      <c r="A29" s="13" t="s">
        <v>10</v>
      </c>
      <c r="B29" s="21"/>
      <c r="C29" s="20"/>
      <c r="D29" s="14">
        <f>SUM(D5,D14,D17,D21,D23,D25,D27)</f>
        <v>2224029</v>
      </c>
      <c r="E29" s="14">
        <f t="shared" ref="E29:M29" si="10">SUM(E5,E14,E17,E21,E23,E25,E27)</f>
        <v>136653</v>
      </c>
      <c r="F29" s="14">
        <f t="shared" si="10"/>
        <v>0</v>
      </c>
      <c r="G29" s="14">
        <f t="shared" si="10"/>
        <v>0</v>
      </c>
      <c r="H29" s="14">
        <f t="shared" si="10"/>
        <v>0</v>
      </c>
      <c r="I29" s="14">
        <f t="shared" si="10"/>
        <v>1515145</v>
      </c>
      <c r="J29" s="14">
        <f t="shared" si="10"/>
        <v>0</v>
      </c>
      <c r="K29" s="14">
        <f t="shared" si="10"/>
        <v>100010</v>
      </c>
      <c r="L29" s="14">
        <f t="shared" si="10"/>
        <v>0</v>
      </c>
      <c r="M29" s="14">
        <f t="shared" si="10"/>
        <v>0</v>
      </c>
      <c r="N29" s="14">
        <f t="shared" si="4"/>
        <v>3975837</v>
      </c>
      <c r="O29" s="35">
        <f t="shared" si="1"/>
        <v>2560.1010946555057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73</v>
      </c>
      <c r="M31" s="93"/>
      <c r="N31" s="93"/>
      <c r="O31" s="39">
        <v>1553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41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731668</v>
      </c>
      <c r="E5" s="24">
        <f t="shared" si="0"/>
        <v>629058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1360726</v>
      </c>
      <c r="O5" s="30">
        <f t="shared" ref="O5:O25" si="2">(N5/O$27)</f>
        <v>875.06495176848875</v>
      </c>
      <c r="P5" s="6"/>
    </row>
    <row r="6" spans="1:133">
      <c r="A6" s="12"/>
      <c r="B6" s="42">
        <v>511</v>
      </c>
      <c r="C6" s="19" t="s">
        <v>19</v>
      </c>
      <c r="D6" s="43">
        <v>55557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55557</v>
      </c>
      <c r="O6" s="44">
        <f t="shared" si="2"/>
        <v>35.727974276527334</v>
      </c>
      <c r="P6" s="9"/>
    </row>
    <row r="7" spans="1:133">
      <c r="A7" s="12"/>
      <c r="B7" s="42">
        <v>513</v>
      </c>
      <c r="C7" s="19" t="s">
        <v>20</v>
      </c>
      <c r="D7" s="43">
        <v>250425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250425</v>
      </c>
      <c r="O7" s="44">
        <f t="shared" si="2"/>
        <v>161.04501607717043</v>
      </c>
      <c r="P7" s="9"/>
    </row>
    <row r="8" spans="1:133">
      <c r="A8" s="12"/>
      <c r="B8" s="42">
        <v>514</v>
      </c>
      <c r="C8" s="19" t="s">
        <v>21</v>
      </c>
      <c r="D8" s="43">
        <v>40173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40173</v>
      </c>
      <c r="O8" s="44">
        <f t="shared" si="2"/>
        <v>25.834726688102894</v>
      </c>
      <c r="P8" s="9"/>
    </row>
    <row r="9" spans="1:133">
      <c r="A9" s="12"/>
      <c r="B9" s="42">
        <v>515</v>
      </c>
      <c r="C9" s="19" t="s">
        <v>22</v>
      </c>
      <c r="D9" s="43">
        <v>163979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163979</v>
      </c>
      <c r="O9" s="44">
        <f t="shared" si="2"/>
        <v>105.45273311897107</v>
      </c>
      <c r="P9" s="9"/>
    </row>
    <row r="10" spans="1:133">
      <c r="A10" s="12"/>
      <c r="B10" s="42">
        <v>516</v>
      </c>
      <c r="C10" s="19" t="s">
        <v>43</v>
      </c>
      <c r="D10" s="43">
        <v>29789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29789</v>
      </c>
      <c r="O10" s="44">
        <f t="shared" si="2"/>
        <v>19.156913183279741</v>
      </c>
      <c r="P10" s="9"/>
    </row>
    <row r="11" spans="1:133">
      <c r="A11" s="12"/>
      <c r="B11" s="42">
        <v>519</v>
      </c>
      <c r="C11" s="19" t="s">
        <v>55</v>
      </c>
      <c r="D11" s="43">
        <v>191745</v>
      </c>
      <c r="E11" s="43">
        <v>629058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820803</v>
      </c>
      <c r="O11" s="44">
        <f t="shared" si="2"/>
        <v>527.84758842443728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SUM(D13:D14)</f>
        <v>451734</v>
      </c>
      <c r="E12" s="29">
        <f t="shared" si="3"/>
        <v>2468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95082</v>
      </c>
      <c r="L12" s="29">
        <f t="shared" si="3"/>
        <v>0</v>
      </c>
      <c r="M12" s="29">
        <f t="shared" si="3"/>
        <v>0</v>
      </c>
      <c r="N12" s="40">
        <f t="shared" si="1"/>
        <v>549284</v>
      </c>
      <c r="O12" s="41">
        <f t="shared" si="2"/>
        <v>353.2372990353698</v>
      </c>
      <c r="P12" s="10"/>
    </row>
    <row r="13" spans="1:133">
      <c r="A13" s="12"/>
      <c r="B13" s="42">
        <v>521</v>
      </c>
      <c r="C13" s="19" t="s">
        <v>25</v>
      </c>
      <c r="D13" s="43">
        <v>375977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73928</v>
      </c>
      <c r="L13" s="43">
        <v>0</v>
      </c>
      <c r="M13" s="43">
        <v>0</v>
      </c>
      <c r="N13" s="43">
        <f t="shared" si="1"/>
        <v>449905</v>
      </c>
      <c r="O13" s="44">
        <f t="shared" si="2"/>
        <v>289.32797427652736</v>
      </c>
      <c r="P13" s="9"/>
    </row>
    <row r="14" spans="1:133">
      <c r="A14" s="12"/>
      <c r="B14" s="42">
        <v>522</v>
      </c>
      <c r="C14" s="19" t="s">
        <v>26</v>
      </c>
      <c r="D14" s="43">
        <v>75757</v>
      </c>
      <c r="E14" s="43">
        <v>2468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21154</v>
      </c>
      <c r="L14" s="43">
        <v>0</v>
      </c>
      <c r="M14" s="43">
        <v>0</v>
      </c>
      <c r="N14" s="43">
        <f t="shared" si="1"/>
        <v>99379</v>
      </c>
      <c r="O14" s="44">
        <f t="shared" si="2"/>
        <v>63.909324758842445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SUM(D16:D18)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1467004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1467004</v>
      </c>
      <c r="O15" s="41">
        <f t="shared" si="2"/>
        <v>943.41093247588424</v>
      </c>
      <c r="P15" s="10"/>
    </row>
    <row r="16" spans="1:133">
      <c r="A16" s="12"/>
      <c r="B16" s="42">
        <v>532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559336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559336</v>
      </c>
      <c r="O16" s="44">
        <f t="shared" si="2"/>
        <v>359.70160771704178</v>
      </c>
      <c r="P16" s="9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468783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468783</v>
      </c>
      <c r="O17" s="44">
        <f t="shared" si="2"/>
        <v>301.46816720257237</v>
      </c>
      <c r="P17" s="9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438885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438885</v>
      </c>
      <c r="O18" s="44">
        <f t="shared" si="2"/>
        <v>282.24115755627008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250427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250427</v>
      </c>
      <c r="O19" s="41">
        <f t="shared" si="2"/>
        <v>161.04630225080385</v>
      </c>
      <c r="P19" s="10"/>
    </row>
    <row r="20" spans="1:119">
      <c r="A20" s="12"/>
      <c r="B20" s="42">
        <v>541</v>
      </c>
      <c r="C20" s="19" t="s">
        <v>56</v>
      </c>
      <c r="D20" s="43">
        <v>250427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250427</v>
      </c>
      <c r="O20" s="44">
        <f t="shared" si="2"/>
        <v>161.04630225080385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59781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59781</v>
      </c>
      <c r="O21" s="41">
        <f t="shared" si="2"/>
        <v>38.444372990353699</v>
      </c>
      <c r="P21" s="9"/>
    </row>
    <row r="22" spans="1:119">
      <c r="A22" s="12"/>
      <c r="B22" s="42">
        <v>572</v>
      </c>
      <c r="C22" s="19" t="s">
        <v>57</v>
      </c>
      <c r="D22" s="43">
        <v>59781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59781</v>
      </c>
      <c r="O22" s="44">
        <f t="shared" si="2"/>
        <v>38.444372990353699</v>
      </c>
      <c r="P22" s="9"/>
    </row>
    <row r="23" spans="1:119" ht="15.75">
      <c r="A23" s="26" t="s">
        <v>58</v>
      </c>
      <c r="B23" s="27"/>
      <c r="C23" s="28"/>
      <c r="D23" s="29">
        <f t="shared" ref="D23:M23" si="7">SUM(D24:D24)</f>
        <v>16101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16101</v>
      </c>
      <c r="O23" s="41">
        <f t="shared" si="2"/>
        <v>10.354340836012861</v>
      </c>
      <c r="P23" s="9"/>
    </row>
    <row r="24" spans="1:119" ht="15.75" thickBot="1">
      <c r="A24" s="12"/>
      <c r="B24" s="42">
        <v>581</v>
      </c>
      <c r="C24" s="19" t="s">
        <v>59</v>
      </c>
      <c r="D24" s="43">
        <v>16101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16101</v>
      </c>
      <c r="O24" s="44">
        <f t="shared" si="2"/>
        <v>10.354340836012861</v>
      </c>
      <c r="P24" s="9"/>
    </row>
    <row r="25" spans="1:119" ht="16.5" thickBot="1">
      <c r="A25" s="13" t="s">
        <v>10</v>
      </c>
      <c r="B25" s="21"/>
      <c r="C25" s="20"/>
      <c r="D25" s="14">
        <f>SUM(D5,D12,D15,D19,D21,D23)</f>
        <v>1509711</v>
      </c>
      <c r="E25" s="14">
        <f t="shared" ref="E25:M25" si="8">SUM(E5,E12,E15,E19,E21,E23)</f>
        <v>631526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1467004</v>
      </c>
      <c r="J25" s="14">
        <f t="shared" si="8"/>
        <v>0</v>
      </c>
      <c r="K25" s="14">
        <f t="shared" si="8"/>
        <v>95082</v>
      </c>
      <c r="L25" s="14">
        <f t="shared" si="8"/>
        <v>0</v>
      </c>
      <c r="M25" s="14">
        <f t="shared" si="8"/>
        <v>0</v>
      </c>
      <c r="N25" s="14">
        <f t="shared" si="1"/>
        <v>3703323</v>
      </c>
      <c r="O25" s="35">
        <f t="shared" si="2"/>
        <v>2381.5581993569131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69</v>
      </c>
      <c r="M27" s="93"/>
      <c r="N27" s="93"/>
      <c r="O27" s="39">
        <v>1555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1214097</v>
      </c>
      <c r="E5" s="24">
        <f t="shared" si="0"/>
        <v>315563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1529660</v>
      </c>
      <c r="O5" s="30">
        <f t="shared" ref="O5:O25" si="2">(N5/O$27)</f>
        <v>991.35450421257292</v>
      </c>
      <c r="P5" s="6"/>
    </row>
    <row r="6" spans="1:133">
      <c r="A6" s="12"/>
      <c r="B6" s="42">
        <v>511</v>
      </c>
      <c r="C6" s="19" t="s">
        <v>19</v>
      </c>
      <c r="D6" s="43">
        <v>55757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55757</v>
      </c>
      <c r="O6" s="44">
        <f t="shared" si="2"/>
        <v>36.135450421257289</v>
      </c>
      <c r="P6" s="9"/>
    </row>
    <row r="7" spans="1:133">
      <c r="A7" s="12"/>
      <c r="B7" s="42">
        <v>513</v>
      </c>
      <c r="C7" s="19" t="s">
        <v>20</v>
      </c>
      <c r="D7" s="43">
        <v>248457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248457</v>
      </c>
      <c r="O7" s="44">
        <f t="shared" si="2"/>
        <v>161.02203499675957</v>
      </c>
      <c r="P7" s="9"/>
    </row>
    <row r="8" spans="1:133">
      <c r="A8" s="12"/>
      <c r="B8" s="42">
        <v>514</v>
      </c>
      <c r="C8" s="19" t="s">
        <v>21</v>
      </c>
      <c r="D8" s="43">
        <v>40015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40015</v>
      </c>
      <c r="O8" s="44">
        <f t="shared" si="2"/>
        <v>25.933246921581336</v>
      </c>
      <c r="P8" s="9"/>
    </row>
    <row r="9" spans="1:133">
      <c r="A9" s="12"/>
      <c r="B9" s="42">
        <v>515</v>
      </c>
      <c r="C9" s="19" t="s">
        <v>22</v>
      </c>
      <c r="D9" s="43">
        <v>173579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173579</v>
      </c>
      <c r="O9" s="44">
        <f t="shared" si="2"/>
        <v>112.49449125081011</v>
      </c>
      <c r="P9" s="9"/>
    </row>
    <row r="10" spans="1:133">
      <c r="A10" s="12"/>
      <c r="B10" s="42">
        <v>516</v>
      </c>
      <c r="C10" s="19" t="s">
        <v>43</v>
      </c>
      <c r="D10" s="43">
        <v>6629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6629</v>
      </c>
      <c r="O10" s="44">
        <f t="shared" si="2"/>
        <v>4.2961762799740768</v>
      </c>
      <c r="P10" s="9"/>
    </row>
    <row r="11" spans="1:133">
      <c r="A11" s="12"/>
      <c r="B11" s="42">
        <v>519</v>
      </c>
      <c r="C11" s="19" t="s">
        <v>55</v>
      </c>
      <c r="D11" s="43">
        <v>689660</v>
      </c>
      <c r="E11" s="43">
        <v>315563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1005223</v>
      </c>
      <c r="O11" s="44">
        <f t="shared" si="2"/>
        <v>651.47310434219048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SUM(D13:D14)</f>
        <v>522400</v>
      </c>
      <c r="E12" s="29">
        <f t="shared" si="3"/>
        <v>1102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75927</v>
      </c>
      <c r="L12" s="29">
        <f t="shared" si="3"/>
        <v>0</v>
      </c>
      <c r="M12" s="29">
        <f t="shared" si="3"/>
        <v>0</v>
      </c>
      <c r="N12" s="40">
        <f t="shared" si="1"/>
        <v>599429</v>
      </c>
      <c r="O12" s="41">
        <f t="shared" si="2"/>
        <v>388.48282566429032</v>
      </c>
      <c r="P12" s="10"/>
    </row>
    <row r="13" spans="1:133">
      <c r="A13" s="12"/>
      <c r="B13" s="42">
        <v>521</v>
      </c>
      <c r="C13" s="19" t="s">
        <v>25</v>
      </c>
      <c r="D13" s="43">
        <v>446789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55758</v>
      </c>
      <c r="L13" s="43">
        <v>0</v>
      </c>
      <c r="M13" s="43">
        <v>0</v>
      </c>
      <c r="N13" s="43">
        <f t="shared" si="1"/>
        <v>502547</v>
      </c>
      <c r="O13" s="44">
        <f t="shared" si="2"/>
        <v>325.69475048606608</v>
      </c>
      <c r="P13" s="9"/>
    </row>
    <row r="14" spans="1:133">
      <c r="A14" s="12"/>
      <c r="B14" s="42">
        <v>522</v>
      </c>
      <c r="C14" s="19" t="s">
        <v>26</v>
      </c>
      <c r="D14" s="43">
        <v>75611</v>
      </c>
      <c r="E14" s="43">
        <v>1102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20169</v>
      </c>
      <c r="L14" s="43">
        <v>0</v>
      </c>
      <c r="M14" s="43">
        <v>0</v>
      </c>
      <c r="N14" s="43">
        <f t="shared" si="1"/>
        <v>96882</v>
      </c>
      <c r="O14" s="44">
        <f t="shared" si="2"/>
        <v>62.78807517822424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SUM(D16:D18)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1353878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1353878</v>
      </c>
      <c r="O15" s="41">
        <f t="shared" si="2"/>
        <v>877.43227478937138</v>
      </c>
      <c r="P15" s="10"/>
    </row>
    <row r="16" spans="1:133">
      <c r="A16" s="12"/>
      <c r="B16" s="42">
        <v>532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498779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498779</v>
      </c>
      <c r="O16" s="44">
        <f t="shared" si="2"/>
        <v>323.25275437459493</v>
      </c>
      <c r="P16" s="9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452215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452215</v>
      </c>
      <c r="O17" s="44">
        <f t="shared" si="2"/>
        <v>293.07517822423847</v>
      </c>
      <c r="P17" s="9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402884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402884</v>
      </c>
      <c r="O18" s="44">
        <f t="shared" si="2"/>
        <v>261.10434219053792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189529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189529</v>
      </c>
      <c r="O19" s="41">
        <f t="shared" si="2"/>
        <v>122.83149708360337</v>
      </c>
      <c r="P19" s="10"/>
    </row>
    <row r="20" spans="1:119">
      <c r="A20" s="12"/>
      <c r="B20" s="42">
        <v>541</v>
      </c>
      <c r="C20" s="19" t="s">
        <v>56</v>
      </c>
      <c r="D20" s="43">
        <v>189529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189529</v>
      </c>
      <c r="O20" s="44">
        <f t="shared" si="2"/>
        <v>122.83149708360337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57310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57310</v>
      </c>
      <c r="O21" s="41">
        <f t="shared" si="2"/>
        <v>37.141931302657163</v>
      </c>
      <c r="P21" s="9"/>
    </row>
    <row r="22" spans="1:119">
      <c r="A22" s="12"/>
      <c r="B22" s="42">
        <v>572</v>
      </c>
      <c r="C22" s="19" t="s">
        <v>57</v>
      </c>
      <c r="D22" s="43">
        <v>57310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57310</v>
      </c>
      <c r="O22" s="44">
        <f t="shared" si="2"/>
        <v>37.141931302657163</v>
      </c>
      <c r="P22" s="9"/>
    </row>
    <row r="23" spans="1:119" ht="15.75">
      <c r="A23" s="26" t="s">
        <v>58</v>
      </c>
      <c r="B23" s="27"/>
      <c r="C23" s="28"/>
      <c r="D23" s="29">
        <f t="shared" ref="D23:M23" si="7">SUM(D24:D24)</f>
        <v>16244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13872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30116</v>
      </c>
      <c r="O23" s="41">
        <f t="shared" si="2"/>
        <v>19.517822423849644</v>
      </c>
      <c r="P23" s="9"/>
    </row>
    <row r="24" spans="1:119" ht="15.75" thickBot="1">
      <c r="A24" s="12"/>
      <c r="B24" s="42">
        <v>581</v>
      </c>
      <c r="C24" s="19" t="s">
        <v>59</v>
      </c>
      <c r="D24" s="43">
        <v>16244</v>
      </c>
      <c r="E24" s="43">
        <v>0</v>
      </c>
      <c r="F24" s="43">
        <v>0</v>
      </c>
      <c r="G24" s="43">
        <v>0</v>
      </c>
      <c r="H24" s="43">
        <v>0</v>
      </c>
      <c r="I24" s="43">
        <v>13872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30116</v>
      </c>
      <c r="O24" s="44">
        <f t="shared" si="2"/>
        <v>19.517822423849644</v>
      </c>
      <c r="P24" s="9"/>
    </row>
    <row r="25" spans="1:119" ht="16.5" thickBot="1">
      <c r="A25" s="13" t="s">
        <v>10</v>
      </c>
      <c r="B25" s="21"/>
      <c r="C25" s="20"/>
      <c r="D25" s="14">
        <f>SUM(D5,D12,D15,D19,D21,D23)</f>
        <v>1999580</v>
      </c>
      <c r="E25" s="14">
        <f t="shared" ref="E25:M25" si="8">SUM(E5,E12,E15,E19,E21,E23)</f>
        <v>316665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1367750</v>
      </c>
      <c r="J25" s="14">
        <f t="shared" si="8"/>
        <v>0</v>
      </c>
      <c r="K25" s="14">
        <f t="shared" si="8"/>
        <v>75927</v>
      </c>
      <c r="L25" s="14">
        <f t="shared" si="8"/>
        <v>0</v>
      </c>
      <c r="M25" s="14">
        <f t="shared" si="8"/>
        <v>0</v>
      </c>
      <c r="N25" s="14">
        <f t="shared" si="1"/>
        <v>3759922</v>
      </c>
      <c r="O25" s="35">
        <f t="shared" si="2"/>
        <v>2436.7608554763447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67</v>
      </c>
      <c r="M27" s="93"/>
      <c r="N27" s="93"/>
      <c r="O27" s="39">
        <v>1543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630300</v>
      </c>
      <c r="E5" s="24">
        <f t="shared" si="0"/>
        <v>64084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694384</v>
      </c>
      <c r="O5" s="30">
        <f t="shared" ref="O5:O28" si="1">(N5/O$30)</f>
        <v>450.89870129870133</v>
      </c>
      <c r="P5" s="6"/>
    </row>
    <row r="6" spans="1:133">
      <c r="A6" s="12"/>
      <c r="B6" s="42">
        <v>511</v>
      </c>
      <c r="C6" s="19" t="s">
        <v>19</v>
      </c>
      <c r="D6" s="43">
        <v>53245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53245</v>
      </c>
      <c r="O6" s="44">
        <f t="shared" si="1"/>
        <v>34.574675324675326</v>
      </c>
      <c r="P6" s="9"/>
    </row>
    <row r="7" spans="1:133">
      <c r="A7" s="12"/>
      <c r="B7" s="42">
        <v>513</v>
      </c>
      <c r="C7" s="19" t="s">
        <v>20</v>
      </c>
      <c r="D7" s="43">
        <v>253950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253950</v>
      </c>
      <c r="O7" s="44">
        <f t="shared" si="1"/>
        <v>164.90259740259739</v>
      </c>
      <c r="P7" s="9"/>
    </row>
    <row r="8" spans="1:133">
      <c r="A8" s="12"/>
      <c r="B8" s="42">
        <v>514</v>
      </c>
      <c r="C8" s="19" t="s">
        <v>21</v>
      </c>
      <c r="D8" s="43">
        <v>40787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40787</v>
      </c>
      <c r="O8" s="44">
        <f t="shared" si="1"/>
        <v>26.485064935064933</v>
      </c>
      <c r="P8" s="9"/>
    </row>
    <row r="9" spans="1:133">
      <c r="A9" s="12"/>
      <c r="B9" s="42">
        <v>515</v>
      </c>
      <c r="C9" s="19" t="s">
        <v>22</v>
      </c>
      <c r="D9" s="43">
        <v>171272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171272</v>
      </c>
      <c r="O9" s="44">
        <f t="shared" si="1"/>
        <v>111.21558441558442</v>
      </c>
      <c r="P9" s="9"/>
    </row>
    <row r="10" spans="1:133">
      <c r="A10" s="12"/>
      <c r="B10" s="42">
        <v>516</v>
      </c>
      <c r="C10" s="19" t="s">
        <v>43</v>
      </c>
      <c r="D10" s="43">
        <v>22015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22015</v>
      </c>
      <c r="O10" s="44">
        <f t="shared" si="1"/>
        <v>14.295454545454545</v>
      </c>
      <c r="P10" s="9"/>
    </row>
    <row r="11" spans="1:133">
      <c r="A11" s="12"/>
      <c r="B11" s="42">
        <v>518</v>
      </c>
      <c r="C11" s="19" t="s">
        <v>52</v>
      </c>
      <c r="D11" s="43">
        <v>71461</v>
      </c>
      <c r="E11" s="43">
        <v>55444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126905</v>
      </c>
      <c r="O11" s="44">
        <f t="shared" si="1"/>
        <v>82.40584415584415</v>
      </c>
      <c r="P11" s="9"/>
    </row>
    <row r="12" spans="1:133">
      <c r="A12" s="12"/>
      <c r="B12" s="42">
        <v>519</v>
      </c>
      <c r="C12" s="19" t="s">
        <v>55</v>
      </c>
      <c r="D12" s="43">
        <v>17570</v>
      </c>
      <c r="E12" s="43">
        <v>8640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26210</v>
      </c>
      <c r="O12" s="44">
        <f t="shared" si="1"/>
        <v>17.019480519480521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SUM(D14:D15)</f>
        <v>513357</v>
      </c>
      <c r="E13" s="29">
        <f t="shared" si="3"/>
        <v>1167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101022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615546</v>
      </c>
      <c r="O13" s="41">
        <f t="shared" si="1"/>
        <v>399.70519480519482</v>
      </c>
      <c r="P13" s="10"/>
    </row>
    <row r="14" spans="1:133">
      <c r="A14" s="12"/>
      <c r="B14" s="42">
        <v>521</v>
      </c>
      <c r="C14" s="19" t="s">
        <v>25</v>
      </c>
      <c r="D14" s="43">
        <v>437473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80265</v>
      </c>
      <c r="L14" s="43">
        <v>0</v>
      </c>
      <c r="M14" s="43">
        <v>0</v>
      </c>
      <c r="N14" s="43">
        <f t="shared" si="4"/>
        <v>517738</v>
      </c>
      <c r="O14" s="44">
        <f t="shared" si="1"/>
        <v>336.1935064935065</v>
      </c>
      <c r="P14" s="9"/>
    </row>
    <row r="15" spans="1:133">
      <c r="A15" s="12"/>
      <c r="B15" s="42">
        <v>522</v>
      </c>
      <c r="C15" s="19" t="s">
        <v>26</v>
      </c>
      <c r="D15" s="43">
        <v>75884</v>
      </c>
      <c r="E15" s="43">
        <v>1167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20757</v>
      </c>
      <c r="L15" s="43">
        <v>0</v>
      </c>
      <c r="M15" s="43">
        <v>0</v>
      </c>
      <c r="N15" s="43">
        <f t="shared" si="4"/>
        <v>97808</v>
      </c>
      <c r="O15" s="44">
        <f t="shared" si="1"/>
        <v>63.51168831168831</v>
      </c>
      <c r="P15" s="9"/>
    </row>
    <row r="16" spans="1:133" ht="15.75">
      <c r="A16" s="26" t="s">
        <v>27</v>
      </c>
      <c r="B16" s="27"/>
      <c r="C16" s="28"/>
      <c r="D16" s="29">
        <f t="shared" ref="D16:M16" si="5">SUM(D17:D19)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1063068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1063068</v>
      </c>
      <c r="O16" s="41">
        <f t="shared" si="1"/>
        <v>690.30389610389614</v>
      </c>
      <c r="P16" s="10"/>
    </row>
    <row r="17" spans="1:119">
      <c r="A17" s="12"/>
      <c r="B17" s="42">
        <v>532</v>
      </c>
      <c r="C17" s="19" t="s">
        <v>28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555200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555200</v>
      </c>
      <c r="O17" s="44">
        <f t="shared" si="1"/>
        <v>360.51948051948051</v>
      </c>
      <c r="P17" s="9"/>
    </row>
    <row r="18" spans="1:119">
      <c r="A18" s="12"/>
      <c r="B18" s="42">
        <v>533</v>
      </c>
      <c r="C18" s="19" t="s">
        <v>29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43604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43604</v>
      </c>
      <c r="O18" s="44">
        <f t="shared" si="1"/>
        <v>28.314285714285713</v>
      </c>
      <c r="P18" s="9"/>
    </row>
    <row r="19" spans="1:119">
      <c r="A19" s="12"/>
      <c r="B19" s="42">
        <v>535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464264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464264</v>
      </c>
      <c r="O19" s="44">
        <f t="shared" si="1"/>
        <v>301.47012987012988</v>
      </c>
      <c r="P19" s="9"/>
    </row>
    <row r="20" spans="1:119" ht="15.75">
      <c r="A20" s="26" t="s">
        <v>31</v>
      </c>
      <c r="B20" s="27"/>
      <c r="C20" s="28"/>
      <c r="D20" s="29">
        <f t="shared" ref="D20:M20" si="6">SUM(D21:D21)</f>
        <v>158086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158086</v>
      </c>
      <c r="O20" s="41">
        <f t="shared" si="1"/>
        <v>102.65324675324675</v>
      </c>
      <c r="P20" s="10"/>
    </row>
    <row r="21" spans="1:119">
      <c r="A21" s="12"/>
      <c r="B21" s="42">
        <v>541</v>
      </c>
      <c r="C21" s="19" t="s">
        <v>56</v>
      </c>
      <c r="D21" s="43">
        <v>158086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158086</v>
      </c>
      <c r="O21" s="44">
        <f t="shared" si="1"/>
        <v>102.65324675324675</v>
      </c>
      <c r="P21" s="9"/>
    </row>
    <row r="22" spans="1:119" ht="15.75">
      <c r="A22" s="26" t="s">
        <v>46</v>
      </c>
      <c r="B22" s="27"/>
      <c r="C22" s="28"/>
      <c r="D22" s="29">
        <f t="shared" ref="D22:M22" si="7">SUM(D23:D23)</f>
        <v>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392230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392230</v>
      </c>
      <c r="O22" s="41">
        <f t="shared" si="1"/>
        <v>254.69480519480518</v>
      </c>
      <c r="P22" s="10"/>
    </row>
    <row r="23" spans="1:119">
      <c r="A23" s="45"/>
      <c r="B23" s="46">
        <v>553</v>
      </c>
      <c r="C23" s="47" t="s">
        <v>62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392230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392230</v>
      </c>
      <c r="O23" s="44">
        <f t="shared" si="1"/>
        <v>254.69480519480518</v>
      </c>
      <c r="P23" s="9"/>
    </row>
    <row r="24" spans="1:119" ht="15.75">
      <c r="A24" s="26" t="s">
        <v>33</v>
      </c>
      <c r="B24" s="27"/>
      <c r="C24" s="28"/>
      <c r="D24" s="29">
        <f t="shared" ref="D24:M24" si="8">SUM(D25:D25)</f>
        <v>47337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47337</v>
      </c>
      <c r="O24" s="41">
        <f t="shared" si="1"/>
        <v>30.73831168831169</v>
      </c>
      <c r="P24" s="9"/>
    </row>
    <row r="25" spans="1:119">
      <c r="A25" s="12"/>
      <c r="B25" s="42">
        <v>572</v>
      </c>
      <c r="C25" s="19" t="s">
        <v>57</v>
      </c>
      <c r="D25" s="43">
        <v>47337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47337</v>
      </c>
      <c r="O25" s="44">
        <f t="shared" si="1"/>
        <v>30.73831168831169</v>
      </c>
      <c r="P25" s="9"/>
    </row>
    <row r="26" spans="1:119" ht="15.75">
      <c r="A26" s="26" t="s">
        <v>58</v>
      </c>
      <c r="B26" s="27"/>
      <c r="C26" s="28"/>
      <c r="D26" s="29">
        <f t="shared" ref="D26:M26" si="9">SUM(D27:D27)</f>
        <v>15228</v>
      </c>
      <c r="E26" s="29">
        <f t="shared" si="9"/>
        <v>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10844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4"/>
        <v>26072</v>
      </c>
      <c r="O26" s="41">
        <f t="shared" si="1"/>
        <v>16.929870129870128</v>
      </c>
      <c r="P26" s="9"/>
    </row>
    <row r="27" spans="1:119" ht="15.75" thickBot="1">
      <c r="A27" s="12"/>
      <c r="B27" s="42">
        <v>581</v>
      </c>
      <c r="C27" s="19" t="s">
        <v>59</v>
      </c>
      <c r="D27" s="43">
        <v>15228</v>
      </c>
      <c r="E27" s="43">
        <v>0</v>
      </c>
      <c r="F27" s="43">
        <v>0</v>
      </c>
      <c r="G27" s="43">
        <v>0</v>
      </c>
      <c r="H27" s="43">
        <v>0</v>
      </c>
      <c r="I27" s="43">
        <v>10844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26072</v>
      </c>
      <c r="O27" s="44">
        <f t="shared" si="1"/>
        <v>16.929870129870128</v>
      </c>
      <c r="P27" s="9"/>
    </row>
    <row r="28" spans="1:119" ht="16.5" thickBot="1">
      <c r="A28" s="13" t="s">
        <v>10</v>
      </c>
      <c r="B28" s="21"/>
      <c r="C28" s="20"/>
      <c r="D28" s="14">
        <f>SUM(D5,D13,D16,D20,D22,D24,D26)</f>
        <v>1364308</v>
      </c>
      <c r="E28" s="14">
        <f t="shared" ref="E28:M28" si="10">SUM(E5,E13,E16,E20,E22,E24,E26)</f>
        <v>65251</v>
      </c>
      <c r="F28" s="14">
        <f t="shared" si="10"/>
        <v>0</v>
      </c>
      <c r="G28" s="14">
        <f t="shared" si="10"/>
        <v>0</v>
      </c>
      <c r="H28" s="14">
        <f t="shared" si="10"/>
        <v>0</v>
      </c>
      <c r="I28" s="14">
        <f t="shared" si="10"/>
        <v>1466142</v>
      </c>
      <c r="J28" s="14">
        <f t="shared" si="10"/>
        <v>0</v>
      </c>
      <c r="K28" s="14">
        <f t="shared" si="10"/>
        <v>101022</v>
      </c>
      <c r="L28" s="14">
        <f t="shared" si="10"/>
        <v>0</v>
      </c>
      <c r="M28" s="14">
        <f t="shared" si="10"/>
        <v>0</v>
      </c>
      <c r="N28" s="14">
        <f t="shared" si="4"/>
        <v>2996723</v>
      </c>
      <c r="O28" s="35">
        <f t="shared" si="1"/>
        <v>1945.9240259740259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63</v>
      </c>
      <c r="M30" s="93"/>
      <c r="N30" s="93"/>
      <c r="O30" s="39">
        <v>1540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41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38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54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634880</v>
      </c>
      <c r="E5" s="59">
        <f t="shared" si="0"/>
        <v>220029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5" si="1">SUM(D5:M5)</f>
        <v>854909</v>
      </c>
      <c r="O5" s="61">
        <f t="shared" ref="O5:O25" si="2">(N5/O$27)</f>
        <v>562.44013157894733</v>
      </c>
      <c r="P5" s="62"/>
    </row>
    <row r="6" spans="1:133">
      <c r="A6" s="64"/>
      <c r="B6" s="65">
        <v>511</v>
      </c>
      <c r="C6" s="66" t="s">
        <v>19</v>
      </c>
      <c r="D6" s="67">
        <v>53958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53958</v>
      </c>
      <c r="O6" s="68">
        <f t="shared" si="2"/>
        <v>35.498684210526314</v>
      </c>
      <c r="P6" s="69"/>
    </row>
    <row r="7" spans="1:133">
      <c r="A7" s="64"/>
      <c r="B7" s="65">
        <v>513</v>
      </c>
      <c r="C7" s="66" t="s">
        <v>20</v>
      </c>
      <c r="D7" s="67">
        <v>247144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247144</v>
      </c>
      <c r="O7" s="68">
        <f t="shared" si="2"/>
        <v>162.59473684210528</v>
      </c>
      <c r="P7" s="69"/>
    </row>
    <row r="8" spans="1:133">
      <c r="A8" s="64"/>
      <c r="B8" s="65">
        <v>514</v>
      </c>
      <c r="C8" s="66" t="s">
        <v>21</v>
      </c>
      <c r="D8" s="67">
        <v>39821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39821</v>
      </c>
      <c r="O8" s="68">
        <f t="shared" si="2"/>
        <v>26.198026315789473</v>
      </c>
      <c r="P8" s="69"/>
    </row>
    <row r="9" spans="1:133">
      <c r="A9" s="64"/>
      <c r="B9" s="65">
        <v>515</v>
      </c>
      <c r="C9" s="66" t="s">
        <v>22</v>
      </c>
      <c r="D9" s="67">
        <v>161209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161209</v>
      </c>
      <c r="O9" s="68">
        <f t="shared" si="2"/>
        <v>106.05855263157895</v>
      </c>
      <c r="P9" s="69"/>
    </row>
    <row r="10" spans="1:133">
      <c r="A10" s="64"/>
      <c r="B10" s="65">
        <v>516</v>
      </c>
      <c r="C10" s="66" t="s">
        <v>43</v>
      </c>
      <c r="D10" s="67">
        <v>12424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12424</v>
      </c>
      <c r="O10" s="68">
        <f t="shared" si="2"/>
        <v>8.1736842105263161</v>
      </c>
      <c r="P10" s="69"/>
    </row>
    <row r="11" spans="1:133">
      <c r="A11" s="64"/>
      <c r="B11" s="65">
        <v>519</v>
      </c>
      <c r="C11" s="66" t="s">
        <v>55</v>
      </c>
      <c r="D11" s="67">
        <v>120324</v>
      </c>
      <c r="E11" s="67">
        <v>220029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340353</v>
      </c>
      <c r="O11" s="68">
        <f t="shared" si="2"/>
        <v>223.91644736842105</v>
      </c>
      <c r="P11" s="69"/>
    </row>
    <row r="12" spans="1:133" ht="15.75">
      <c r="A12" s="70" t="s">
        <v>24</v>
      </c>
      <c r="B12" s="71"/>
      <c r="C12" s="72"/>
      <c r="D12" s="73">
        <f t="shared" ref="D12:M12" si="3">SUM(D13:D14)</f>
        <v>559866</v>
      </c>
      <c r="E12" s="73">
        <f t="shared" si="3"/>
        <v>2363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93669</v>
      </c>
      <c r="L12" s="73">
        <f t="shared" si="3"/>
        <v>0</v>
      </c>
      <c r="M12" s="73">
        <f t="shared" si="3"/>
        <v>0</v>
      </c>
      <c r="N12" s="74">
        <f t="shared" si="1"/>
        <v>655898</v>
      </c>
      <c r="O12" s="75">
        <f t="shared" si="2"/>
        <v>431.51184210526316</v>
      </c>
      <c r="P12" s="76"/>
    </row>
    <row r="13" spans="1:133">
      <c r="A13" s="64"/>
      <c r="B13" s="65">
        <v>521</v>
      </c>
      <c r="C13" s="66" t="s">
        <v>25</v>
      </c>
      <c r="D13" s="67">
        <v>480076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72260</v>
      </c>
      <c r="L13" s="67">
        <v>0</v>
      </c>
      <c r="M13" s="67">
        <v>0</v>
      </c>
      <c r="N13" s="67">
        <f t="shared" si="1"/>
        <v>552336</v>
      </c>
      <c r="O13" s="68">
        <f t="shared" si="2"/>
        <v>363.37894736842105</v>
      </c>
      <c r="P13" s="69"/>
    </row>
    <row r="14" spans="1:133">
      <c r="A14" s="64"/>
      <c r="B14" s="65">
        <v>522</v>
      </c>
      <c r="C14" s="66" t="s">
        <v>26</v>
      </c>
      <c r="D14" s="67">
        <v>79790</v>
      </c>
      <c r="E14" s="67">
        <v>2363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21409</v>
      </c>
      <c r="L14" s="67">
        <v>0</v>
      </c>
      <c r="M14" s="67">
        <v>0</v>
      </c>
      <c r="N14" s="67">
        <f t="shared" si="1"/>
        <v>103562</v>
      </c>
      <c r="O14" s="68">
        <f t="shared" si="2"/>
        <v>68.132894736842104</v>
      </c>
      <c r="P14" s="69"/>
    </row>
    <row r="15" spans="1:133" ht="15.75">
      <c r="A15" s="70" t="s">
        <v>27</v>
      </c>
      <c r="B15" s="71"/>
      <c r="C15" s="72"/>
      <c r="D15" s="73">
        <f t="shared" ref="D15:M15" si="4">SUM(D16:D18)</f>
        <v>0</v>
      </c>
      <c r="E15" s="73">
        <f t="shared" si="4"/>
        <v>0</v>
      </c>
      <c r="F15" s="73">
        <f t="shared" si="4"/>
        <v>0</v>
      </c>
      <c r="G15" s="73">
        <f t="shared" si="4"/>
        <v>0</v>
      </c>
      <c r="H15" s="73">
        <f t="shared" si="4"/>
        <v>0</v>
      </c>
      <c r="I15" s="73">
        <f t="shared" si="4"/>
        <v>1461720</v>
      </c>
      <c r="J15" s="73">
        <f t="shared" si="4"/>
        <v>0</v>
      </c>
      <c r="K15" s="73">
        <f t="shared" si="4"/>
        <v>0</v>
      </c>
      <c r="L15" s="73">
        <f t="shared" si="4"/>
        <v>0</v>
      </c>
      <c r="M15" s="73">
        <f t="shared" si="4"/>
        <v>0</v>
      </c>
      <c r="N15" s="74">
        <f t="shared" si="1"/>
        <v>1461720</v>
      </c>
      <c r="O15" s="75">
        <f t="shared" si="2"/>
        <v>961.65789473684208</v>
      </c>
      <c r="P15" s="76"/>
    </row>
    <row r="16" spans="1:133">
      <c r="A16" s="64"/>
      <c r="B16" s="65">
        <v>532</v>
      </c>
      <c r="C16" s="66" t="s">
        <v>28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571085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571085</v>
      </c>
      <c r="O16" s="68">
        <f t="shared" si="2"/>
        <v>375.7138157894737</v>
      </c>
      <c r="P16" s="69"/>
    </row>
    <row r="17" spans="1:119">
      <c r="A17" s="64"/>
      <c r="B17" s="65">
        <v>533</v>
      </c>
      <c r="C17" s="66" t="s">
        <v>29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415513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415513</v>
      </c>
      <c r="O17" s="68">
        <f t="shared" si="2"/>
        <v>273.36381578947368</v>
      </c>
      <c r="P17" s="69"/>
    </row>
    <row r="18" spans="1:119">
      <c r="A18" s="64"/>
      <c r="B18" s="65">
        <v>535</v>
      </c>
      <c r="C18" s="66" t="s">
        <v>30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475122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475122</v>
      </c>
      <c r="O18" s="68">
        <f t="shared" si="2"/>
        <v>312.58026315789476</v>
      </c>
      <c r="P18" s="69"/>
    </row>
    <row r="19" spans="1:119" ht="15.75">
      <c r="A19" s="70" t="s">
        <v>31</v>
      </c>
      <c r="B19" s="71"/>
      <c r="C19" s="72"/>
      <c r="D19" s="73">
        <f t="shared" ref="D19:M19" si="5">SUM(D20:D20)</f>
        <v>148065</v>
      </c>
      <c r="E19" s="73">
        <f t="shared" si="5"/>
        <v>0</v>
      </c>
      <c r="F19" s="73">
        <f t="shared" si="5"/>
        <v>0</v>
      </c>
      <c r="G19" s="73">
        <f t="shared" si="5"/>
        <v>0</v>
      </c>
      <c r="H19" s="73">
        <f t="shared" si="5"/>
        <v>0</v>
      </c>
      <c r="I19" s="73">
        <f t="shared" si="5"/>
        <v>0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3">
        <f t="shared" si="1"/>
        <v>148065</v>
      </c>
      <c r="O19" s="75">
        <f t="shared" si="2"/>
        <v>97.411184210526315</v>
      </c>
      <c r="P19" s="76"/>
    </row>
    <row r="20" spans="1:119">
      <c r="A20" s="64"/>
      <c r="B20" s="65">
        <v>541</v>
      </c>
      <c r="C20" s="66" t="s">
        <v>56</v>
      </c>
      <c r="D20" s="67">
        <v>148065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148065</v>
      </c>
      <c r="O20" s="68">
        <f t="shared" si="2"/>
        <v>97.411184210526315</v>
      </c>
      <c r="P20" s="69"/>
    </row>
    <row r="21" spans="1:119" ht="15.75">
      <c r="A21" s="70" t="s">
        <v>33</v>
      </c>
      <c r="B21" s="71"/>
      <c r="C21" s="72"/>
      <c r="D21" s="73">
        <f t="shared" ref="D21:M21" si="6">SUM(D22:D22)</f>
        <v>44384</v>
      </c>
      <c r="E21" s="73">
        <f t="shared" si="6"/>
        <v>0</v>
      </c>
      <c r="F21" s="73">
        <f t="shared" si="6"/>
        <v>0</v>
      </c>
      <c r="G21" s="73">
        <f t="shared" si="6"/>
        <v>0</v>
      </c>
      <c r="H21" s="73">
        <f t="shared" si="6"/>
        <v>0</v>
      </c>
      <c r="I21" s="73">
        <f t="shared" si="6"/>
        <v>0</v>
      </c>
      <c r="J21" s="73">
        <f t="shared" si="6"/>
        <v>0</v>
      </c>
      <c r="K21" s="73">
        <f t="shared" si="6"/>
        <v>0</v>
      </c>
      <c r="L21" s="73">
        <f t="shared" si="6"/>
        <v>0</v>
      </c>
      <c r="M21" s="73">
        <f t="shared" si="6"/>
        <v>0</v>
      </c>
      <c r="N21" s="73">
        <f t="shared" si="1"/>
        <v>44384</v>
      </c>
      <c r="O21" s="75">
        <f t="shared" si="2"/>
        <v>29.2</v>
      </c>
      <c r="P21" s="69"/>
    </row>
    <row r="22" spans="1:119">
      <c r="A22" s="64"/>
      <c r="B22" s="65">
        <v>572</v>
      </c>
      <c r="C22" s="66" t="s">
        <v>57</v>
      </c>
      <c r="D22" s="67">
        <v>44384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1"/>
        <v>44384</v>
      </c>
      <c r="O22" s="68">
        <f t="shared" si="2"/>
        <v>29.2</v>
      </c>
      <c r="P22" s="69"/>
    </row>
    <row r="23" spans="1:119" ht="15.75">
      <c r="A23" s="70" t="s">
        <v>58</v>
      </c>
      <c r="B23" s="71"/>
      <c r="C23" s="72"/>
      <c r="D23" s="73">
        <f t="shared" ref="D23:M23" si="7">SUM(D24:D24)</f>
        <v>14203</v>
      </c>
      <c r="E23" s="73">
        <f t="shared" si="7"/>
        <v>0</v>
      </c>
      <c r="F23" s="73">
        <f t="shared" si="7"/>
        <v>0</v>
      </c>
      <c r="G23" s="73">
        <f t="shared" si="7"/>
        <v>0</v>
      </c>
      <c r="H23" s="73">
        <f t="shared" si="7"/>
        <v>0</v>
      </c>
      <c r="I23" s="73">
        <f t="shared" si="7"/>
        <v>13944</v>
      </c>
      <c r="J23" s="73">
        <f t="shared" si="7"/>
        <v>0</v>
      </c>
      <c r="K23" s="73">
        <f t="shared" si="7"/>
        <v>0</v>
      </c>
      <c r="L23" s="73">
        <f t="shared" si="7"/>
        <v>0</v>
      </c>
      <c r="M23" s="73">
        <f t="shared" si="7"/>
        <v>0</v>
      </c>
      <c r="N23" s="73">
        <f t="shared" si="1"/>
        <v>28147</v>
      </c>
      <c r="O23" s="75">
        <f t="shared" si="2"/>
        <v>18.517763157894738</v>
      </c>
      <c r="P23" s="69"/>
    </row>
    <row r="24" spans="1:119" ht="15.75" thickBot="1">
      <c r="A24" s="64"/>
      <c r="B24" s="65">
        <v>581</v>
      </c>
      <c r="C24" s="66" t="s">
        <v>59</v>
      </c>
      <c r="D24" s="67">
        <v>14203</v>
      </c>
      <c r="E24" s="67">
        <v>0</v>
      </c>
      <c r="F24" s="67">
        <v>0</v>
      </c>
      <c r="G24" s="67">
        <v>0</v>
      </c>
      <c r="H24" s="67">
        <v>0</v>
      </c>
      <c r="I24" s="67">
        <v>13944</v>
      </c>
      <c r="J24" s="67">
        <v>0</v>
      </c>
      <c r="K24" s="67">
        <v>0</v>
      </c>
      <c r="L24" s="67">
        <v>0</v>
      </c>
      <c r="M24" s="67">
        <v>0</v>
      </c>
      <c r="N24" s="67">
        <f t="shared" si="1"/>
        <v>28147</v>
      </c>
      <c r="O24" s="68">
        <f t="shared" si="2"/>
        <v>18.517763157894738</v>
      </c>
      <c r="P24" s="69"/>
    </row>
    <row r="25" spans="1:119" ht="16.5" thickBot="1">
      <c r="A25" s="77" t="s">
        <v>10</v>
      </c>
      <c r="B25" s="78"/>
      <c r="C25" s="79"/>
      <c r="D25" s="80">
        <f>SUM(D5,D12,D15,D19,D21,D23)</f>
        <v>1401398</v>
      </c>
      <c r="E25" s="80">
        <f t="shared" ref="E25:M25" si="8">SUM(E5,E12,E15,E19,E21,E23)</f>
        <v>222392</v>
      </c>
      <c r="F25" s="80">
        <f t="shared" si="8"/>
        <v>0</v>
      </c>
      <c r="G25" s="80">
        <f t="shared" si="8"/>
        <v>0</v>
      </c>
      <c r="H25" s="80">
        <f t="shared" si="8"/>
        <v>0</v>
      </c>
      <c r="I25" s="80">
        <f t="shared" si="8"/>
        <v>1475664</v>
      </c>
      <c r="J25" s="80">
        <f t="shared" si="8"/>
        <v>0</v>
      </c>
      <c r="K25" s="80">
        <f t="shared" si="8"/>
        <v>93669</v>
      </c>
      <c r="L25" s="80">
        <f t="shared" si="8"/>
        <v>0</v>
      </c>
      <c r="M25" s="80">
        <f t="shared" si="8"/>
        <v>0</v>
      </c>
      <c r="N25" s="80">
        <f t="shared" si="1"/>
        <v>3193123</v>
      </c>
      <c r="O25" s="81">
        <f t="shared" si="2"/>
        <v>2100.7388157894738</v>
      </c>
      <c r="P25" s="62"/>
      <c r="Q25" s="82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</row>
    <row r="26" spans="1:119">
      <c r="A26" s="84"/>
      <c r="B26" s="85"/>
      <c r="C26" s="85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7"/>
    </row>
    <row r="27" spans="1:119">
      <c r="A27" s="88"/>
      <c r="B27" s="89"/>
      <c r="C27" s="89"/>
      <c r="D27" s="90"/>
      <c r="E27" s="90"/>
      <c r="F27" s="90"/>
      <c r="G27" s="90"/>
      <c r="H27" s="90"/>
      <c r="I27" s="90"/>
      <c r="J27" s="90"/>
      <c r="K27" s="90"/>
      <c r="L27" s="117" t="s">
        <v>60</v>
      </c>
      <c r="M27" s="117"/>
      <c r="N27" s="117"/>
      <c r="O27" s="91">
        <v>1520</v>
      </c>
    </row>
    <row r="28" spans="1:119">
      <c r="A28" s="118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20"/>
    </row>
    <row r="29" spans="1:119" ht="15.75" customHeight="1" thickBot="1">
      <c r="A29" s="121" t="s">
        <v>41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3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2023-12-12T22:50:51Z</cp:lastPrinted>
  <dcterms:created xsi:type="dcterms:W3CDTF">2000-08-31T21:26:31Z</dcterms:created>
  <dcterms:modified xsi:type="dcterms:W3CDTF">2023-12-12T22:50:57Z</dcterms:modified>
</cp:coreProperties>
</file>