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0" documentId="11_FA6FC1BD58BE48AFFF88B94A1FAB9AB7B34ADCA8" xr6:coauthVersionLast="47" xr6:coauthVersionMax="47" xr10:uidLastSave="{52937291-287E-4A4A-826F-0B8B9BF324A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'2008'!$A$1:$O$85</definedName>
    <definedName name="_xlnm.Print_Area" localSheetId="14">'2009'!$A$1:$O$90</definedName>
    <definedName name="_xlnm.Print_Area" localSheetId="13">'2010'!$A$1:$O$90</definedName>
    <definedName name="_xlnm.Print_Area" localSheetId="12">'2011'!$A$1:$O$90</definedName>
    <definedName name="_xlnm.Print_Area" localSheetId="11">'2012'!$A$1:$O$89</definedName>
    <definedName name="_xlnm.Print_Area" localSheetId="10">'2013'!$A$1:$O$92</definedName>
    <definedName name="_xlnm.Print_Area" localSheetId="9">'2014'!$A$1:$O$89</definedName>
    <definedName name="_xlnm.Print_Area" localSheetId="8">'2015'!$A$1:$O$86</definedName>
    <definedName name="_xlnm.Print_Area" localSheetId="7">'2016'!$A$1:$O$89</definedName>
    <definedName name="_xlnm.Print_Area" localSheetId="6">'2017'!$A$1:$O$84</definedName>
    <definedName name="_xlnm.Print_Area" localSheetId="5">'2018'!$A$1:$O$91</definedName>
    <definedName name="_xlnm.Print_Area" localSheetId="4">'2019'!$A$1:$O$88</definedName>
    <definedName name="_xlnm.Print_Area" localSheetId="3">'2020'!$A$1:$O$94</definedName>
    <definedName name="_xlnm.Print_Area" localSheetId="2">'2021'!$A$1:$P$96</definedName>
    <definedName name="_xlnm.Print_Area" localSheetId="1">'2022'!$A$1:$P$97</definedName>
    <definedName name="_xlnm.Print_Area" localSheetId="0">'2023'!$A$1:$P$96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48" l="1"/>
  <c r="P91" i="48" s="1"/>
  <c r="O90" i="48"/>
  <c r="P90" i="48" s="1"/>
  <c r="N89" i="48"/>
  <c r="M89" i="48"/>
  <c r="L89" i="48"/>
  <c r="K89" i="48"/>
  <c r="J89" i="48"/>
  <c r="I89" i="48"/>
  <c r="H89" i="48"/>
  <c r="G89" i="48"/>
  <c r="F89" i="48"/>
  <c r="E89" i="48"/>
  <c r="D89" i="48"/>
  <c r="O88" i="48"/>
  <c r="P88" i="48" s="1"/>
  <c r="O87" i="48"/>
  <c r="P87" i="48" s="1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N78" i="48"/>
  <c r="M78" i="48"/>
  <c r="L78" i="48"/>
  <c r="K78" i="48"/>
  <c r="J78" i="48"/>
  <c r="I78" i="48"/>
  <c r="H78" i="48"/>
  <c r="G78" i="48"/>
  <c r="F78" i="48"/>
  <c r="E78" i="48"/>
  <c r="D78" i="48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N71" i="48"/>
  <c r="M71" i="48"/>
  <c r="L71" i="48"/>
  <c r="K71" i="48"/>
  <c r="J71" i="48"/>
  <c r="I71" i="48"/>
  <c r="H71" i="48"/>
  <c r="G71" i="48"/>
  <c r="F71" i="48"/>
  <c r="E71" i="48"/>
  <c r="D71" i="48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92" i="47"/>
  <c r="P92" i="47" s="1"/>
  <c r="O91" i="47"/>
  <c r="P91" i="47" s="1"/>
  <c r="O90" i="47"/>
  <c r="P90" i="47" s="1"/>
  <c r="N89" i="47"/>
  <c r="M89" i="47"/>
  <c r="L89" i="47"/>
  <c r="K89" i="47"/>
  <c r="J89" i="47"/>
  <c r="I89" i="47"/>
  <c r="H89" i="47"/>
  <c r="G89" i="47"/>
  <c r="F89" i="47"/>
  <c r="E89" i="47"/>
  <c r="D89" i="47"/>
  <c r="O88" i="47"/>
  <c r="P88" i="47" s="1"/>
  <c r="O87" i="47"/>
  <c r="P87" i="47" s="1"/>
  <c r="O86" i="47"/>
  <c r="P86" i="47" s="1"/>
  <c r="O85" i="47"/>
  <c r="P85" i="47" s="1"/>
  <c r="O84" i="47"/>
  <c r="P84" i="47" s="1"/>
  <c r="O83" i="47"/>
  <c r="P83" i="47" s="1"/>
  <c r="O82" i="47"/>
  <c r="P82" i="47" s="1"/>
  <c r="O81" i="47"/>
  <c r="P81" i="47" s="1"/>
  <c r="O80" i="47"/>
  <c r="P80" i="47" s="1"/>
  <c r="O79" i="47"/>
  <c r="P79" i="47" s="1"/>
  <c r="N78" i="47"/>
  <c r="M78" i="47"/>
  <c r="L78" i="47"/>
  <c r="K78" i="47"/>
  <c r="J78" i="47"/>
  <c r="I78" i="47"/>
  <c r="H78" i="47"/>
  <c r="G78" i="47"/>
  <c r="F78" i="47"/>
  <c r="E78" i="47"/>
  <c r="D78" i="47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9" i="48" l="1"/>
  <c r="P49" i="48" s="1"/>
  <c r="O89" i="48"/>
  <c r="P89" i="48" s="1"/>
  <c r="O78" i="48"/>
  <c r="P78" i="48" s="1"/>
  <c r="O71" i="48"/>
  <c r="P71" i="48" s="1"/>
  <c r="O27" i="48"/>
  <c r="P27" i="48" s="1"/>
  <c r="F92" i="48"/>
  <c r="G92" i="48"/>
  <c r="I92" i="48"/>
  <c r="H92" i="48"/>
  <c r="J92" i="48"/>
  <c r="K92" i="48"/>
  <c r="L92" i="48"/>
  <c r="M92" i="48"/>
  <c r="O17" i="48"/>
  <c r="P17" i="48" s="1"/>
  <c r="N92" i="48"/>
  <c r="E92" i="48"/>
  <c r="O5" i="48"/>
  <c r="P5" i="48" s="1"/>
  <c r="D92" i="48"/>
  <c r="O89" i="47"/>
  <c r="P89" i="47" s="1"/>
  <c r="O78" i="47"/>
  <c r="P78" i="47" s="1"/>
  <c r="O71" i="47"/>
  <c r="P71" i="47" s="1"/>
  <c r="O49" i="47"/>
  <c r="P49" i="47" s="1"/>
  <c r="M93" i="47"/>
  <c r="O29" i="47"/>
  <c r="P29" i="47" s="1"/>
  <c r="G93" i="47"/>
  <c r="H93" i="47"/>
  <c r="K93" i="47"/>
  <c r="J93" i="47"/>
  <c r="L93" i="47"/>
  <c r="D93" i="47"/>
  <c r="E93" i="47"/>
  <c r="F93" i="47"/>
  <c r="I93" i="47"/>
  <c r="N93" i="47"/>
  <c r="O17" i="47"/>
  <c r="P17" i="47" s="1"/>
  <c r="O5" i="47"/>
  <c r="P5" i="47" s="1"/>
  <c r="O91" i="46"/>
  <c r="P91" i="46"/>
  <c r="O90" i="46"/>
  <c r="P90" i="46" s="1"/>
  <c r="O89" i="46"/>
  <c r="P89" i="46" s="1"/>
  <c r="N88" i="46"/>
  <c r="M88" i="46"/>
  <c r="L88" i="46"/>
  <c r="K88" i="46"/>
  <c r="J88" i="46"/>
  <c r="I88" i="46"/>
  <c r="H88" i="46"/>
  <c r="G88" i="46"/>
  <c r="F88" i="46"/>
  <c r="E88" i="46"/>
  <c r="D88" i="46"/>
  <c r="O87" i="46"/>
  <c r="P87" i="46"/>
  <c r="O86" i="46"/>
  <c r="P86" i="46"/>
  <c r="O85" i="46"/>
  <c r="P85" i="46"/>
  <c r="O84" i="46"/>
  <c r="P84" i="46" s="1"/>
  <c r="O83" i="46"/>
  <c r="P83" i="46" s="1"/>
  <c r="O82" i="46"/>
  <c r="P82" i="46" s="1"/>
  <c r="O81" i="46"/>
  <c r="P81" i="46"/>
  <c r="O80" i="46"/>
  <c r="P80" i="46" s="1"/>
  <c r="O79" i="46"/>
  <c r="P79" i="46"/>
  <c r="O78" i="46"/>
  <c r="P78" i="46"/>
  <c r="N77" i="46"/>
  <c r="M77" i="46"/>
  <c r="L77" i="46"/>
  <c r="K77" i="46"/>
  <c r="J77" i="46"/>
  <c r="I77" i="46"/>
  <c r="H77" i="46"/>
  <c r="G77" i="46"/>
  <c r="F77" i="46"/>
  <c r="E77" i="46"/>
  <c r="D77" i="46"/>
  <c r="O76" i="46"/>
  <c r="P76" i="46" s="1"/>
  <c r="O75" i="46"/>
  <c r="P75" i="46" s="1"/>
  <c r="O74" i="46"/>
  <c r="P74" i="46" s="1"/>
  <c r="N73" i="46"/>
  <c r="M73" i="46"/>
  <c r="L73" i="46"/>
  <c r="K73" i="46"/>
  <c r="J73" i="46"/>
  <c r="I73" i="46"/>
  <c r="H73" i="46"/>
  <c r="G73" i="46"/>
  <c r="F73" i="46"/>
  <c r="E73" i="46"/>
  <c r="D73" i="46"/>
  <c r="O72" i="46"/>
  <c r="P72" i="46"/>
  <c r="O71" i="46"/>
  <c r="P71" i="46" s="1"/>
  <c r="O70" i="46"/>
  <c r="P70" i="46" s="1"/>
  <c r="O69" i="46"/>
  <c r="P69" i="46" s="1"/>
  <c r="O68" i="46"/>
  <c r="P68" i="46" s="1"/>
  <c r="O67" i="46"/>
  <c r="P67" i="46"/>
  <c r="O66" i="46"/>
  <c r="P66" i="46" s="1"/>
  <c r="O65" i="46"/>
  <c r="P65" i="46"/>
  <c r="O64" i="46"/>
  <c r="P64" i="46"/>
  <c r="O63" i="46"/>
  <c r="P63" i="46"/>
  <c r="O62" i="46"/>
  <c r="P62" i="46" s="1"/>
  <c r="O61" i="46"/>
  <c r="P61" i="46" s="1"/>
  <c r="O60" i="46"/>
  <c r="P60" i="46" s="1"/>
  <c r="O59" i="46"/>
  <c r="P59" i="46"/>
  <c r="O58" i="46"/>
  <c r="P58" i="46" s="1"/>
  <c r="O57" i="46"/>
  <c r="P57" i="46"/>
  <c r="O56" i="46"/>
  <c r="P56" i="46" s="1"/>
  <c r="O55" i="46"/>
  <c r="P55" i="46" s="1"/>
  <c r="O54" i="46"/>
  <c r="P54" i="46" s="1"/>
  <c r="O53" i="46"/>
  <c r="P53" i="46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/>
  <c r="O49" i="46"/>
  <c r="P49" i="46"/>
  <c r="O48" i="46"/>
  <c r="P48" i="46" s="1"/>
  <c r="O47" i="46"/>
  <c r="P47" i="46" s="1"/>
  <c r="O46" i="46"/>
  <c r="P46" i="46"/>
  <c r="O45" i="46"/>
  <c r="P45" i="46" s="1"/>
  <c r="O44" i="46"/>
  <c r="P44" i="46"/>
  <c r="O43" i="46"/>
  <c r="P43" i="46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 s="1"/>
  <c r="O29" i="46"/>
  <c r="P29" i="46" s="1"/>
  <c r="N28" i="46"/>
  <c r="N92" i="46" s="1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/>
  <c r="O24" i="46"/>
  <c r="P24" i="46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M92" i="46" s="1"/>
  <c r="L5" i="46"/>
  <c r="K5" i="46"/>
  <c r="J5" i="46"/>
  <c r="J92" i="46" s="1"/>
  <c r="I5" i="46"/>
  <c r="H5" i="46"/>
  <c r="G5" i="46"/>
  <c r="F5" i="46"/>
  <c r="E5" i="46"/>
  <c r="D5" i="46"/>
  <c r="N89" i="45"/>
  <c r="O89" i="45"/>
  <c r="N88" i="45"/>
  <c r="O88" i="45" s="1"/>
  <c r="N87" i="45"/>
  <c r="O87" i="45" s="1"/>
  <c r="N86" i="45"/>
  <c r="O86" i="45" s="1"/>
  <c r="N85" i="45"/>
  <c r="O85" i="45" s="1"/>
  <c r="M84" i="45"/>
  <c r="L84" i="45"/>
  <c r="K84" i="45"/>
  <c r="J84" i="45"/>
  <c r="I84" i="45"/>
  <c r="H84" i="45"/>
  <c r="G84" i="45"/>
  <c r="F84" i="45"/>
  <c r="E84" i="45"/>
  <c r="D84" i="45"/>
  <c r="N83" i="45"/>
  <c r="O83" i="45" s="1"/>
  <c r="N82" i="45"/>
  <c r="O82" i="45" s="1"/>
  <c r="N81" i="45"/>
  <c r="O81" i="45" s="1"/>
  <c r="N80" i="45"/>
  <c r="O80" i="45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/>
  <c r="M73" i="45"/>
  <c r="L73" i="45"/>
  <c r="K73" i="45"/>
  <c r="J73" i="45"/>
  <c r="I73" i="45"/>
  <c r="H73" i="45"/>
  <c r="G73" i="45"/>
  <c r="F73" i="45"/>
  <c r="E73" i="45"/>
  <c r="D73" i="45"/>
  <c r="N72" i="45"/>
  <c r="O72" i="45"/>
  <c r="N71" i="45"/>
  <c r="O71" i="45" s="1"/>
  <c r="N70" i="45"/>
  <c r="O70" i="45" s="1"/>
  <c r="M69" i="45"/>
  <c r="L69" i="45"/>
  <c r="K69" i="45"/>
  <c r="J69" i="45"/>
  <c r="I69" i="45"/>
  <c r="H69" i="45"/>
  <c r="G69" i="45"/>
  <c r="F69" i="45"/>
  <c r="E69" i="45"/>
  <c r="D69" i="45"/>
  <c r="N69" i="45" s="1"/>
  <c r="O69" i="45" s="1"/>
  <c r="N68" i="45"/>
  <c r="O68" i="45" s="1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J90" i="45" s="1"/>
  <c r="I5" i="45"/>
  <c r="H5" i="45"/>
  <c r="G5" i="45"/>
  <c r="F5" i="45"/>
  <c r="E5" i="45"/>
  <c r="E90" i="45" s="1"/>
  <c r="D5" i="45"/>
  <c r="N83" i="44"/>
  <c r="O83" i="44" s="1"/>
  <c r="N82" i="44"/>
  <c r="O82" i="44" s="1"/>
  <c r="N81" i="44"/>
  <c r="O81" i="44" s="1"/>
  <c r="N80" i="44"/>
  <c r="O80" i="44" s="1"/>
  <c r="M79" i="44"/>
  <c r="L79" i="44"/>
  <c r="K79" i="44"/>
  <c r="J79" i="44"/>
  <c r="I79" i="44"/>
  <c r="H79" i="44"/>
  <c r="N79" i="44" s="1"/>
  <c r="O79" i="44" s="1"/>
  <c r="G79" i="44"/>
  <c r="F79" i="44"/>
  <c r="E79" i="44"/>
  <c r="D79" i="44"/>
  <c r="N78" i="44"/>
  <c r="O78" i="44" s="1"/>
  <c r="N77" i="44"/>
  <c r="O77" i="44" s="1"/>
  <c r="N76" i="44"/>
  <c r="O76" i="44" s="1"/>
  <c r="N75" i="44"/>
  <c r="O75" i="44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M68" i="44"/>
  <c r="L68" i="44"/>
  <c r="K68" i="44"/>
  <c r="J68" i="44"/>
  <c r="I68" i="44"/>
  <c r="H68" i="44"/>
  <c r="G68" i="44"/>
  <c r="F68" i="44"/>
  <c r="E68" i="44"/>
  <c r="D68" i="44"/>
  <c r="N67" i="44"/>
  <c r="O67" i="44"/>
  <c r="N66" i="44"/>
  <c r="O66" i="44" s="1"/>
  <c r="N65" i="44"/>
  <c r="O65" i="44"/>
  <c r="M64" i="44"/>
  <c r="L64" i="44"/>
  <c r="K64" i="44"/>
  <c r="J64" i="44"/>
  <c r="I64" i="44"/>
  <c r="H64" i="44"/>
  <c r="G64" i="44"/>
  <c r="F64" i="44"/>
  <c r="F84" i="44" s="1"/>
  <c r="E64" i="44"/>
  <c r="D64" i="44"/>
  <c r="N63" i="44"/>
  <c r="O63" i="44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G84" i="44" s="1"/>
  <c r="F25" i="44"/>
  <c r="E25" i="44"/>
  <c r="D25" i="44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84" i="44" s="1"/>
  <c r="L5" i="44"/>
  <c r="K5" i="44"/>
  <c r="J5" i="44"/>
  <c r="I5" i="44"/>
  <c r="H5" i="44"/>
  <c r="G5" i="44"/>
  <c r="F5" i="44"/>
  <c r="E5" i="44"/>
  <c r="D5" i="44"/>
  <c r="N86" i="43"/>
  <c r="O86" i="43" s="1"/>
  <c r="N85" i="43"/>
  <c r="O85" i="43"/>
  <c r="N84" i="43"/>
  <c r="O84" i="43" s="1"/>
  <c r="M83" i="43"/>
  <c r="L83" i="43"/>
  <c r="K83" i="43"/>
  <c r="J83" i="43"/>
  <c r="I83" i="43"/>
  <c r="H83" i="43"/>
  <c r="G83" i="43"/>
  <c r="F83" i="43"/>
  <c r="F87" i="43" s="1"/>
  <c r="E83" i="43"/>
  <c r="D83" i="43"/>
  <c r="N82" i="43"/>
  <c r="O82" i="43" s="1"/>
  <c r="N81" i="43"/>
  <c r="O81" i="43"/>
  <c r="N80" i="43"/>
  <c r="O80" i="43" s="1"/>
  <c r="N79" i="43"/>
  <c r="O79" i="43" s="1"/>
  <c r="N78" i="43"/>
  <c r="O78" i="43" s="1"/>
  <c r="N77" i="43"/>
  <c r="O77" i="43"/>
  <c r="N76" i="43"/>
  <c r="O76" i="43" s="1"/>
  <c r="N75" i="43"/>
  <c r="O75" i="43" s="1"/>
  <c r="N74" i="43"/>
  <c r="O74" i="43" s="1"/>
  <c r="M73" i="43"/>
  <c r="L73" i="43"/>
  <c r="K73" i="43"/>
  <c r="J73" i="43"/>
  <c r="I73" i="43"/>
  <c r="H73" i="43"/>
  <c r="G73" i="43"/>
  <c r="N73" i="43" s="1"/>
  <c r="O73" i="43" s="1"/>
  <c r="F73" i="43"/>
  <c r="E73" i="43"/>
  <c r="D73" i="43"/>
  <c r="N72" i="43"/>
  <c r="O72" i="43" s="1"/>
  <c r="N71" i="43"/>
  <c r="O71" i="43" s="1"/>
  <c r="N70" i="43"/>
  <c r="O70" i="43" s="1"/>
  <c r="M69" i="43"/>
  <c r="L69" i="43"/>
  <c r="K69" i="43"/>
  <c r="J69" i="43"/>
  <c r="I69" i="43"/>
  <c r="I87" i="43" s="1"/>
  <c r="H69" i="43"/>
  <c r="G69" i="43"/>
  <c r="F69" i="43"/>
  <c r="E69" i="43"/>
  <c r="D69" i="43"/>
  <c r="N68" i="43"/>
  <c r="O68" i="43" s="1"/>
  <c r="N67" i="43"/>
  <c r="O67" i="43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9" i="43" s="1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N25" i="43" s="1"/>
  <c r="O25" i="43" s="1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E87" i="43" s="1"/>
  <c r="D16" i="43"/>
  <c r="N15" i="43"/>
  <c r="O15" i="43" s="1"/>
  <c r="N14" i="43"/>
  <c r="O14" i="43" s="1"/>
  <c r="N13" i="43"/>
  <c r="O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87" i="43" s="1"/>
  <c r="K5" i="43"/>
  <c r="J5" i="43"/>
  <c r="I5" i="43"/>
  <c r="H5" i="43"/>
  <c r="H87" i="43" s="1"/>
  <c r="G5" i="43"/>
  <c r="F5" i="43"/>
  <c r="E5" i="43"/>
  <c r="D5" i="43"/>
  <c r="N79" i="42"/>
  <c r="O79" i="42" s="1"/>
  <c r="N78" i="42"/>
  <c r="O78" i="42"/>
  <c r="M77" i="42"/>
  <c r="L77" i="42"/>
  <c r="K77" i="42"/>
  <c r="J77" i="42"/>
  <c r="I77" i="42"/>
  <c r="H77" i="42"/>
  <c r="G77" i="42"/>
  <c r="F77" i="42"/>
  <c r="E77" i="42"/>
  <c r="D77" i="42"/>
  <c r="N76" i="42"/>
  <c r="O76" i="42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 s="1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2" i="42"/>
  <c r="O62" i="42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/>
  <c r="M43" i="42"/>
  <c r="M80" i="42" s="1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N25" i="42" s="1"/>
  <c r="O25" i="42" s="1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F80" i="42" s="1"/>
  <c r="E16" i="42"/>
  <c r="D16" i="42"/>
  <c r="N15" i="42"/>
  <c r="O15" i="42" s="1"/>
  <c r="N14" i="42"/>
  <c r="O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N5" i="42" s="1"/>
  <c r="O5" i="42" s="1"/>
  <c r="I5" i="42"/>
  <c r="H5" i="42"/>
  <c r="H80" i="42" s="1"/>
  <c r="G5" i="42"/>
  <c r="F5" i="42"/>
  <c r="E5" i="42"/>
  <c r="D5" i="42"/>
  <c r="N84" i="41"/>
  <c r="O84" i="41"/>
  <c r="N83" i="41"/>
  <c r="O83" i="41" s="1"/>
  <c r="N82" i="41"/>
  <c r="O82" i="41" s="1"/>
  <c r="N81" i="41"/>
  <c r="O81" i="41" s="1"/>
  <c r="M80" i="41"/>
  <c r="L80" i="41"/>
  <c r="K80" i="41"/>
  <c r="J80" i="41"/>
  <c r="I80" i="41"/>
  <c r="H80" i="41"/>
  <c r="G80" i="41"/>
  <c r="F80" i="41"/>
  <c r="E80" i="41"/>
  <c r="N80" i="41" s="1"/>
  <c r="O80" i="41" s="1"/>
  <c r="D80" i="41"/>
  <c r="N79" i="41"/>
  <c r="O79" i="41" s="1"/>
  <c r="N78" i="41"/>
  <c r="O78" i="41" s="1"/>
  <c r="N77" i="41"/>
  <c r="O77" i="41" s="1"/>
  <c r="N76" i="41"/>
  <c r="O76" i="41"/>
  <c r="N75" i="41"/>
  <c r="O75" i="41" s="1"/>
  <c r="N74" i="41"/>
  <c r="O74" i="41" s="1"/>
  <c r="N73" i="41"/>
  <c r="O73" i="41" s="1"/>
  <c r="N72" i="41"/>
  <c r="O72" i="41"/>
  <c r="N71" i="41"/>
  <c r="O71" i="41" s="1"/>
  <c r="M70" i="41"/>
  <c r="L70" i="41"/>
  <c r="K70" i="41"/>
  <c r="J70" i="41"/>
  <c r="I70" i="41"/>
  <c r="H70" i="41"/>
  <c r="G70" i="41"/>
  <c r="N70" i="41" s="1"/>
  <c r="O70" i="41" s="1"/>
  <c r="F70" i="41"/>
  <c r="E70" i="41"/>
  <c r="D70" i="41"/>
  <c r="N69" i="41"/>
  <c r="O69" i="41" s="1"/>
  <c r="N68" i="41"/>
  <c r="O68" i="41" s="1"/>
  <c r="N67" i="41"/>
  <c r="O67" i="41" s="1"/>
  <c r="M66" i="41"/>
  <c r="L66" i="41"/>
  <c r="N66" i="41" s="1"/>
  <c r="O66" i="41" s="1"/>
  <c r="K66" i="41"/>
  <c r="J66" i="41"/>
  <c r="I66" i="41"/>
  <c r="H66" i="41"/>
  <c r="G66" i="41"/>
  <c r="F66" i="41"/>
  <c r="E66" i="41"/>
  <c r="D66" i="4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N46" i="41" s="1"/>
  <c r="O46" i="41" s="1"/>
  <c r="F46" i="41"/>
  <c r="E46" i="41"/>
  <c r="D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/>
  <c r="N27" i="41"/>
  <c r="O27" i="41" s="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L85" i="41" s="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K85" i="41" s="1"/>
  <c r="J5" i="41"/>
  <c r="J85" i="41" s="1"/>
  <c r="I5" i="41"/>
  <c r="H5" i="41"/>
  <c r="G5" i="41"/>
  <c r="G85" i="41" s="1"/>
  <c r="F5" i="41"/>
  <c r="E5" i="41"/>
  <c r="D5" i="41"/>
  <c r="N81" i="40"/>
  <c r="O81" i="40" s="1"/>
  <c r="N80" i="40"/>
  <c r="O80" i="40" s="1"/>
  <c r="N79" i="40"/>
  <c r="O79" i="40" s="1"/>
  <c r="M78" i="40"/>
  <c r="L78" i="40"/>
  <c r="K78" i="40"/>
  <c r="J78" i="40"/>
  <c r="N78" i="40" s="1"/>
  <c r="O78" i="40" s="1"/>
  <c r="I78" i="40"/>
  <c r="H78" i="40"/>
  <c r="G78" i="40"/>
  <c r="F78" i="40"/>
  <c r="E78" i="40"/>
  <c r="D78" i="40"/>
  <c r="N77" i="40"/>
  <c r="O77" i="40" s="1"/>
  <c r="N76" i="40"/>
  <c r="O76" i="40" s="1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 s="1"/>
  <c r="N69" i="40"/>
  <c r="O69" i="40" s="1"/>
  <c r="M68" i="40"/>
  <c r="L68" i="40"/>
  <c r="K68" i="40"/>
  <c r="J68" i="40"/>
  <c r="N68" i="40" s="1"/>
  <c r="O68" i="40" s="1"/>
  <c r="I68" i="40"/>
  <c r="H68" i="40"/>
  <c r="G68" i="40"/>
  <c r="F68" i="40"/>
  <c r="E68" i="40"/>
  <c r="D68" i="40"/>
  <c r="N67" i="40"/>
  <c r="O67" i="40" s="1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I82" i="40" s="1"/>
  <c r="H44" i="40"/>
  <c r="G44" i="40"/>
  <c r="F44" i="40"/>
  <c r="E44" i="40"/>
  <c r="D44" i="40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N25" i="40" s="1"/>
  <c r="O25" i="40" s="1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K82" i="40" s="1"/>
  <c r="J16" i="40"/>
  <c r="I16" i="40"/>
  <c r="H16" i="40"/>
  <c r="G16" i="40"/>
  <c r="F16" i="40"/>
  <c r="E16" i="40"/>
  <c r="D16" i="40"/>
  <c r="D82" i="40" s="1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82" i="40" s="1"/>
  <c r="L5" i="40"/>
  <c r="K5" i="40"/>
  <c r="J5" i="40"/>
  <c r="J82" i="40" s="1"/>
  <c r="I5" i="40"/>
  <c r="H5" i="40"/>
  <c r="G5" i="40"/>
  <c r="G82" i="40" s="1"/>
  <c r="F5" i="40"/>
  <c r="F82" i="40" s="1"/>
  <c r="E5" i="40"/>
  <c r="N5" i="40" s="1"/>
  <c r="O5" i="40" s="1"/>
  <c r="D5" i="40"/>
  <c r="N84" i="39"/>
  <c r="O84" i="39" s="1"/>
  <c r="N83" i="39"/>
  <c r="O83" i="39" s="1"/>
  <c r="N82" i="39"/>
  <c r="O82" i="39" s="1"/>
  <c r="N81" i="39"/>
  <c r="O81" i="39"/>
  <c r="M80" i="39"/>
  <c r="L80" i="39"/>
  <c r="K80" i="39"/>
  <c r="J80" i="39"/>
  <c r="I80" i="39"/>
  <c r="N80" i="39" s="1"/>
  <c r="O80" i="39" s="1"/>
  <c r="H80" i="39"/>
  <c r="G80" i="39"/>
  <c r="F80" i="39"/>
  <c r="E80" i="39"/>
  <c r="D80" i="39"/>
  <c r="N79" i="39"/>
  <c r="O79" i="39"/>
  <c r="N78" i="39"/>
  <c r="O78" i="39" s="1"/>
  <c r="N77" i="39"/>
  <c r="O77" i="39" s="1"/>
  <c r="N76" i="39"/>
  <c r="O76" i="39" s="1"/>
  <c r="N75" i="39"/>
  <c r="O75" i="39"/>
  <c r="N74" i="39"/>
  <c r="O74" i="39" s="1"/>
  <c r="N73" i="39"/>
  <c r="O73" i="39"/>
  <c r="N72" i="39"/>
  <c r="O72" i="39" s="1"/>
  <c r="N71" i="39"/>
  <c r="O71" i="39" s="1"/>
  <c r="M70" i="39"/>
  <c r="L70" i="39"/>
  <c r="K70" i="39"/>
  <c r="J70" i="39"/>
  <c r="I70" i="39"/>
  <c r="H70" i="39"/>
  <c r="G70" i="39"/>
  <c r="F70" i="39"/>
  <c r="E70" i="39"/>
  <c r="D70" i="39"/>
  <c r="N69" i="39"/>
  <c r="O69" i="39" s="1"/>
  <c r="N68" i="39"/>
  <c r="O68" i="39" s="1"/>
  <c r="N67" i="39"/>
  <c r="O67" i="39" s="1"/>
  <c r="M66" i="39"/>
  <c r="L66" i="39"/>
  <c r="K66" i="39"/>
  <c r="J66" i="39"/>
  <c r="I66" i="39"/>
  <c r="H66" i="39"/>
  <c r="G66" i="39"/>
  <c r="F66" i="39"/>
  <c r="E66" i="39"/>
  <c r="D66" i="39"/>
  <c r="D85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6" i="39" s="1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L85" i="39" s="1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H85" i="39" s="1"/>
  <c r="G16" i="39"/>
  <c r="F16" i="39"/>
  <c r="E16" i="39"/>
  <c r="N16" i="39" s="1"/>
  <c r="O16" i="39" s="1"/>
  <c r="D16" i="39"/>
  <c r="N15" i="39"/>
  <c r="O15" i="39" s="1"/>
  <c r="N14" i="39"/>
  <c r="O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J85" i="39" s="1"/>
  <c r="I5" i="39"/>
  <c r="H5" i="39"/>
  <c r="G5" i="39"/>
  <c r="F5" i="39"/>
  <c r="E5" i="39"/>
  <c r="D5" i="39"/>
  <c r="N80" i="38"/>
  <c r="O80" i="38" s="1"/>
  <c r="N79" i="38"/>
  <c r="O79" i="38"/>
  <c r="N78" i="38"/>
  <c r="O78" i="38"/>
  <c r="M77" i="38"/>
  <c r="L77" i="38"/>
  <c r="K77" i="38"/>
  <c r="J77" i="38"/>
  <c r="I77" i="38"/>
  <c r="H77" i="38"/>
  <c r="G77" i="38"/>
  <c r="F77" i="38"/>
  <c r="E77" i="38"/>
  <c r="N77" i="38" s="1"/>
  <c r="O77" i="38" s="1"/>
  <c r="D77" i="38"/>
  <c r="N76" i="38"/>
  <c r="O76" i="38"/>
  <c r="N75" i="38"/>
  <c r="O75" i="38" s="1"/>
  <c r="N74" i="38"/>
  <c r="O74" i="38" s="1"/>
  <c r="N73" i="38"/>
  <c r="O73" i="38" s="1"/>
  <c r="N72" i="38"/>
  <c r="O72" i="38" s="1"/>
  <c r="N71" i="38"/>
  <c r="O71" i="38"/>
  <c r="N70" i="38"/>
  <c r="O70" i="38"/>
  <c r="N69" i="38"/>
  <c r="O69" i="38" s="1"/>
  <c r="N68" i="38"/>
  <c r="O68" i="38" s="1"/>
  <c r="N67" i="38"/>
  <c r="O67" i="38" s="1"/>
  <c r="N66" i="38"/>
  <c r="O66" i="38" s="1"/>
  <c r="M65" i="38"/>
  <c r="L65" i="38"/>
  <c r="K65" i="38"/>
  <c r="J65" i="38"/>
  <c r="I65" i="38"/>
  <c r="H65" i="38"/>
  <c r="G65" i="38"/>
  <c r="F65" i="38"/>
  <c r="E65" i="38"/>
  <c r="N65" i="38" s="1"/>
  <c r="O65" i="38" s="1"/>
  <c r="D65" i="38"/>
  <c r="N64" i="38"/>
  <c r="O64" i="38" s="1"/>
  <c r="N63" i="38"/>
  <c r="O63" i="38" s="1"/>
  <c r="N62" i="38"/>
  <c r="O62" i="38"/>
  <c r="M61" i="38"/>
  <c r="L61" i="38"/>
  <c r="K61" i="38"/>
  <c r="J61" i="38"/>
  <c r="I61" i="38"/>
  <c r="H61" i="38"/>
  <c r="H81" i="38" s="1"/>
  <c r="G61" i="38"/>
  <c r="G81" i="38" s="1"/>
  <c r="F61" i="38"/>
  <c r="E61" i="38"/>
  <c r="N61" i="38" s="1"/>
  <c r="O61" i="38" s="1"/>
  <c r="D61" i="38"/>
  <c r="N60" i="38"/>
  <c r="O60" i="38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L81" i="38" s="1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87" i="37"/>
  <c r="O87" i="37" s="1"/>
  <c r="N86" i="37"/>
  <c r="O86" i="37" s="1"/>
  <c r="N85" i="37"/>
  <c r="O85" i="37" s="1"/>
  <c r="N84" i="37"/>
  <c r="O84" i="37" s="1"/>
  <c r="N83" i="37"/>
  <c r="O83" i="37"/>
  <c r="N82" i="37"/>
  <c r="O82" i="37" s="1"/>
  <c r="M81" i="37"/>
  <c r="L81" i="37"/>
  <c r="K81" i="37"/>
  <c r="J81" i="37"/>
  <c r="I81" i="37"/>
  <c r="H81" i="37"/>
  <c r="G81" i="37"/>
  <c r="F81" i="37"/>
  <c r="E81" i="37"/>
  <c r="D81" i="37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/>
  <c r="N74" i="37"/>
  <c r="O74" i="37" s="1"/>
  <c r="N73" i="37"/>
  <c r="O73" i="37" s="1"/>
  <c r="N72" i="37"/>
  <c r="O72" i="37" s="1"/>
  <c r="M71" i="37"/>
  <c r="L71" i="37"/>
  <c r="K71" i="37"/>
  <c r="J71" i="37"/>
  <c r="I71" i="37"/>
  <c r="H71" i="37"/>
  <c r="G71" i="37"/>
  <c r="F71" i="37"/>
  <c r="E71" i="37"/>
  <c r="D71" i="37"/>
  <c r="N70" i="37"/>
  <c r="O70" i="37" s="1"/>
  <c r="N69" i="37"/>
  <c r="O69" i="37" s="1"/>
  <c r="N68" i="37"/>
  <c r="O68" i="37" s="1"/>
  <c r="M67" i="37"/>
  <c r="L67" i="37"/>
  <c r="K67" i="37"/>
  <c r="J67" i="37"/>
  <c r="I67" i="37"/>
  <c r="H67" i="37"/>
  <c r="G67" i="37"/>
  <c r="F67" i="37"/>
  <c r="N67" i="37" s="1"/>
  <c r="O67" i="37" s="1"/>
  <c r="E67" i="37"/>
  <c r="D67" i="37"/>
  <c r="N66" i="37"/>
  <c r="O66" i="37" s="1"/>
  <c r="N65" i="37"/>
  <c r="O65" i="37" s="1"/>
  <c r="N64" i="37"/>
  <c r="O64" i="37"/>
  <c r="N63" i="37"/>
  <c r="O63" i="37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/>
  <c r="N44" i="37"/>
  <c r="O44" i="37" s="1"/>
  <c r="N43" i="37"/>
  <c r="O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/>
  <c r="N26" i="37"/>
  <c r="O26" i="37" s="1"/>
  <c r="M25" i="37"/>
  <c r="M88" i="37" s="1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F88" i="37" s="1"/>
  <c r="E16" i="37"/>
  <c r="E88" i="37" s="1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88" i="37" s="1"/>
  <c r="K5" i="37"/>
  <c r="J5" i="37"/>
  <c r="I5" i="37"/>
  <c r="H5" i="37"/>
  <c r="H88" i="37" s="1"/>
  <c r="G5" i="37"/>
  <c r="F5" i="37"/>
  <c r="E5" i="37"/>
  <c r="D5" i="37"/>
  <c r="N84" i="36"/>
  <c r="O84" i="36" s="1"/>
  <c r="N83" i="36"/>
  <c r="O83" i="36" s="1"/>
  <c r="M82" i="36"/>
  <c r="L82" i="36"/>
  <c r="K82" i="36"/>
  <c r="J82" i="36"/>
  <c r="I82" i="36"/>
  <c r="H82" i="36"/>
  <c r="G82" i="36"/>
  <c r="F82" i="36"/>
  <c r="E82" i="36"/>
  <c r="D82" i="36"/>
  <c r="N81" i="36"/>
  <c r="O81" i="36"/>
  <c r="N80" i="36"/>
  <c r="O80" i="36" s="1"/>
  <c r="N79" i="36"/>
  <c r="O79" i="36"/>
  <c r="N78" i="36"/>
  <c r="O78" i="36" s="1"/>
  <c r="N77" i="36"/>
  <c r="O77" i="36" s="1"/>
  <c r="N76" i="36"/>
  <c r="O76" i="36" s="1"/>
  <c r="N75" i="36"/>
  <c r="O75" i="36" s="1"/>
  <c r="N74" i="36"/>
  <c r="O74" i="36"/>
  <c r="M73" i="36"/>
  <c r="L73" i="36"/>
  <c r="K73" i="36"/>
  <c r="J73" i="36"/>
  <c r="I73" i="36"/>
  <c r="H73" i="36"/>
  <c r="G73" i="36"/>
  <c r="F73" i="36"/>
  <c r="E73" i="36"/>
  <c r="D73" i="36"/>
  <c r="D85" i="36" s="1"/>
  <c r="N72" i="36"/>
  <c r="O72" i="36" s="1"/>
  <c r="N71" i="36"/>
  <c r="O71" i="36" s="1"/>
  <c r="N70" i="36"/>
  <c r="O70" i="36" s="1"/>
  <c r="M69" i="36"/>
  <c r="L69" i="36"/>
  <c r="K69" i="36"/>
  <c r="J69" i="36"/>
  <c r="I69" i="36"/>
  <c r="H69" i="36"/>
  <c r="G69" i="36"/>
  <c r="F69" i="36"/>
  <c r="E69" i="36"/>
  <c r="D69" i="36"/>
  <c r="N68" i="36"/>
  <c r="O68" i="36" s="1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/>
  <c r="N43" i="36"/>
  <c r="O43" i="36"/>
  <c r="N42" i="36"/>
  <c r="O42" i="36" s="1"/>
  <c r="N41" i="36"/>
  <c r="O41" i="36" s="1"/>
  <c r="N40" i="36"/>
  <c r="O40" i="36" s="1"/>
  <c r="N39" i="36"/>
  <c r="O39" i="36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E85" i="36" s="1"/>
  <c r="D16" i="36"/>
  <c r="N16" i="36" s="1"/>
  <c r="O16" i="36" s="1"/>
  <c r="N15" i="36"/>
  <c r="O15" i="36" s="1"/>
  <c r="N14" i="36"/>
  <c r="O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85" i="36" s="1"/>
  <c r="K5" i="36"/>
  <c r="K85" i="36" s="1"/>
  <c r="J5" i="36"/>
  <c r="I5" i="36"/>
  <c r="I85" i="36" s="1"/>
  <c r="H5" i="36"/>
  <c r="N5" i="36" s="1"/>
  <c r="O5" i="36" s="1"/>
  <c r="G5" i="36"/>
  <c r="F5" i="36"/>
  <c r="E5" i="36"/>
  <c r="D5" i="36"/>
  <c r="N85" i="35"/>
  <c r="O85" i="35" s="1"/>
  <c r="N84" i="35"/>
  <c r="O84" i="35" s="1"/>
  <c r="N83" i="35"/>
  <c r="O83" i="35" s="1"/>
  <c r="M82" i="35"/>
  <c r="L82" i="35"/>
  <c r="K82" i="35"/>
  <c r="J82" i="35"/>
  <c r="I82" i="35"/>
  <c r="H82" i="35"/>
  <c r="G82" i="35"/>
  <c r="F82" i="35"/>
  <c r="E82" i="35"/>
  <c r="D82" i="35"/>
  <c r="N81" i="35"/>
  <c r="O81" i="35"/>
  <c r="N80" i="35"/>
  <c r="O80" i="35" s="1"/>
  <c r="N79" i="35"/>
  <c r="O79" i="35"/>
  <c r="N78" i="35"/>
  <c r="O78" i="35" s="1"/>
  <c r="N77" i="35"/>
  <c r="O77" i="35" s="1"/>
  <c r="N76" i="35"/>
  <c r="O76" i="35" s="1"/>
  <c r="N75" i="35"/>
  <c r="O75" i="35"/>
  <c r="N74" i="35"/>
  <c r="O74" i="35"/>
  <c r="N73" i="35"/>
  <c r="O73" i="35"/>
  <c r="M72" i="35"/>
  <c r="L72" i="35"/>
  <c r="K72" i="35"/>
  <c r="J72" i="35"/>
  <c r="I72" i="35"/>
  <c r="H72" i="35"/>
  <c r="G72" i="35"/>
  <c r="F72" i="35"/>
  <c r="E72" i="35"/>
  <c r="D72" i="35"/>
  <c r="N72" i="35" s="1"/>
  <c r="O72" i="35" s="1"/>
  <c r="N71" i="35"/>
  <c r="O71" i="35" s="1"/>
  <c r="N70" i="35"/>
  <c r="O70" i="35" s="1"/>
  <c r="N69" i="35"/>
  <c r="O69" i="35" s="1"/>
  <c r="M68" i="35"/>
  <c r="L68" i="35"/>
  <c r="K68" i="35"/>
  <c r="J68" i="35"/>
  <c r="I68" i="35"/>
  <c r="H68" i="35"/>
  <c r="G68" i="35"/>
  <c r="F68" i="35"/>
  <c r="E68" i="35"/>
  <c r="D68" i="35"/>
  <c r="N67" i="35"/>
  <c r="O67" i="35" s="1"/>
  <c r="N66" i="35"/>
  <c r="O66" i="35" s="1"/>
  <c r="N65" i="35"/>
  <c r="O65" i="35" s="1"/>
  <c r="N64" i="35"/>
  <c r="O64" i="35"/>
  <c r="N63" i="35"/>
  <c r="O63" i="35" s="1"/>
  <c r="N62" i="35"/>
  <c r="O62" i="35"/>
  <c r="N61" i="35"/>
  <c r="O61" i="35" s="1"/>
  <c r="N60" i="35"/>
  <c r="O60" i="35" s="1"/>
  <c r="N59" i="35"/>
  <c r="O59" i="35"/>
  <c r="N58" i="35"/>
  <c r="O58" i="35"/>
  <c r="N57" i="35"/>
  <c r="O57" i="35" s="1"/>
  <c r="N56" i="35"/>
  <c r="O56" i="35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 s="1"/>
  <c r="N45" i="35"/>
  <c r="O45" i="35" s="1"/>
  <c r="N44" i="35"/>
  <c r="O44" i="35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86" i="35" s="1"/>
  <c r="G5" i="35"/>
  <c r="F5" i="35"/>
  <c r="F86" i="35" s="1"/>
  <c r="E5" i="35"/>
  <c r="D5" i="35"/>
  <c r="D86" i="35" s="1"/>
  <c r="N85" i="34"/>
  <c r="O85" i="34" s="1"/>
  <c r="N84" i="34"/>
  <c r="O84" i="34" s="1"/>
  <c r="M83" i="34"/>
  <c r="L83" i="34"/>
  <c r="K83" i="34"/>
  <c r="J83" i="34"/>
  <c r="N83" i="34" s="1"/>
  <c r="O83" i="34" s="1"/>
  <c r="I83" i="34"/>
  <c r="H83" i="34"/>
  <c r="G83" i="34"/>
  <c r="F83" i="34"/>
  <c r="E83" i="34"/>
  <c r="D83" i="34"/>
  <c r="N82" i="34"/>
  <c r="O82" i="34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/>
  <c r="N75" i="34"/>
  <c r="O75" i="34" s="1"/>
  <c r="M74" i="34"/>
  <c r="L74" i="34"/>
  <c r="K74" i="34"/>
  <c r="J74" i="34"/>
  <c r="I74" i="34"/>
  <c r="H74" i="34"/>
  <c r="G74" i="34"/>
  <c r="F74" i="34"/>
  <c r="E74" i="34"/>
  <c r="D74" i="34"/>
  <c r="N74" i="34" s="1"/>
  <c r="O74" i="34" s="1"/>
  <c r="N73" i="34"/>
  <c r="O73" i="34" s="1"/>
  <c r="N72" i="34"/>
  <c r="O72" i="34"/>
  <c r="N71" i="34"/>
  <c r="O71" i="34" s="1"/>
  <c r="M70" i="34"/>
  <c r="L70" i="34"/>
  <c r="K70" i="34"/>
  <c r="J70" i="34"/>
  <c r="I70" i="34"/>
  <c r="H70" i="34"/>
  <c r="G70" i="34"/>
  <c r="F70" i="34"/>
  <c r="E70" i="34"/>
  <c r="D70" i="34"/>
  <c r="N69" i="34"/>
  <c r="O69" i="34" s="1"/>
  <c r="N68" i="34"/>
  <c r="O68" i="34" s="1"/>
  <c r="N67" i="34"/>
  <c r="O67" i="34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 s="1"/>
  <c r="N60" i="34"/>
  <c r="O60" i="34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/>
  <c r="O25" i="34" s="1"/>
  <c r="N24" i="34"/>
  <c r="O24" i="34" s="1"/>
  <c r="N23" i="34"/>
  <c r="O23" i="34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K86" i="34" s="1"/>
  <c r="J16" i="34"/>
  <c r="J86" i="34" s="1"/>
  <c r="I16" i="34"/>
  <c r="I86" i="34" s="1"/>
  <c r="H16" i="34"/>
  <c r="N16" i="34" s="1"/>
  <c r="O16" i="34" s="1"/>
  <c r="G16" i="34"/>
  <c r="F16" i="34"/>
  <c r="E16" i="34"/>
  <c r="D16" i="34"/>
  <c r="N15" i="34"/>
  <c r="O15" i="34"/>
  <c r="N14" i="34"/>
  <c r="O14" i="34" s="1"/>
  <c r="N13" i="34"/>
  <c r="O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86" i="34" s="1"/>
  <c r="D5" i="34"/>
  <c r="D86" i="34" s="1"/>
  <c r="N50" i="33"/>
  <c r="O50" i="33" s="1"/>
  <c r="N84" i="33"/>
  <c r="O84" i="33"/>
  <c r="N85" i="33"/>
  <c r="O85" i="33" s="1"/>
  <c r="N67" i="33"/>
  <c r="O67" i="33" s="1"/>
  <c r="N51" i="33"/>
  <c r="O51" i="33" s="1"/>
  <c r="N52" i="33"/>
  <c r="O52" i="33"/>
  <c r="N53" i="33"/>
  <c r="O53" i="33" s="1"/>
  <c r="N54" i="33"/>
  <c r="O54" i="33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/>
  <c r="N61" i="33"/>
  <c r="O61" i="33" s="1"/>
  <c r="N62" i="33"/>
  <c r="O62" i="33" s="1"/>
  <c r="N63" i="33"/>
  <c r="O63" i="33" s="1"/>
  <c r="N64" i="33"/>
  <c r="O64" i="33"/>
  <c r="N65" i="33"/>
  <c r="O65" i="33" s="1"/>
  <c r="N66" i="33"/>
  <c r="O66" i="33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/>
  <c r="N41" i="33"/>
  <c r="O41" i="33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/>
  <c r="N8" i="33"/>
  <c r="O8" i="33" s="1"/>
  <c r="N9" i="33"/>
  <c r="O9" i="33" s="1"/>
  <c r="E48" i="33"/>
  <c r="F48" i="33"/>
  <c r="G48" i="33"/>
  <c r="H48" i="33"/>
  <c r="I48" i="33"/>
  <c r="J48" i="33"/>
  <c r="K48" i="33"/>
  <c r="L48" i="33"/>
  <c r="M48" i="33"/>
  <c r="M86" i="33" s="1"/>
  <c r="D48" i="33"/>
  <c r="E25" i="33"/>
  <c r="F25" i="33"/>
  <c r="G25" i="33"/>
  <c r="H25" i="33"/>
  <c r="I25" i="33"/>
  <c r="J25" i="33"/>
  <c r="K25" i="33"/>
  <c r="L25" i="33"/>
  <c r="M25" i="33"/>
  <c r="D25" i="33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5" i="33"/>
  <c r="F5" i="33"/>
  <c r="G5" i="33"/>
  <c r="G86" i="33" s="1"/>
  <c r="H5" i="33"/>
  <c r="I5" i="33"/>
  <c r="J5" i="33"/>
  <c r="K5" i="33"/>
  <c r="L5" i="33"/>
  <c r="M5" i="33"/>
  <c r="D5" i="33"/>
  <c r="E82" i="33"/>
  <c r="F82" i="33"/>
  <c r="G82" i="33"/>
  <c r="H82" i="33"/>
  <c r="I82" i="33"/>
  <c r="N82" i="33" s="1"/>
  <c r="O82" i="33" s="1"/>
  <c r="J82" i="33"/>
  <c r="K82" i="33"/>
  <c r="L82" i="33"/>
  <c r="M82" i="33"/>
  <c r="D82" i="33"/>
  <c r="N83" i="33"/>
  <c r="O83" i="33" s="1"/>
  <c r="N75" i="33"/>
  <c r="O75" i="33" s="1"/>
  <c r="N76" i="33"/>
  <c r="O76" i="33" s="1"/>
  <c r="N77" i="33"/>
  <c r="O77" i="33" s="1"/>
  <c r="N78" i="33"/>
  <c r="O78" i="33"/>
  <c r="N79" i="33"/>
  <c r="N80" i="33"/>
  <c r="O80" i="33" s="1"/>
  <c r="N81" i="33"/>
  <c r="O81" i="33" s="1"/>
  <c r="N74" i="33"/>
  <c r="O74" i="33"/>
  <c r="E73" i="33"/>
  <c r="F73" i="33"/>
  <c r="G73" i="33"/>
  <c r="H73" i="33"/>
  <c r="I73" i="33"/>
  <c r="J73" i="33"/>
  <c r="K73" i="33"/>
  <c r="L73" i="33"/>
  <c r="M73" i="33"/>
  <c r="D73" i="33"/>
  <c r="D86" i="33" s="1"/>
  <c r="E69" i="33"/>
  <c r="F69" i="33"/>
  <c r="G69" i="33"/>
  <c r="H69" i="33"/>
  <c r="I69" i="33"/>
  <c r="J69" i="33"/>
  <c r="K69" i="33"/>
  <c r="L69" i="33"/>
  <c r="M69" i="33"/>
  <c r="D69" i="33"/>
  <c r="N71" i="33"/>
  <c r="O71" i="33" s="1"/>
  <c r="N72" i="33"/>
  <c r="O72" i="33" s="1"/>
  <c r="N70" i="33"/>
  <c r="O70" i="33" s="1"/>
  <c r="N22" i="33"/>
  <c r="O22" i="33"/>
  <c r="N49" i="33"/>
  <c r="O49" i="33" s="1"/>
  <c r="N68" i="33"/>
  <c r="O68" i="33" s="1"/>
  <c r="O79" i="33"/>
  <c r="N18" i="33"/>
  <c r="O18" i="33" s="1"/>
  <c r="N19" i="33"/>
  <c r="O19" i="33"/>
  <c r="N20" i="33"/>
  <c r="O20" i="33"/>
  <c r="N21" i="33"/>
  <c r="O21" i="33" s="1"/>
  <c r="N23" i="33"/>
  <c r="O23" i="33" s="1"/>
  <c r="N24" i="33"/>
  <c r="O24" i="33" s="1"/>
  <c r="N7" i="33"/>
  <c r="O7" i="33" s="1"/>
  <c r="N10" i="33"/>
  <c r="O10" i="33" s="1"/>
  <c r="N11" i="33"/>
  <c r="O11" i="33" s="1"/>
  <c r="N12" i="33"/>
  <c r="O12" i="33"/>
  <c r="N13" i="33"/>
  <c r="O13" i="33" s="1"/>
  <c r="N14" i="33"/>
  <c r="O14" i="33" s="1"/>
  <c r="N15" i="33"/>
  <c r="O15" i="33" s="1"/>
  <c r="N6" i="33"/>
  <c r="O6" i="33" s="1"/>
  <c r="N17" i="33"/>
  <c r="O17" i="33"/>
  <c r="F85" i="36"/>
  <c r="G88" i="37"/>
  <c r="J88" i="37"/>
  <c r="K81" i="38"/>
  <c r="N5" i="38"/>
  <c r="O5" i="38" s="1"/>
  <c r="H82" i="40"/>
  <c r="L82" i="40"/>
  <c r="N64" i="40"/>
  <c r="O64" i="40" s="1"/>
  <c r="M85" i="41"/>
  <c r="N16" i="41"/>
  <c r="O16" i="41" s="1"/>
  <c r="N5" i="41"/>
  <c r="O5" i="41" s="1"/>
  <c r="H85" i="41"/>
  <c r="D85" i="41"/>
  <c r="I85" i="41"/>
  <c r="L80" i="42"/>
  <c r="N63" i="42"/>
  <c r="O63" i="42" s="1"/>
  <c r="K80" i="42"/>
  <c r="J80" i="42"/>
  <c r="N77" i="42"/>
  <c r="O77" i="42" s="1"/>
  <c r="G80" i="42"/>
  <c r="N67" i="42"/>
  <c r="O67" i="42" s="1"/>
  <c r="I80" i="42"/>
  <c r="E80" i="42"/>
  <c r="D80" i="42"/>
  <c r="J87" i="43"/>
  <c r="K87" i="43"/>
  <c r="N5" i="43"/>
  <c r="O5" i="43" s="1"/>
  <c r="M87" i="43"/>
  <c r="G87" i="43"/>
  <c r="L84" i="44"/>
  <c r="N5" i="44"/>
  <c r="O5" i="44"/>
  <c r="J84" i="44"/>
  <c r="K84" i="44"/>
  <c r="I84" i="44"/>
  <c r="N68" i="44"/>
  <c r="O68" i="44" s="1"/>
  <c r="N64" i="44"/>
  <c r="O64" i="44" s="1"/>
  <c r="H84" i="44"/>
  <c r="N44" i="44"/>
  <c r="O44" i="44" s="1"/>
  <c r="D84" i="44"/>
  <c r="E84" i="44"/>
  <c r="N16" i="44"/>
  <c r="O16" i="44" s="1"/>
  <c r="K90" i="45"/>
  <c r="M90" i="45"/>
  <c r="H90" i="45"/>
  <c r="N73" i="45"/>
  <c r="O73" i="45"/>
  <c r="G90" i="45"/>
  <c r="I90" i="45"/>
  <c r="N48" i="45"/>
  <c r="O48" i="45" s="1"/>
  <c r="N16" i="45"/>
  <c r="O16" i="45" s="1"/>
  <c r="D90" i="45"/>
  <c r="N5" i="45"/>
  <c r="O5" i="45" s="1"/>
  <c r="O88" i="46"/>
  <c r="P88" i="46" s="1"/>
  <c r="O77" i="46"/>
  <c r="P77" i="46" s="1"/>
  <c r="O73" i="46"/>
  <c r="P73" i="46"/>
  <c r="O51" i="46"/>
  <c r="P51" i="46"/>
  <c r="H92" i="46"/>
  <c r="O16" i="46"/>
  <c r="P16" i="46" s="1"/>
  <c r="K92" i="46"/>
  <c r="D92" i="46"/>
  <c r="I92" i="46"/>
  <c r="E92" i="46"/>
  <c r="G92" i="46"/>
  <c r="F92" i="46"/>
  <c r="O5" i="46"/>
  <c r="P5" i="46" s="1"/>
  <c r="O92" i="48" l="1"/>
  <c r="P92" i="48" s="1"/>
  <c r="N80" i="42"/>
  <c r="O80" i="42" s="1"/>
  <c r="K85" i="39"/>
  <c r="H86" i="33"/>
  <c r="I86" i="33"/>
  <c r="N70" i="34"/>
  <c r="O70" i="34" s="1"/>
  <c r="N24" i="36"/>
  <c r="O24" i="36" s="1"/>
  <c r="N82" i="36"/>
  <c r="O82" i="36" s="1"/>
  <c r="N25" i="37"/>
  <c r="O25" i="37" s="1"/>
  <c r="M85" i="39"/>
  <c r="N16" i="43"/>
  <c r="O16" i="43" s="1"/>
  <c r="E86" i="33"/>
  <c r="F86" i="33"/>
  <c r="M85" i="36"/>
  <c r="N41" i="38"/>
  <c r="O41" i="38" s="1"/>
  <c r="J86" i="33"/>
  <c r="L86" i="35"/>
  <c r="N84" i="44"/>
  <c r="O84" i="44" s="1"/>
  <c r="N16" i="42"/>
  <c r="O16" i="42" s="1"/>
  <c r="N44" i="40"/>
  <c r="O44" i="40" s="1"/>
  <c r="N66" i="39"/>
  <c r="O66" i="39" s="1"/>
  <c r="K88" i="37"/>
  <c r="E81" i="38"/>
  <c r="N16" i="40"/>
  <c r="O16" i="40" s="1"/>
  <c r="D87" i="43"/>
  <c r="N87" i="43" s="1"/>
  <c r="O87" i="43" s="1"/>
  <c r="N25" i="44"/>
  <c r="O25" i="44" s="1"/>
  <c r="E82" i="40"/>
  <c r="N82" i="40" s="1"/>
  <c r="O82" i="40" s="1"/>
  <c r="N48" i="33"/>
  <c r="O48" i="33" s="1"/>
  <c r="N68" i="35"/>
  <c r="O68" i="35" s="1"/>
  <c r="G85" i="39"/>
  <c r="F90" i="45"/>
  <c r="N90" i="45" s="1"/>
  <c r="O90" i="45" s="1"/>
  <c r="L90" i="45"/>
  <c r="N73" i="33"/>
  <c r="O73" i="33" s="1"/>
  <c r="E86" i="35"/>
  <c r="N70" i="39"/>
  <c r="O70" i="39" s="1"/>
  <c r="N82" i="35"/>
  <c r="O82" i="35" s="1"/>
  <c r="N49" i="36"/>
  <c r="O49" i="36" s="1"/>
  <c r="N69" i="36"/>
  <c r="O69" i="36" s="1"/>
  <c r="D81" i="38"/>
  <c r="N81" i="38" s="1"/>
  <c r="O81" i="38" s="1"/>
  <c r="N21" i="38"/>
  <c r="O21" i="38" s="1"/>
  <c r="E85" i="39"/>
  <c r="N5" i="34"/>
  <c r="O5" i="34" s="1"/>
  <c r="M86" i="34"/>
  <c r="N48" i="35"/>
  <c r="O48" i="35" s="1"/>
  <c r="N71" i="37"/>
  <c r="O71" i="37" s="1"/>
  <c r="N69" i="33"/>
  <c r="O69" i="33" s="1"/>
  <c r="H86" i="34"/>
  <c r="I86" i="35"/>
  <c r="N16" i="35"/>
  <c r="O16" i="35" s="1"/>
  <c r="N81" i="37"/>
  <c r="O81" i="37" s="1"/>
  <c r="F81" i="38"/>
  <c r="E85" i="41"/>
  <c r="N85" i="41" s="1"/>
  <c r="O85" i="41" s="1"/>
  <c r="J85" i="36"/>
  <c r="J86" i="35"/>
  <c r="N69" i="43"/>
  <c r="O69" i="43" s="1"/>
  <c r="F86" i="34"/>
  <c r="N43" i="42"/>
  <c r="O43" i="42" s="1"/>
  <c r="O92" i="46"/>
  <c r="P92" i="46" s="1"/>
  <c r="I81" i="38"/>
  <c r="M86" i="35"/>
  <c r="N25" i="35"/>
  <c r="O25" i="35" s="1"/>
  <c r="J81" i="38"/>
  <c r="F85" i="39"/>
  <c r="N25" i="33"/>
  <c r="O25" i="33" s="1"/>
  <c r="L86" i="34"/>
  <c r="I88" i="37"/>
  <c r="K86" i="33"/>
  <c r="K86" i="35"/>
  <c r="G86" i="35"/>
  <c r="G85" i="36"/>
  <c r="N5" i="37"/>
  <c r="O5" i="37" s="1"/>
  <c r="M81" i="38"/>
  <c r="I85" i="39"/>
  <c r="F85" i="41"/>
  <c r="N83" i="43"/>
  <c r="O83" i="43" s="1"/>
  <c r="L92" i="46"/>
  <c r="O93" i="47"/>
  <c r="P93" i="47" s="1"/>
  <c r="N85" i="36"/>
  <c r="O85" i="36" s="1"/>
  <c r="N86" i="35"/>
  <c r="O86" i="35" s="1"/>
  <c r="O28" i="46"/>
  <c r="P28" i="46" s="1"/>
  <c r="D88" i="37"/>
  <c r="H85" i="36"/>
  <c r="N16" i="37"/>
  <c r="O16" i="37" s="1"/>
  <c r="N5" i="39"/>
  <c r="O5" i="39" s="1"/>
  <c r="L86" i="33"/>
  <c r="N50" i="34"/>
  <c r="O50" i="34" s="1"/>
  <c r="N73" i="36"/>
  <c r="O73" i="36" s="1"/>
  <c r="N25" i="45"/>
  <c r="O25" i="45" s="1"/>
  <c r="N14" i="38"/>
  <c r="O14" i="38" s="1"/>
  <c r="N5" i="35"/>
  <c r="O5" i="35" s="1"/>
  <c r="N84" i="45"/>
  <c r="O84" i="45" s="1"/>
  <c r="G86" i="34"/>
  <c r="N5" i="33"/>
  <c r="O5" i="33" s="1"/>
  <c r="N25" i="39"/>
  <c r="O25" i="39" s="1"/>
  <c r="N86" i="34" l="1"/>
  <c r="O86" i="34" s="1"/>
  <c r="N86" i="33"/>
  <c r="O86" i="33" s="1"/>
  <c r="N88" i="37"/>
  <c r="O88" i="37" s="1"/>
  <c r="N85" i="39"/>
  <c r="O85" i="39" s="1"/>
</calcChain>
</file>

<file path=xl/sharedStrings.xml><?xml version="1.0" encoding="utf-8"?>
<sst xmlns="http://schemas.openxmlformats.org/spreadsheetml/2006/main" count="1641" uniqueCount="203">
  <si>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</si>
  <si>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</si>
  <si>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</si>
  <si>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</si>
  <si>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</si>
  <si>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</si>
  <si>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</si>
  <si>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</si>
  <si>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</si>
  <si>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</si>
  <si>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</si>
  <si>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</si>
  <si>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</si>
  <si>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</si>
  <si>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</si>
  <si>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Cable Television</t>
  </si>
  <si>
    <t>Utility Service Tax - Propane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</si>
  <si>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</si>
  <si>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</si>
  <si>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</si>
  <si>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</si>
  <si>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</si>
  <si>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</si>
  <si>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Commercial - Physical Environment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</si>
  <si>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</si>
  <si>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</si>
  <si>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</si>
  <si>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</si>
  <si>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</si>
  <si>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</si>
  <si>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General Government</t>
  </si>
  <si>
    <t>State Grant - Public Safety</t>
  </si>
  <si>
    <t>State Grant - Transportation - Other Transportation</t>
  </si>
  <si>
    <t>State Grant - Economic Environment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</si>
  <si>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</si>
  <si>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</si>
  <si>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</si>
  <si>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</si>
  <si>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</si>
  <si>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</si>
  <si>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</si>
  <si>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</si>
  <si>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Public Safety - Other Public Safety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</si>
  <si>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</si>
  <si>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</si>
  <si>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</si>
  <si>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</si>
  <si>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</si>
  <si>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</si>
  <si>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</si>
  <si>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</si>
  <si>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</si>
  <si>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</si>
  <si>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</si>
  <si>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</si>
  <si>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</si>
  <si>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</si>
  <si>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</si>
  <si>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</si>
  <si>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</si>
  <si>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</si>
  <si>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</si>
  <si>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</si>
  <si>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Sewer / Wastewater Utility</t>
  </si>
  <si>
    <t>Physical Environment - Water / Sewer Combination Utility</t>
  </si>
  <si>
    <t>Physical Environment - Other Physical Environment Charges</t>
  </si>
  <si>
    <t>Economic Environment - Housing</t>
  </si>
  <si>
    <t>Economic Environment - Other Economic Environment Charges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</si>
  <si>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</si>
  <si>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</si>
  <si>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</si>
  <si>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</si>
  <si>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</si>
  <si>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</si>
  <si>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</si>
  <si>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</si>
  <si>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</si>
  <si>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</si>
  <si>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</si>
  <si>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</si>
  <si>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</si>
  <si>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</si>
  <si>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</si>
  <si>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</si>
  <si>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</si>
  <si>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</si>
  <si>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</si>
  <si>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</si>
  <si>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</si>
  <si>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</si>
  <si>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</si>
  <si>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</si>
  <si>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</si>
  <si>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</si>
  <si>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</si>
  <si>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</si>
  <si>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</si>
  <si>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State Shared Revenues - Physical Environment - Gas Supply System</t>
  </si>
  <si>
    <t>Culture / Recreation - Charter Schools</t>
  </si>
  <si>
    <t>General Gov't (Not Court-Related) - Recording Fees</t>
  </si>
  <si>
    <t>Coral Springs Revenues Reported by Account Code and Fund Type</t>
  </si>
  <si>
    <t>Local Fiscal Year Ended September 30, 2010</t>
  </si>
  <si>
    <t>Fire Insurance Premium Tax for Firefighters' Pension</t>
  </si>
  <si>
    <t>Federal Grant - Physical Environment - Water Supply System</t>
  </si>
  <si>
    <t>Federal Grant - Physical Environment - Electric Supply System</t>
  </si>
  <si>
    <t>Federal Grant - Culture / Recreation</t>
  </si>
  <si>
    <t>State Shared Revenues - General Gov't - Other General Government</t>
  </si>
  <si>
    <t>2010 Municipal Census Population:</t>
  </si>
  <si>
    <t>Local Fiscal Year Ended September 30, 2011</t>
  </si>
  <si>
    <t>Second Local Option Fuel Tax (1 to 5 Cents)</t>
  </si>
  <si>
    <t>Communications Services Taxes</t>
  </si>
  <si>
    <t>Grants from Other Local Units - Economic Environment</t>
  </si>
  <si>
    <t>Transportation (User Fees) - Other Transportation Charges</t>
  </si>
  <si>
    <t>Contributions and Donations from Private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</si>
  <si>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</si>
  <si>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</si>
  <si>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</si>
  <si>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Shared Revenues - Human Services - Public Welfare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</si>
  <si>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</si>
  <si>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</si>
  <si>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</si>
  <si>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</si>
  <si>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</si>
  <si>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</si>
  <si>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</si>
  <si>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</si>
  <si>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</si>
  <si>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</si>
  <si>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</si>
  <si>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Internal Service Fund Fees and Charges</t>
  </si>
  <si>
    <t>Interest and Other Earnings - Gain (Loss) on Sale of Investments</t>
  </si>
  <si>
    <t>Sales - Disposition of Fixed Assets</t>
  </si>
  <si>
    <t>Sales - Sale of Surplus Materials and Scrap</t>
  </si>
  <si>
    <t>Proceeds - Installment Purchases and Capital Lease Proceeds</t>
  </si>
  <si>
    <t>Proceeds - Proceeds from Refunding Bonds</t>
  </si>
  <si>
    <t>Proprietary Non-Operating - Other Grants and Donations</t>
  </si>
  <si>
    <t>Non-Operating - Special Items (Gain)</t>
  </si>
  <si>
    <t>2013 Municipal Population:</t>
  </si>
  <si>
    <t>Local Fiscal Year Ended September 30, 2008</t>
  </si>
  <si>
    <t>Permits and Franchise Fees</t>
  </si>
  <si>
    <t>Other Permits and Fees</t>
  </si>
  <si>
    <t>Federal Grant - Transportation - Other Transportation</t>
  </si>
  <si>
    <t>State Grant - Physical Environment - Other Physical Environment</t>
  </si>
  <si>
    <t>State Shared Revenues - Physical Environment - Water Supply System</t>
  </si>
  <si>
    <t>Impact Fees - Physical Environment</t>
  </si>
  <si>
    <t>2008 Municipal Population:</t>
  </si>
  <si>
    <t>Local Fiscal Year Ended September 30, 2014</t>
  </si>
  <si>
    <t>Interest and Other Earnings - Dividends</t>
  </si>
  <si>
    <t>2014 Municipal Population:</t>
  </si>
  <si>
    <t>Local Fiscal Year Ended September 30, 2015</t>
  </si>
  <si>
    <t>2015 Municipal Population:</t>
  </si>
  <si>
    <t>Local Fiscal Year Ended September 30, 2016</t>
  </si>
  <si>
    <t>Franchise Fee - Telecommunications</t>
  </si>
  <si>
    <t>Grants from Other Local Units - General Government</t>
  </si>
  <si>
    <t>2016 Municipal Population:</t>
  </si>
  <si>
    <t>Local Fiscal Year Ended September 30, 2017</t>
  </si>
  <si>
    <t>Federal Grant - Physical Environment - Other Physical Environment</t>
  </si>
  <si>
    <t>2017 Municipal Population:</t>
  </si>
  <si>
    <t>Local Fiscal Year Ended September 30, 2018</t>
  </si>
  <si>
    <t>State Grant - Physical Environment - Stormwater Management</t>
  </si>
  <si>
    <t>State Shared Revenues - Physical Environment - Sewer / Wastewater</t>
  </si>
  <si>
    <t>Grants from Other Local Units - Other</t>
  </si>
  <si>
    <t>2018 Municipal Population:</t>
  </si>
  <si>
    <t>Local Fiscal Year Ended September 30, 2019</t>
  </si>
  <si>
    <t>Proprietary Non-Operating - Federal Grants and Donations</t>
  </si>
  <si>
    <t>2019 Municipal Population:</t>
  </si>
  <si>
    <t>Local Fiscal Year Ended September 30, 2020</t>
  </si>
  <si>
    <t>Impact Fees - Residential - Physical Environment</t>
  </si>
  <si>
    <t>Other Financial Assistance - Federal Source</t>
  </si>
  <si>
    <t>Culture / Recreation - 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</si>
  <si>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</si>
  <si>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</si>
  <si>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</si>
  <si>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</si>
  <si>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</si>
  <si>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</si>
  <si>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</si>
  <si>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</si>
  <si>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</si>
  <si>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</si>
  <si>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Permits - Other</t>
  </si>
  <si>
    <t>Impact Fees - Residential - Culture / Recreation</t>
  </si>
  <si>
    <t>Impact Fees - Commercial - Culture / Recreation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</si>
  <si>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</si>
  <si>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</si>
  <si>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</si>
  <si>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General Government - Other General Government Charges and Fees</t>
  </si>
  <si>
    <t>Other Charges for Services (Not Court-Related)</t>
  </si>
  <si>
    <t>2021 Municipal Population:</t>
  </si>
  <si>
    <t>Local Fiscal Year Ended September 30, 2022</t>
  </si>
  <si>
    <t>Other General Taxes</t>
  </si>
  <si>
    <t>Other Fees and Special Assessments</t>
  </si>
  <si>
    <t>State Shared Revenues - Transportation - Fuel Tax Refunds and Credits</t>
  </si>
  <si>
    <t>General Government - Administrative Service Fees</t>
  </si>
  <si>
    <t>Transportation - Mass Transit</t>
  </si>
  <si>
    <t>Court-Ordered Judgments and Fines - Other</t>
  </si>
  <si>
    <t>Federal Fines and Forfeits</t>
  </si>
  <si>
    <t>State Fines and Forfeits</t>
  </si>
  <si>
    <t>Proprietary Non-Operating Sources - Other Non-Operating Sources</t>
  </si>
  <si>
    <t>2022 Municipal Population:</t>
  </si>
  <si>
    <t>Local Fiscal Year Ended September 30, 2023</t>
  </si>
  <si>
    <t>Proprietary Non-Operating Sources - Capital Contributions from Private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</si>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</sst>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E480-A555-42D4-8C16-F70F85EC3CE4}">
  <sheetPr>
    <pageSetUpPr fitToPage="1"/>
  </sheetPr>
  <dimension ref="A1:ED96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100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200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88</v>
      </c>
      <c r="B3" s="111"/>
      <c r="C3" s="112"/>
      <c r="D3" s="116" t="s">
        <v>48</v>
      </c>
      <c r="E3" s="117"/>
      <c r="F3" s="117"/>
      <c r="G3" s="117"/>
      <c r="H3" s="118"/>
      <c r="I3" s="116" t="s">
        <v>49</v>
      </c>
      <c r="J3" s="118"/>
      <c r="K3" s="116" t="s">
        <v>51</v>
      </c>
      <c r="L3" s="117"/>
      <c r="M3" s="118"/>
      <c r="N3" s="52"/>
      <c r="O3" s="53"/>
      <c r="P3" s="119" t="s">
        <v>172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89</v>
      </c>
      <c r="F4" s="55" t="s">
        <v>90</v>
      </c>
      <c r="G4" s="55" t="s">
        <v>91</v>
      </c>
      <c r="H4" s="55" t="s">
        <v>6</v>
      </c>
      <c r="I4" s="55" t="s">
        <v>7</v>
      </c>
      <c r="J4" s="56" t="s">
        <v>92</v>
      </c>
      <c r="K4" s="56" t="s">
        <v>8</v>
      </c>
      <c r="L4" s="56" t="s">
        <v>9</v>
      </c>
      <c r="M4" s="56" t="s">
        <v>173</v>
      </c>
      <c r="N4" s="56" t="s">
        <v>10</v>
      </c>
      <c r="O4" s="56" t="s">
        <v>174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175</v>
      </c>
      <c r="B5" s="60"/>
      <c r="C5" s="60"/>
      <c r="D5" s="61">
        <f>SUM(D6:D16)</f>
        <v>99432240</v>
      </c>
      <c r="E5" s="61">
        <f>SUM(E6:E16)</f>
        <v>41067</v>
      </c>
      <c r="F5" s="61">
        <f>SUM(F6:F16)</f>
        <v>2596234</v>
      </c>
      <c r="G5" s="61">
        <f>SUM(G6:G16)</f>
        <v>173917</v>
      </c>
      <c r="H5" s="61">
        <f>SUM(H6:H16)</f>
        <v>0</v>
      </c>
      <c r="I5" s="61">
        <f>SUM(I6:I16)</f>
        <v>0</v>
      </c>
      <c r="J5" s="61">
        <f>SUM(J6:J16)</f>
        <v>0</v>
      </c>
      <c r="K5" s="61">
        <f>SUM(K6:K16)</f>
        <v>0</v>
      </c>
      <c r="L5" s="61">
        <f>SUM(L6:L16)</f>
        <v>0</v>
      </c>
      <c r="M5" s="61">
        <f>SUM(M6:M16)</f>
        <v>0</v>
      </c>
      <c r="N5" s="61">
        <f>SUM(N6:N16)</f>
        <v>0</v>
      </c>
      <c r="O5" s="62">
        <f>SUM(D5:N5)</f>
        <v>102243458</v>
      </c>
      <c r="P5" s="63">
        <f>(O5/P$94)</f>
        <v>757.30285164061922</v>
      </c>
      <c r="Q5" s="64"/>
    </row>
    <row r="6" spans="1:134">
      <c r="A6" s="66"/>
      <c r="B6" s="67">
        <v>311</v>
      </c>
      <c r="C6" s="68" t="s">
        <v>3</v>
      </c>
      <c r="D6" s="69">
        <v>73962797</v>
      </c>
      <c r="E6" s="69">
        <v>0</v>
      </c>
      <c r="F6" s="69">
        <v>2596234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76559031</v>
      </c>
      <c r="P6" s="70">
        <f>(O6/P$94)</f>
        <v>567.06192874601879</v>
      </c>
      <c r="Q6" s="71"/>
    </row>
    <row r="7" spans="1:134">
      <c r="A7" s="66"/>
      <c r="B7" s="67">
        <v>312.41000000000003</v>
      </c>
      <c r="C7" s="68" t="s">
        <v>176</v>
      </c>
      <c r="D7" s="69">
        <v>1375359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5" si="0">SUM(D7:N7)</f>
        <v>1375359</v>
      </c>
      <c r="P7" s="70">
        <f>(O7/P$94)</f>
        <v>10.187089845196653</v>
      </c>
      <c r="Q7" s="71"/>
    </row>
    <row r="8" spans="1:134">
      <c r="A8" s="66"/>
      <c r="B8" s="67">
        <v>312.43</v>
      </c>
      <c r="C8" s="68" t="s">
        <v>177</v>
      </c>
      <c r="D8" s="69">
        <v>966481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966481</v>
      </c>
      <c r="P8" s="70">
        <f>(O8/P$94)</f>
        <v>7.1585882527220202</v>
      </c>
      <c r="Q8" s="71"/>
    </row>
    <row r="9" spans="1:134">
      <c r="A9" s="66"/>
      <c r="B9" s="67">
        <v>312.51</v>
      </c>
      <c r="C9" s="68" t="s">
        <v>95</v>
      </c>
      <c r="D9" s="69">
        <v>2433665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2433665</v>
      </c>
      <c r="P9" s="70">
        <f>(O9/P$94)</f>
        <v>18.025812902747944</v>
      </c>
      <c r="Q9" s="71"/>
    </row>
    <row r="10" spans="1:134">
      <c r="A10" s="66"/>
      <c r="B10" s="67">
        <v>312.52</v>
      </c>
      <c r="C10" s="68" t="s">
        <v>120</v>
      </c>
      <c r="D10" s="69">
        <v>1579510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1579510</v>
      </c>
      <c r="P10" s="70">
        <f>(O10/P$94)</f>
        <v>11.699207466113622</v>
      </c>
      <c r="Q10" s="71"/>
    </row>
    <row r="11" spans="1:134">
      <c r="A11" s="66"/>
      <c r="B11" s="67">
        <v>314.10000000000002</v>
      </c>
      <c r="C11" s="68" t="s">
        <v>12</v>
      </c>
      <c r="D11" s="69">
        <v>11675527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11675527</v>
      </c>
      <c r="P11" s="70">
        <f>(O11/P$94)</f>
        <v>86.478979334864079</v>
      </c>
      <c r="Q11" s="71"/>
    </row>
    <row r="12" spans="1:134">
      <c r="A12" s="66"/>
      <c r="B12" s="67">
        <v>314.3</v>
      </c>
      <c r="C12" s="68" t="s">
        <v>13</v>
      </c>
      <c r="D12" s="69">
        <v>2346851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2346851</v>
      </c>
      <c r="P12" s="70">
        <f>(O12/P$94)</f>
        <v>17.382793867120952</v>
      </c>
      <c r="Q12" s="71"/>
    </row>
    <row r="13" spans="1:134">
      <c r="A13" s="66"/>
      <c r="B13" s="67">
        <v>314.8</v>
      </c>
      <c r="C13" s="68" t="s">
        <v>16</v>
      </c>
      <c r="D13" s="69">
        <v>145520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145520</v>
      </c>
      <c r="P13" s="70">
        <f>(O13/P$94)</f>
        <v>1.0778460854751499</v>
      </c>
      <c r="Q13" s="71"/>
    </row>
    <row r="14" spans="1:134">
      <c r="A14" s="66"/>
      <c r="B14" s="67">
        <v>315.2</v>
      </c>
      <c r="C14" s="68" t="s">
        <v>178</v>
      </c>
      <c r="D14" s="69">
        <v>3434925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3434925</v>
      </c>
      <c r="P14" s="70">
        <f>(O14/P$94)</f>
        <v>25.442004295978077</v>
      </c>
      <c r="Q14" s="71"/>
    </row>
    <row r="15" spans="1:134">
      <c r="A15" s="66"/>
      <c r="B15" s="67">
        <v>316</v>
      </c>
      <c r="C15" s="68" t="s">
        <v>122</v>
      </c>
      <c r="D15" s="69">
        <v>1511605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1511605</v>
      </c>
      <c r="P15" s="70">
        <f>(O15/P$94)</f>
        <v>11.196244722613139</v>
      </c>
      <c r="Q15" s="71"/>
    </row>
    <row r="16" spans="1:134">
      <c r="A16" s="66"/>
      <c r="B16" s="67">
        <v>319.89999999999998</v>
      </c>
      <c r="C16" s="68" t="s">
        <v>190</v>
      </c>
      <c r="D16" s="69">
        <v>0</v>
      </c>
      <c r="E16" s="69">
        <v>41067</v>
      </c>
      <c r="F16" s="69">
        <v>0</v>
      </c>
      <c r="G16" s="69">
        <v>173917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214984</v>
      </c>
      <c r="P16" s="70">
        <f>(O16/P$94)</f>
        <v>1.5923561217687578</v>
      </c>
      <c r="Q16" s="71"/>
    </row>
    <row r="17" spans="1:17" ht="15.75">
      <c r="A17" s="72" t="s">
        <v>18</v>
      </c>
      <c r="B17" s="73"/>
      <c r="C17" s="74"/>
      <c r="D17" s="75">
        <f>SUM(D18:D26)</f>
        <v>20721765</v>
      </c>
      <c r="E17" s="75">
        <f>SUM(E18:E26)</f>
        <v>16079264</v>
      </c>
      <c r="F17" s="75">
        <f>SUM(F18:F26)</f>
        <v>0</v>
      </c>
      <c r="G17" s="75">
        <f>SUM(G18:G26)</f>
        <v>0</v>
      </c>
      <c r="H17" s="75">
        <f>SUM(H18:H26)</f>
        <v>0</v>
      </c>
      <c r="I17" s="75">
        <f>SUM(I18:I26)</f>
        <v>12319351</v>
      </c>
      <c r="J17" s="75">
        <f>SUM(J18:J26)</f>
        <v>0</v>
      </c>
      <c r="K17" s="75">
        <f>SUM(K18:K26)</f>
        <v>0</v>
      </c>
      <c r="L17" s="75">
        <f>SUM(L18:L26)</f>
        <v>0</v>
      </c>
      <c r="M17" s="75">
        <f>SUM(M18:M26)</f>
        <v>0</v>
      </c>
      <c r="N17" s="75">
        <f>SUM(N18:N26)</f>
        <v>0</v>
      </c>
      <c r="O17" s="76">
        <f>SUM(D17:N17)</f>
        <v>49120380</v>
      </c>
      <c r="P17" s="77">
        <f>(O17/P$94)</f>
        <v>363.827716465447</v>
      </c>
      <c r="Q17" s="78"/>
    </row>
    <row r="18" spans="1:17">
      <c r="A18" s="66"/>
      <c r="B18" s="67">
        <v>322</v>
      </c>
      <c r="C18" s="68" t="s">
        <v>179</v>
      </c>
      <c r="D18" s="69">
        <v>4822074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4822074</v>
      </c>
      <c r="P18" s="70">
        <f>(O18/P$94)</f>
        <v>35.716421005851416</v>
      </c>
      <c r="Q18" s="71"/>
    </row>
    <row r="19" spans="1:17">
      <c r="A19" s="66"/>
      <c r="B19" s="67">
        <v>323.10000000000002</v>
      </c>
      <c r="C19" s="68" t="s">
        <v>19</v>
      </c>
      <c r="D19" s="69">
        <v>9244954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6" si="1">SUM(D19:N19)</f>
        <v>9244954</v>
      </c>
      <c r="P19" s="70">
        <f>(O19/P$94)</f>
        <v>68.476068439374856</v>
      </c>
      <c r="Q19" s="71"/>
    </row>
    <row r="20" spans="1:17">
      <c r="A20" s="66"/>
      <c r="B20" s="67">
        <v>323.39999999999998</v>
      </c>
      <c r="C20" s="68" t="s">
        <v>20</v>
      </c>
      <c r="D20" s="69">
        <v>54062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54062</v>
      </c>
      <c r="P20" s="70">
        <f>(O20/P$94)</f>
        <v>0.40042959780756981</v>
      </c>
      <c r="Q20" s="71"/>
    </row>
    <row r="21" spans="1:17">
      <c r="A21" s="66"/>
      <c r="B21" s="67">
        <v>323.7</v>
      </c>
      <c r="C21" s="68" t="s">
        <v>21</v>
      </c>
      <c r="D21" s="69">
        <v>4287971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4287971</v>
      </c>
      <c r="P21" s="70">
        <f>(O21/P$94)</f>
        <v>31.760395526257316</v>
      </c>
      <c r="Q21" s="71"/>
    </row>
    <row r="22" spans="1:17">
      <c r="A22" s="66"/>
      <c r="B22" s="67">
        <v>323.89999999999998</v>
      </c>
      <c r="C22" s="68" t="s">
        <v>22</v>
      </c>
      <c r="D22" s="69">
        <v>113975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113975</v>
      </c>
      <c r="P22" s="70">
        <f>(O22/P$94)</f>
        <v>0.844196726168432</v>
      </c>
      <c r="Q22" s="71"/>
    </row>
    <row r="23" spans="1:17">
      <c r="A23" s="66"/>
      <c r="B23" s="67">
        <v>324.22000000000003</v>
      </c>
      <c r="C23" s="68" t="s">
        <v>23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1028634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1028634</v>
      </c>
      <c r="P23" s="70">
        <f>(O23/P$94)</f>
        <v>7.6189467446855792</v>
      </c>
      <c r="Q23" s="71"/>
    </row>
    <row r="24" spans="1:17">
      <c r="A24" s="66"/>
      <c r="B24" s="67">
        <v>324.61</v>
      </c>
      <c r="C24" s="68" t="s">
        <v>181</v>
      </c>
      <c r="D24" s="69">
        <v>0</v>
      </c>
      <c r="E24" s="69">
        <v>305626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305626</v>
      </c>
      <c r="P24" s="70">
        <f>(O24/P$94)</f>
        <v>2.2637286126953557</v>
      </c>
      <c r="Q24" s="71"/>
    </row>
    <row r="25" spans="1:17">
      <c r="A25" s="66"/>
      <c r="B25" s="67">
        <v>325.2</v>
      </c>
      <c r="C25" s="68" t="s">
        <v>24</v>
      </c>
      <c r="D25" s="69">
        <v>2196134</v>
      </c>
      <c r="E25" s="69">
        <v>15758150</v>
      </c>
      <c r="F25" s="69">
        <v>0</v>
      </c>
      <c r="G25" s="69">
        <v>0</v>
      </c>
      <c r="H25" s="69">
        <v>0</v>
      </c>
      <c r="I25" s="69">
        <v>11290717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29245001</v>
      </c>
      <c r="P25" s="70">
        <f>(O25/P$94)</f>
        <v>216.61359158580845</v>
      </c>
      <c r="Q25" s="71"/>
    </row>
    <row r="26" spans="1:17">
      <c r="A26" s="66"/>
      <c r="B26" s="67">
        <v>329.5</v>
      </c>
      <c r="C26" s="68" t="s">
        <v>191</v>
      </c>
      <c r="D26" s="69">
        <v>2595</v>
      </c>
      <c r="E26" s="69">
        <v>15488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18083</v>
      </c>
      <c r="P26" s="70">
        <f>(O26/P$94)</f>
        <v>0.13393822679801495</v>
      </c>
      <c r="Q26" s="71"/>
    </row>
    <row r="27" spans="1:17" ht="15.75">
      <c r="A27" s="72" t="s">
        <v>183</v>
      </c>
      <c r="B27" s="73"/>
      <c r="C27" s="74"/>
      <c r="D27" s="75">
        <f>SUM(D28:D48)</f>
        <v>19434240</v>
      </c>
      <c r="E27" s="75">
        <f>SUM(E28:E48)</f>
        <v>9381254</v>
      </c>
      <c r="F27" s="75">
        <f>SUM(F28:F48)</f>
        <v>62008</v>
      </c>
      <c r="G27" s="75">
        <f>SUM(G28:G48)</f>
        <v>0</v>
      </c>
      <c r="H27" s="75">
        <f>SUM(H28:H48)</f>
        <v>0</v>
      </c>
      <c r="I27" s="75">
        <f>SUM(I28:I48)</f>
        <v>321328</v>
      </c>
      <c r="J27" s="75">
        <f>SUM(J28:J48)</f>
        <v>0</v>
      </c>
      <c r="K27" s="75">
        <f>SUM(K28:K48)</f>
        <v>0</v>
      </c>
      <c r="L27" s="75">
        <f>SUM(L28:L48)</f>
        <v>0</v>
      </c>
      <c r="M27" s="75">
        <f>SUM(M28:M48)</f>
        <v>0</v>
      </c>
      <c r="N27" s="75">
        <f>SUM(N28:N48)</f>
        <v>0</v>
      </c>
      <c r="O27" s="76">
        <f>SUM(D27:N27)</f>
        <v>29198830</v>
      </c>
      <c r="P27" s="77">
        <f>(O27/P$94)</f>
        <v>216.27160951040665</v>
      </c>
      <c r="Q27" s="78"/>
    </row>
    <row r="28" spans="1:17">
      <c r="A28" s="66"/>
      <c r="B28" s="67">
        <v>331.2</v>
      </c>
      <c r="C28" s="68" t="s">
        <v>26</v>
      </c>
      <c r="D28" s="69">
        <v>0</v>
      </c>
      <c r="E28" s="69">
        <v>217193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>SUM(D28:N28)</f>
        <v>217193</v>
      </c>
      <c r="P28" s="70">
        <f>(O28/P$94)</f>
        <v>1.6087178727501668</v>
      </c>
      <c r="Q28" s="71"/>
    </row>
    <row r="29" spans="1:17">
      <c r="A29" s="66"/>
      <c r="B29" s="67">
        <v>331.39</v>
      </c>
      <c r="C29" s="68" t="s">
        <v>156</v>
      </c>
      <c r="D29" s="69">
        <v>0</v>
      </c>
      <c r="E29" s="69">
        <v>848284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ref="O29:O43" si="2">SUM(D29:N29)</f>
        <v>848284</v>
      </c>
      <c r="P29" s="70">
        <f>(O29/P$94)</f>
        <v>6.2831197689060065</v>
      </c>
      <c r="Q29" s="71"/>
    </row>
    <row r="30" spans="1:17">
      <c r="A30" s="66"/>
      <c r="B30" s="67">
        <v>331.5</v>
      </c>
      <c r="C30" s="68" t="s">
        <v>28</v>
      </c>
      <c r="D30" s="69">
        <v>90576</v>
      </c>
      <c r="E30" s="69">
        <v>244014</v>
      </c>
      <c r="F30" s="69">
        <v>62008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2"/>
        <v>396598</v>
      </c>
      <c r="P30" s="70">
        <f>(O30/P$94)</f>
        <v>2.937545367009851</v>
      </c>
      <c r="Q30" s="71"/>
    </row>
    <row r="31" spans="1:17">
      <c r="A31" s="66"/>
      <c r="B31" s="67">
        <v>331.9</v>
      </c>
      <c r="C31" s="68" t="s">
        <v>29</v>
      </c>
      <c r="D31" s="69">
        <v>0</v>
      </c>
      <c r="E31" s="69">
        <v>17537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17537</v>
      </c>
      <c r="P31" s="70">
        <f>(O31/P$94)</f>
        <v>0.1298940819198578</v>
      </c>
      <c r="Q31" s="71"/>
    </row>
    <row r="32" spans="1:17">
      <c r="A32" s="66"/>
      <c r="B32" s="67">
        <v>332</v>
      </c>
      <c r="C32" s="68" t="s">
        <v>168</v>
      </c>
      <c r="D32" s="69">
        <v>0</v>
      </c>
      <c r="E32" s="69">
        <v>6089825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6089825</v>
      </c>
      <c r="P32" s="70">
        <f>(O32/P$94)</f>
        <v>45.106473594548554</v>
      </c>
      <c r="Q32" s="71"/>
    </row>
    <row r="33" spans="1:17">
      <c r="A33" s="66"/>
      <c r="B33" s="67">
        <v>334.2</v>
      </c>
      <c r="C33" s="68" t="s">
        <v>31</v>
      </c>
      <c r="D33" s="69">
        <v>0</v>
      </c>
      <c r="E33" s="69">
        <v>54785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54785</v>
      </c>
      <c r="P33" s="70">
        <f>(O33/P$94)</f>
        <v>0.40578475668469</v>
      </c>
      <c r="Q33" s="71"/>
    </row>
    <row r="34" spans="1:17">
      <c r="A34" s="66"/>
      <c r="B34" s="67">
        <v>334.5</v>
      </c>
      <c r="C34" s="68" t="s">
        <v>33</v>
      </c>
      <c r="D34" s="69">
        <v>8556</v>
      </c>
      <c r="E34" s="69">
        <v>1687105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1695661</v>
      </c>
      <c r="P34" s="70">
        <f>(O34/P$94)</f>
        <v>12.559521516924672</v>
      </c>
      <c r="Q34" s="71"/>
    </row>
    <row r="35" spans="1:17">
      <c r="A35" s="66"/>
      <c r="B35" s="67">
        <v>334.7</v>
      </c>
      <c r="C35" s="68" t="s">
        <v>34</v>
      </c>
      <c r="D35" s="69">
        <v>0</v>
      </c>
      <c r="E35" s="69">
        <v>84576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84576</v>
      </c>
      <c r="P35" s="70">
        <f>(O35/P$94)</f>
        <v>0.62644248574179695</v>
      </c>
      <c r="Q35" s="71"/>
    </row>
    <row r="36" spans="1:17">
      <c r="A36" s="66"/>
      <c r="B36" s="67">
        <v>335.125</v>
      </c>
      <c r="C36" s="68" t="s">
        <v>184</v>
      </c>
      <c r="D36" s="69">
        <v>6864112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6864112</v>
      </c>
      <c r="P36" s="70">
        <f>(O36/P$94)</f>
        <v>50.841508036441745</v>
      </c>
      <c r="Q36" s="71"/>
    </row>
    <row r="37" spans="1:17">
      <c r="A37" s="66"/>
      <c r="B37" s="67">
        <v>335.14</v>
      </c>
      <c r="C37" s="68" t="s">
        <v>124</v>
      </c>
      <c r="D37" s="69">
        <v>631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631</v>
      </c>
      <c r="P37" s="70">
        <f>(O37/P$94)</f>
        <v>4.673727872009481E-3</v>
      </c>
      <c r="Q37" s="71"/>
    </row>
    <row r="38" spans="1:17">
      <c r="A38" s="66"/>
      <c r="B38" s="67">
        <v>335.15</v>
      </c>
      <c r="C38" s="68" t="s">
        <v>125</v>
      </c>
      <c r="D38" s="69">
        <v>55826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55826</v>
      </c>
      <c r="P38" s="70">
        <f>(O38/P$94)</f>
        <v>0.41349529664469298</v>
      </c>
      <c r="Q38" s="71"/>
    </row>
    <row r="39" spans="1:17">
      <c r="A39" s="66"/>
      <c r="B39" s="67">
        <v>335.18</v>
      </c>
      <c r="C39" s="68" t="s">
        <v>185</v>
      </c>
      <c r="D39" s="69">
        <v>11272955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11272955</v>
      </c>
      <c r="P39" s="70">
        <f>(O39/P$94)</f>
        <v>83.497185393674542</v>
      </c>
      <c r="Q39" s="71"/>
    </row>
    <row r="40" spans="1:17">
      <c r="A40" s="66"/>
      <c r="B40" s="67">
        <v>335.19</v>
      </c>
      <c r="C40" s="68" t="s">
        <v>127</v>
      </c>
      <c r="D40" s="69">
        <v>101540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2"/>
        <v>101540</v>
      </c>
      <c r="P40" s="70">
        <f>(O40/P$94)</f>
        <v>0.752092437597215</v>
      </c>
      <c r="Q40" s="71"/>
    </row>
    <row r="41" spans="1:17">
      <c r="A41" s="66"/>
      <c r="B41" s="67">
        <v>335.21</v>
      </c>
      <c r="C41" s="68" t="s">
        <v>40</v>
      </c>
      <c r="D41" s="69">
        <v>0</v>
      </c>
      <c r="E41" s="69">
        <v>66452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2"/>
        <v>66452</v>
      </c>
      <c r="P41" s="70">
        <f>(O41/P$94)</f>
        <v>0.4922005777349826</v>
      </c>
      <c r="Q41" s="71"/>
    </row>
    <row r="42" spans="1:17">
      <c r="A42" s="66"/>
      <c r="B42" s="67">
        <v>335.22</v>
      </c>
      <c r="C42" s="68" t="s">
        <v>41</v>
      </c>
      <c r="D42" s="69">
        <v>282174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2"/>
        <v>282174</v>
      </c>
      <c r="P42" s="70">
        <f>(O42/P$94)</f>
        <v>2.0900229612621288</v>
      </c>
      <c r="Q42" s="71"/>
    </row>
    <row r="43" spans="1:17">
      <c r="A43" s="66"/>
      <c r="B43" s="67">
        <v>335.29</v>
      </c>
      <c r="C43" s="68" t="s">
        <v>42</v>
      </c>
      <c r="D43" s="69">
        <v>371944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2"/>
        <v>371944</v>
      </c>
      <c r="P43" s="70">
        <f>(O43/P$94)</f>
        <v>2.7549366713576773</v>
      </c>
      <c r="Q43" s="71"/>
    </row>
    <row r="44" spans="1:17">
      <c r="A44" s="66"/>
      <c r="B44" s="67">
        <v>335.45</v>
      </c>
      <c r="C44" s="68" t="s">
        <v>192</v>
      </c>
      <c r="D44" s="69">
        <v>61044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ref="O44:O48" si="3">SUM(D44:N44)</f>
        <v>61044</v>
      </c>
      <c r="P44" s="70">
        <f>(O44/P$94)</f>
        <v>0.45214428560847347</v>
      </c>
      <c r="Q44" s="71"/>
    </row>
    <row r="45" spans="1:17">
      <c r="A45" s="66"/>
      <c r="B45" s="67">
        <v>337.2</v>
      </c>
      <c r="C45" s="68" t="s">
        <v>43</v>
      </c>
      <c r="D45" s="69">
        <v>0</v>
      </c>
      <c r="E45" s="69">
        <v>997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3"/>
        <v>997</v>
      </c>
      <c r="P45" s="70">
        <f>(O45/P$94)</f>
        <v>7.3846381749500039E-3</v>
      </c>
      <c r="Q45" s="71"/>
    </row>
    <row r="46" spans="1:17">
      <c r="A46" s="66"/>
      <c r="B46" s="67">
        <v>337.3</v>
      </c>
      <c r="C46" s="68" t="s">
        <v>44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321328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3"/>
        <v>321328</v>
      </c>
      <c r="P46" s="70">
        <f>(O46/P$94)</f>
        <v>2.3800311088067549</v>
      </c>
      <c r="Q46" s="71"/>
    </row>
    <row r="47" spans="1:17">
      <c r="A47" s="66"/>
      <c r="B47" s="67">
        <v>337.4</v>
      </c>
      <c r="C47" s="68" t="s">
        <v>45</v>
      </c>
      <c r="D47" s="69">
        <v>324882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3"/>
        <v>324882</v>
      </c>
      <c r="P47" s="70">
        <f>(O47/P$94)</f>
        <v>2.4063550848085327</v>
      </c>
      <c r="Q47" s="71"/>
    </row>
    <row r="48" spans="1:17">
      <c r="A48" s="66"/>
      <c r="B48" s="67">
        <v>337.7</v>
      </c>
      <c r="C48" s="68" t="s">
        <v>46</v>
      </c>
      <c r="D48" s="69">
        <v>0</v>
      </c>
      <c r="E48" s="69">
        <v>70486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3"/>
        <v>70486</v>
      </c>
      <c r="P48" s="70">
        <f>(O48/P$94)</f>
        <v>0.52207984593733803</v>
      </c>
      <c r="Q48" s="71"/>
    </row>
    <row r="49" spans="1:17" ht="15.75">
      <c r="A49" s="72" t="s">
        <v>52</v>
      </c>
      <c r="B49" s="73"/>
      <c r="C49" s="74"/>
      <c r="D49" s="75">
        <f>SUM(D50:D70)</f>
        <v>23927093</v>
      </c>
      <c r="E49" s="75">
        <f>SUM(E50:E70)</f>
        <v>27707926</v>
      </c>
      <c r="F49" s="75">
        <f>SUM(F50:F70)</f>
        <v>0</v>
      </c>
      <c r="G49" s="75">
        <f>SUM(G50:G70)</f>
        <v>0</v>
      </c>
      <c r="H49" s="75">
        <f>SUM(H50:H70)</f>
        <v>0</v>
      </c>
      <c r="I49" s="75">
        <f>SUM(I50:I70)</f>
        <v>26395836</v>
      </c>
      <c r="J49" s="75">
        <f>SUM(J50:J70)</f>
        <v>31678807</v>
      </c>
      <c r="K49" s="75">
        <f>SUM(K50:K70)</f>
        <v>0</v>
      </c>
      <c r="L49" s="75">
        <f>SUM(L50:L70)</f>
        <v>0</v>
      </c>
      <c r="M49" s="75">
        <f>SUM(M50:M70)</f>
        <v>0</v>
      </c>
      <c r="N49" s="75">
        <f>SUM(N50:N70)</f>
        <v>717684</v>
      </c>
      <c r="O49" s="75">
        <f>SUM(D49:N49)</f>
        <v>110427346</v>
      </c>
      <c r="P49" s="77">
        <f>(O49/P$94)</f>
        <v>817.91975409228951</v>
      </c>
      <c r="Q49" s="78"/>
    </row>
    <row r="50" spans="1:17">
      <c r="A50" s="66"/>
      <c r="B50" s="67">
        <v>341.2</v>
      </c>
      <c r="C50" s="68" t="s">
        <v>129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31561835</v>
      </c>
      <c r="K50" s="69">
        <v>0</v>
      </c>
      <c r="L50" s="69">
        <v>0</v>
      </c>
      <c r="M50" s="69">
        <v>0</v>
      </c>
      <c r="N50" s="69">
        <v>0</v>
      </c>
      <c r="O50" s="69">
        <f t="shared" ref="O50:O69" si="4">SUM(D50:N50)</f>
        <v>31561835</v>
      </c>
      <c r="P50" s="70">
        <f>(O50/P$94)</f>
        <v>233.77405377379452</v>
      </c>
      <c r="Q50" s="71"/>
    </row>
    <row r="51" spans="1:17">
      <c r="A51" s="66"/>
      <c r="B51" s="67">
        <v>341.3</v>
      </c>
      <c r="C51" s="68" t="s">
        <v>193</v>
      </c>
      <c r="D51" s="69">
        <v>5560991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4"/>
        <v>5560991</v>
      </c>
      <c r="P51" s="70">
        <f>(O51/P$94)</f>
        <v>41.189474853714543</v>
      </c>
      <c r="Q51" s="71"/>
    </row>
    <row r="52" spans="1:17">
      <c r="A52" s="66"/>
      <c r="B52" s="67">
        <v>341.9</v>
      </c>
      <c r="C52" s="68" t="s">
        <v>186</v>
      </c>
      <c r="D52" s="69">
        <v>1854108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1854108</v>
      </c>
      <c r="P52" s="70">
        <f>(O52/P$94)</f>
        <v>13.733116065476631</v>
      </c>
      <c r="Q52" s="71"/>
    </row>
    <row r="53" spans="1:17">
      <c r="A53" s="66"/>
      <c r="B53" s="67">
        <v>342.1</v>
      </c>
      <c r="C53" s="68" t="s">
        <v>56</v>
      </c>
      <c r="D53" s="69">
        <v>3852988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3852988</v>
      </c>
      <c r="P53" s="70">
        <f>(O53/P$94)</f>
        <v>28.538537886082512</v>
      </c>
      <c r="Q53" s="71"/>
    </row>
    <row r="54" spans="1:17">
      <c r="A54" s="66"/>
      <c r="B54" s="67">
        <v>342.2</v>
      </c>
      <c r="C54" s="68" t="s">
        <v>57</v>
      </c>
      <c r="D54" s="69">
        <v>88916</v>
      </c>
      <c r="E54" s="69">
        <v>10715710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4"/>
        <v>10804626</v>
      </c>
      <c r="P54" s="70">
        <f>(O54/P$94)</f>
        <v>80.02833864158211</v>
      </c>
      <c r="Q54" s="71"/>
    </row>
    <row r="55" spans="1:17">
      <c r="A55" s="66"/>
      <c r="B55" s="67">
        <v>342.4</v>
      </c>
      <c r="C55" s="68" t="s">
        <v>58</v>
      </c>
      <c r="D55" s="69">
        <v>2740904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2740904</v>
      </c>
      <c r="P55" s="70">
        <f>(O55/P$94)</f>
        <v>20.301488778608991</v>
      </c>
      <c r="Q55" s="71"/>
    </row>
    <row r="56" spans="1:17">
      <c r="A56" s="66"/>
      <c r="B56" s="67">
        <v>342.5</v>
      </c>
      <c r="C56" s="68" t="s">
        <v>59</v>
      </c>
      <c r="D56" s="69">
        <v>607824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607824</v>
      </c>
      <c r="P56" s="70">
        <f>(O56/P$94)</f>
        <v>4.5020665135915854</v>
      </c>
      <c r="Q56" s="71"/>
    </row>
    <row r="57" spans="1:17">
      <c r="A57" s="66"/>
      <c r="B57" s="67">
        <v>342.6</v>
      </c>
      <c r="C57" s="68" t="s">
        <v>60</v>
      </c>
      <c r="D57" s="69">
        <v>2818973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2818973</v>
      </c>
      <c r="P57" s="70">
        <f>(O57/P$94)</f>
        <v>20.879734834456706</v>
      </c>
      <c r="Q57" s="71"/>
    </row>
    <row r="58" spans="1:17">
      <c r="A58" s="66"/>
      <c r="B58" s="67">
        <v>342.9</v>
      </c>
      <c r="C58" s="68" t="s">
        <v>61</v>
      </c>
      <c r="D58" s="69">
        <v>2668841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2668841</v>
      </c>
      <c r="P58" s="70">
        <f>(O58/P$94)</f>
        <v>19.767728316421007</v>
      </c>
      <c r="Q58" s="71"/>
    </row>
    <row r="59" spans="1:17">
      <c r="A59" s="66"/>
      <c r="B59" s="67">
        <v>343.3</v>
      </c>
      <c r="C59" s="68" t="s">
        <v>62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10609301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4"/>
        <v>10609301</v>
      </c>
      <c r="P59" s="70">
        <f>(O59/P$94)</f>
        <v>78.58159395600326</v>
      </c>
      <c r="Q59" s="71"/>
    </row>
    <row r="60" spans="1:17">
      <c r="A60" s="66"/>
      <c r="B60" s="67">
        <v>343.5</v>
      </c>
      <c r="C60" s="68" t="s">
        <v>63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15570198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4"/>
        <v>15570198</v>
      </c>
      <c r="P60" s="70">
        <f>(O60/P$94)</f>
        <v>115.32625731427302</v>
      </c>
      <c r="Q60" s="71"/>
    </row>
    <row r="61" spans="1:17">
      <c r="A61" s="66"/>
      <c r="B61" s="67">
        <v>343.6</v>
      </c>
      <c r="C61" s="68" t="s">
        <v>64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216337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216337</v>
      </c>
      <c r="P61" s="70">
        <f>(O61/P$94)</f>
        <v>1.6023776016591365</v>
      </c>
      <c r="Q61" s="71"/>
    </row>
    <row r="62" spans="1:17">
      <c r="A62" s="66"/>
      <c r="B62" s="67">
        <v>343.9</v>
      </c>
      <c r="C62" s="68" t="s">
        <v>65</v>
      </c>
      <c r="D62" s="69">
        <v>7200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7200</v>
      </c>
      <c r="P62" s="70">
        <f>(O62/P$94)</f>
        <v>5.3329383008666027E-2</v>
      </c>
      <c r="Q62" s="71"/>
    </row>
    <row r="63" spans="1:17">
      <c r="A63" s="66"/>
      <c r="B63" s="67">
        <v>344.3</v>
      </c>
      <c r="C63" s="68" t="s">
        <v>194</v>
      </c>
      <c r="D63" s="69">
        <v>575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575</v>
      </c>
      <c r="P63" s="70">
        <f>(O63/P$94)</f>
        <v>4.2589437819420782E-3</v>
      </c>
      <c r="Q63" s="71"/>
    </row>
    <row r="64" spans="1:17">
      <c r="A64" s="66"/>
      <c r="B64" s="67">
        <v>345.1</v>
      </c>
      <c r="C64" s="68" t="s">
        <v>66</v>
      </c>
      <c r="D64" s="69">
        <v>152148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152148</v>
      </c>
      <c r="P64" s="70">
        <f>(O64/P$94)</f>
        <v>1.1269387452781277</v>
      </c>
      <c r="Q64" s="71"/>
    </row>
    <row r="65" spans="1:17">
      <c r="A65" s="66"/>
      <c r="B65" s="67">
        <v>345.9</v>
      </c>
      <c r="C65" s="68" t="s">
        <v>67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717684</v>
      </c>
      <c r="O65" s="69">
        <f t="shared" si="4"/>
        <v>717684</v>
      </c>
      <c r="P65" s="70">
        <f>(O65/P$94)</f>
        <v>5.3157840159988146</v>
      </c>
      <c r="Q65" s="71"/>
    </row>
    <row r="66" spans="1:17">
      <c r="A66" s="66"/>
      <c r="B66" s="67">
        <v>347.2</v>
      </c>
      <c r="C66" s="68" t="s">
        <v>68</v>
      </c>
      <c r="D66" s="69">
        <v>3235256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3235256</v>
      </c>
      <c r="P66" s="70">
        <f>(O66/P$94)</f>
        <v>23.963084215984001</v>
      </c>
      <c r="Q66" s="71"/>
    </row>
    <row r="67" spans="1:17">
      <c r="A67" s="66"/>
      <c r="B67" s="67">
        <v>347.3</v>
      </c>
      <c r="C67" s="68" t="s">
        <v>169</v>
      </c>
      <c r="D67" s="69">
        <v>59249</v>
      </c>
      <c r="E67" s="69">
        <v>189906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4"/>
        <v>249155</v>
      </c>
      <c r="P67" s="70">
        <f>(O67/P$94)</f>
        <v>1.8454558921561366</v>
      </c>
      <c r="Q67" s="71"/>
    </row>
    <row r="68" spans="1:17">
      <c r="A68" s="66"/>
      <c r="B68" s="67">
        <v>347.8</v>
      </c>
      <c r="C68" s="68" t="s">
        <v>98</v>
      </c>
      <c r="D68" s="69">
        <v>0</v>
      </c>
      <c r="E68" s="69">
        <v>16802310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4"/>
        <v>16802310</v>
      </c>
      <c r="P68" s="70">
        <f>(O68/P$94)</f>
        <v>124.45233686393601</v>
      </c>
      <c r="Q68" s="71"/>
    </row>
    <row r="69" spans="1:17">
      <c r="A69" s="66"/>
      <c r="B69" s="67">
        <v>347.9</v>
      </c>
      <c r="C69" s="68" t="s">
        <v>71</v>
      </c>
      <c r="D69" s="69">
        <v>170942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 t="shared" si="4"/>
        <v>170942</v>
      </c>
      <c r="P69" s="70">
        <f>(O69/P$94)</f>
        <v>1.2661432486482482</v>
      </c>
      <c r="Q69" s="71"/>
    </row>
    <row r="70" spans="1:17">
      <c r="A70" s="66"/>
      <c r="B70" s="67">
        <v>349</v>
      </c>
      <c r="C70" s="68" t="s">
        <v>187</v>
      </c>
      <c r="D70" s="69">
        <v>108178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116972</v>
      </c>
      <c r="K70" s="69">
        <v>0</v>
      </c>
      <c r="L70" s="69">
        <v>0</v>
      </c>
      <c r="M70" s="69">
        <v>0</v>
      </c>
      <c r="N70" s="69">
        <v>0</v>
      </c>
      <c r="O70" s="69">
        <f>SUM(D70:N70)</f>
        <v>225150</v>
      </c>
      <c r="P70" s="70">
        <f>(O70/P$94)</f>
        <v>1.6676542478334939</v>
      </c>
      <c r="Q70" s="71"/>
    </row>
    <row r="71" spans="1:17" ht="15.75">
      <c r="A71" s="72" t="s">
        <v>53</v>
      </c>
      <c r="B71" s="73"/>
      <c r="C71" s="74"/>
      <c r="D71" s="75">
        <f>SUM(D72:D77)</f>
        <v>2125669</v>
      </c>
      <c r="E71" s="75">
        <f>SUM(E72:E77)</f>
        <v>1318043</v>
      </c>
      <c r="F71" s="75">
        <f>SUM(F72:F77)</f>
        <v>0</v>
      </c>
      <c r="G71" s="75">
        <f>SUM(G72:G77)</f>
        <v>0</v>
      </c>
      <c r="H71" s="75">
        <f>SUM(H72:H77)</f>
        <v>0</v>
      </c>
      <c r="I71" s="75">
        <f>SUM(I72:I77)</f>
        <v>0</v>
      </c>
      <c r="J71" s="75">
        <f>SUM(J72:J77)</f>
        <v>0</v>
      </c>
      <c r="K71" s="75">
        <f>SUM(K72:K77)</f>
        <v>0</v>
      </c>
      <c r="L71" s="75">
        <f>SUM(L72:L77)</f>
        <v>0</v>
      </c>
      <c r="M71" s="75">
        <f>SUM(M72:M77)</f>
        <v>0</v>
      </c>
      <c r="N71" s="75">
        <f>SUM(N72:N77)</f>
        <v>0</v>
      </c>
      <c r="O71" s="75">
        <f>SUM(D71:N71)</f>
        <v>3443712</v>
      </c>
      <c r="P71" s="77">
        <f>(O71/P$94)</f>
        <v>25.507088363824902</v>
      </c>
      <c r="Q71" s="78"/>
    </row>
    <row r="72" spans="1:17">
      <c r="A72" s="79"/>
      <c r="B72" s="80">
        <v>351.1</v>
      </c>
      <c r="C72" s="81" t="s">
        <v>74</v>
      </c>
      <c r="D72" s="69">
        <v>829520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f>SUM(D72:N72)</f>
        <v>829520</v>
      </c>
      <c r="P72" s="70">
        <f>(O72/P$94)</f>
        <v>6.1441374712984222</v>
      </c>
      <c r="Q72" s="71"/>
    </row>
    <row r="73" spans="1:17">
      <c r="A73" s="79"/>
      <c r="B73" s="80">
        <v>351.9</v>
      </c>
      <c r="C73" s="81" t="s">
        <v>195</v>
      </c>
      <c r="D73" s="69">
        <v>3340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f t="shared" ref="O73:O77" si="5">SUM(D73:N73)</f>
        <v>3340</v>
      </c>
      <c r="P73" s="70">
        <f>(O73/P$94)</f>
        <v>2.4738908229020074E-2</v>
      </c>
      <c r="Q73" s="71"/>
    </row>
    <row r="74" spans="1:17">
      <c r="A74" s="79"/>
      <c r="B74" s="80">
        <v>354</v>
      </c>
      <c r="C74" s="81" t="s">
        <v>75</v>
      </c>
      <c r="D74" s="69">
        <v>1147006</v>
      </c>
      <c r="E74" s="69">
        <v>39900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f t="shared" si="5"/>
        <v>1186906</v>
      </c>
      <c r="P74" s="70">
        <f>(O74/P$94)</f>
        <v>8.7912450929560766</v>
      </c>
      <c r="Q74" s="71"/>
    </row>
    <row r="75" spans="1:17">
      <c r="A75" s="79"/>
      <c r="B75" s="80">
        <v>355</v>
      </c>
      <c r="C75" s="81" t="s">
        <v>196</v>
      </c>
      <c r="D75" s="69">
        <v>0</v>
      </c>
      <c r="E75" s="69">
        <v>108581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f t="shared" si="5"/>
        <v>108581</v>
      </c>
      <c r="P75" s="70">
        <f>(O75/P$94)</f>
        <v>0.80424413006443962</v>
      </c>
      <c r="Q75" s="71"/>
    </row>
    <row r="76" spans="1:17">
      <c r="A76" s="79"/>
      <c r="B76" s="80">
        <v>356</v>
      </c>
      <c r="C76" s="81" t="s">
        <v>197</v>
      </c>
      <c r="D76" s="69">
        <v>0</v>
      </c>
      <c r="E76" s="69">
        <v>1169562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f t="shared" si="5"/>
        <v>1169562</v>
      </c>
      <c r="P76" s="70">
        <f>(O76/P$94)</f>
        <v>8.6627805347752016</v>
      </c>
      <c r="Q76" s="71"/>
    </row>
    <row r="77" spans="1:17">
      <c r="A77" s="79"/>
      <c r="B77" s="80">
        <v>359</v>
      </c>
      <c r="C77" s="81" t="s">
        <v>76</v>
      </c>
      <c r="D77" s="69">
        <v>145803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f t="shared" si="5"/>
        <v>145803</v>
      </c>
      <c r="P77" s="70">
        <f>(O77/P$94)</f>
        <v>1.0799422265017407</v>
      </c>
      <c r="Q77" s="71"/>
    </row>
    <row r="78" spans="1:17" ht="15.75">
      <c r="A78" s="72" t="s">
        <v>4</v>
      </c>
      <c r="B78" s="73"/>
      <c r="C78" s="74"/>
      <c r="D78" s="75">
        <f>SUM(D79:D88)</f>
        <v>7178393</v>
      </c>
      <c r="E78" s="75">
        <f>SUM(E79:E88)</f>
        <v>1270754</v>
      </c>
      <c r="F78" s="75">
        <f>SUM(F79:F88)</f>
        <v>97823</v>
      </c>
      <c r="G78" s="75">
        <f>SUM(G79:G88)</f>
        <v>992616</v>
      </c>
      <c r="H78" s="75">
        <f>SUM(H79:H88)</f>
        <v>0</v>
      </c>
      <c r="I78" s="75">
        <f>SUM(I79:I88)</f>
        <v>878925</v>
      </c>
      <c r="J78" s="75">
        <f>SUM(J79:J88)</f>
        <v>1447311</v>
      </c>
      <c r="K78" s="75">
        <f>SUM(K79:K88)</f>
        <v>84808526</v>
      </c>
      <c r="L78" s="75">
        <f>SUM(L79:L88)</f>
        <v>0</v>
      </c>
      <c r="M78" s="75">
        <f>SUM(M79:M88)</f>
        <v>0</v>
      </c>
      <c r="N78" s="75">
        <f>SUM(N79:N88)</f>
        <v>41323</v>
      </c>
      <c r="O78" s="75">
        <f>SUM(D78:N78)</f>
        <v>96715671</v>
      </c>
      <c r="P78" s="77">
        <f>(O78/P$94)</f>
        <v>716.35931412487969</v>
      </c>
      <c r="Q78" s="78"/>
    </row>
    <row r="79" spans="1:17">
      <c r="A79" s="66"/>
      <c r="B79" s="67">
        <v>361.1</v>
      </c>
      <c r="C79" s="68" t="s">
        <v>77</v>
      </c>
      <c r="D79" s="69">
        <v>2554395</v>
      </c>
      <c r="E79" s="69">
        <v>1164572</v>
      </c>
      <c r="F79" s="69">
        <v>98262</v>
      </c>
      <c r="G79" s="69">
        <v>1001366</v>
      </c>
      <c r="H79" s="69">
        <v>0</v>
      </c>
      <c r="I79" s="69">
        <v>1033096</v>
      </c>
      <c r="J79" s="69">
        <v>1007747</v>
      </c>
      <c r="K79" s="69">
        <v>2143190</v>
      </c>
      <c r="L79" s="69">
        <v>0</v>
      </c>
      <c r="M79" s="69">
        <v>0</v>
      </c>
      <c r="N79" s="69">
        <v>41323</v>
      </c>
      <c r="O79" s="69">
        <f>SUM(D79:N79)</f>
        <v>9043951</v>
      </c>
      <c r="P79" s="70">
        <f>(O79/P$94)</f>
        <v>66.987267609806679</v>
      </c>
      <c r="Q79" s="71"/>
    </row>
    <row r="80" spans="1:17">
      <c r="A80" s="66"/>
      <c r="B80" s="67">
        <v>361.2</v>
      </c>
      <c r="C80" s="68" t="s">
        <v>147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13443443</v>
      </c>
      <c r="L80" s="69">
        <v>0</v>
      </c>
      <c r="M80" s="69">
        <v>0</v>
      </c>
      <c r="N80" s="69">
        <v>0</v>
      </c>
      <c r="O80" s="69">
        <f t="shared" ref="O80:O91" si="6">SUM(D80:N80)</f>
        <v>13443443</v>
      </c>
      <c r="P80" s="70">
        <f>(O80/P$94)</f>
        <v>99.573683430856974</v>
      </c>
      <c r="Q80" s="71"/>
    </row>
    <row r="81" spans="1:120">
      <c r="A81" s="66"/>
      <c r="B81" s="67">
        <v>361.3</v>
      </c>
      <c r="C81" s="68" t="s">
        <v>78</v>
      </c>
      <c r="D81" s="69">
        <v>-29688</v>
      </c>
      <c r="E81" s="69">
        <v>-6514</v>
      </c>
      <c r="F81" s="69">
        <v>-298</v>
      </c>
      <c r="G81" s="69">
        <v>0</v>
      </c>
      <c r="H81" s="69">
        <v>0</v>
      </c>
      <c r="I81" s="69">
        <v>-10269</v>
      </c>
      <c r="J81" s="69">
        <v>0</v>
      </c>
      <c r="K81" s="69">
        <v>36132014</v>
      </c>
      <c r="L81" s="69">
        <v>0</v>
      </c>
      <c r="M81" s="69">
        <v>0</v>
      </c>
      <c r="N81" s="69">
        <v>0</v>
      </c>
      <c r="O81" s="69">
        <f t="shared" si="6"/>
        <v>36085245</v>
      </c>
      <c r="P81" s="70">
        <f>(O81/P$94)</f>
        <v>267.27831271757645</v>
      </c>
      <c r="Q81" s="71"/>
    </row>
    <row r="82" spans="1:120">
      <c r="A82" s="66"/>
      <c r="B82" s="67">
        <v>361.4</v>
      </c>
      <c r="C82" s="68" t="s">
        <v>130</v>
      </c>
      <c r="D82" s="69">
        <v>-17753</v>
      </c>
      <c r="E82" s="69">
        <v>-11342</v>
      </c>
      <c r="F82" s="69">
        <v>-141</v>
      </c>
      <c r="G82" s="69">
        <v>-8750</v>
      </c>
      <c r="H82" s="69">
        <v>0</v>
      </c>
      <c r="I82" s="69">
        <v>-135582</v>
      </c>
      <c r="J82" s="69">
        <v>0</v>
      </c>
      <c r="K82" s="69">
        <v>291315</v>
      </c>
      <c r="L82" s="69">
        <v>0</v>
      </c>
      <c r="M82" s="69">
        <v>0</v>
      </c>
      <c r="N82" s="69">
        <v>0</v>
      </c>
      <c r="O82" s="69">
        <f t="shared" si="6"/>
        <v>117747</v>
      </c>
      <c r="P82" s="70">
        <f>(O82/P$94)</f>
        <v>0.87213539737797197</v>
      </c>
      <c r="Q82" s="71"/>
    </row>
    <row r="83" spans="1:120">
      <c r="A83" s="66"/>
      <c r="B83" s="67">
        <v>362</v>
      </c>
      <c r="C83" s="68" t="s">
        <v>80</v>
      </c>
      <c r="D83" s="69">
        <v>3591144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f t="shared" si="6"/>
        <v>3591144</v>
      </c>
      <c r="P83" s="70">
        <f>(O83/P$94)</f>
        <v>26.599096363232352</v>
      </c>
      <c r="Q83" s="71"/>
    </row>
    <row r="84" spans="1:120">
      <c r="A84" s="66"/>
      <c r="B84" s="67">
        <v>364</v>
      </c>
      <c r="C84" s="68" t="s">
        <v>131</v>
      </c>
      <c r="D84" s="69">
        <v>984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f t="shared" si="6"/>
        <v>984</v>
      </c>
      <c r="P84" s="70">
        <f>(O84/P$94)</f>
        <v>7.2883490111843568E-3</v>
      </c>
      <c r="Q84" s="71"/>
    </row>
    <row r="85" spans="1:120">
      <c r="A85" s="66"/>
      <c r="B85" s="67">
        <v>365</v>
      </c>
      <c r="C85" s="68" t="s">
        <v>132</v>
      </c>
      <c r="D85" s="69">
        <v>5990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691873</v>
      </c>
      <c r="K85" s="69">
        <v>0</v>
      </c>
      <c r="L85" s="69">
        <v>0</v>
      </c>
      <c r="M85" s="69">
        <v>0</v>
      </c>
      <c r="N85" s="69">
        <v>0</v>
      </c>
      <c r="O85" s="69">
        <f t="shared" si="6"/>
        <v>697863</v>
      </c>
      <c r="P85" s="70">
        <f>(O85/P$94)</f>
        <v>5.1689726686912083</v>
      </c>
      <c r="Q85" s="71"/>
    </row>
    <row r="86" spans="1:120">
      <c r="A86" s="66"/>
      <c r="B86" s="67">
        <v>366</v>
      </c>
      <c r="C86" s="68" t="s">
        <v>113</v>
      </c>
      <c r="D86" s="69">
        <v>224024</v>
      </c>
      <c r="E86" s="69">
        <v>47843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f t="shared" si="6"/>
        <v>271867</v>
      </c>
      <c r="P86" s="70">
        <f>(O86/P$94)</f>
        <v>2.0136804681134732</v>
      </c>
      <c r="Q86" s="71"/>
    </row>
    <row r="87" spans="1:120">
      <c r="A87" s="66"/>
      <c r="B87" s="67">
        <v>368</v>
      </c>
      <c r="C87" s="68" t="s">
        <v>83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31461179</v>
      </c>
      <c r="L87" s="69">
        <v>0</v>
      </c>
      <c r="M87" s="69">
        <v>0</v>
      </c>
      <c r="N87" s="69">
        <v>0</v>
      </c>
      <c r="O87" s="69">
        <f t="shared" si="6"/>
        <v>31461179</v>
      </c>
      <c r="P87" s="70">
        <f>(O87/P$94)</f>
        <v>233.02850899933338</v>
      </c>
      <c r="Q87" s="71"/>
    </row>
    <row r="88" spans="1:120">
      <c r="A88" s="66"/>
      <c r="B88" s="67">
        <v>369.9</v>
      </c>
      <c r="C88" s="68" t="s">
        <v>84</v>
      </c>
      <c r="D88" s="69">
        <v>849297</v>
      </c>
      <c r="E88" s="69">
        <v>76195</v>
      </c>
      <c r="F88" s="69">
        <v>0</v>
      </c>
      <c r="G88" s="69">
        <v>0</v>
      </c>
      <c r="H88" s="69">
        <v>0</v>
      </c>
      <c r="I88" s="69">
        <v>-8320</v>
      </c>
      <c r="J88" s="69">
        <v>-252309</v>
      </c>
      <c r="K88" s="69">
        <v>1337385</v>
      </c>
      <c r="L88" s="69">
        <v>0</v>
      </c>
      <c r="M88" s="69">
        <v>0</v>
      </c>
      <c r="N88" s="69">
        <v>0</v>
      </c>
      <c r="O88" s="69">
        <f t="shared" si="6"/>
        <v>2002248</v>
      </c>
      <c r="P88" s="70">
        <f>(O88/P$94)</f>
        <v>14.830368120879935</v>
      </c>
      <c r="Q88" s="71"/>
    </row>
    <row r="89" spans="1:120" ht="15.75">
      <c r="A89" s="72" t="s">
        <v>54</v>
      </c>
      <c r="B89" s="73"/>
      <c r="C89" s="74"/>
      <c r="D89" s="75">
        <f>SUM(D90:D91)</f>
        <v>147156</v>
      </c>
      <c r="E89" s="75">
        <f>SUM(E90:E91)</f>
        <v>3241030</v>
      </c>
      <c r="F89" s="75">
        <f>SUM(F90:F91)</f>
        <v>9846085</v>
      </c>
      <c r="G89" s="75">
        <f>SUM(G90:G91)</f>
        <v>19835913</v>
      </c>
      <c r="H89" s="75">
        <f>SUM(H90:H91)</f>
        <v>0</v>
      </c>
      <c r="I89" s="75">
        <f>SUM(I90:I91)</f>
        <v>3494648</v>
      </c>
      <c r="J89" s="75">
        <f>SUM(J90:J91)</f>
        <v>144863</v>
      </c>
      <c r="K89" s="75">
        <f>SUM(K90:K91)</f>
        <v>0</v>
      </c>
      <c r="L89" s="75">
        <f>SUM(L90:L91)</f>
        <v>0</v>
      </c>
      <c r="M89" s="75">
        <f>SUM(M90:M91)</f>
        <v>0</v>
      </c>
      <c r="N89" s="75">
        <f>SUM(N90:N91)</f>
        <v>0</v>
      </c>
      <c r="O89" s="75">
        <f t="shared" si="6"/>
        <v>36709695</v>
      </c>
      <c r="P89" s="77">
        <f>(O89/P$94)</f>
        <v>271.9035256647656</v>
      </c>
      <c r="Q89" s="71"/>
    </row>
    <row r="90" spans="1:120">
      <c r="A90" s="66"/>
      <c r="B90" s="67">
        <v>381</v>
      </c>
      <c r="C90" s="68" t="s">
        <v>85</v>
      </c>
      <c r="D90" s="69">
        <v>147156</v>
      </c>
      <c r="E90" s="69">
        <v>3241030</v>
      </c>
      <c r="F90" s="69">
        <v>9846085</v>
      </c>
      <c r="G90" s="69">
        <v>19835913</v>
      </c>
      <c r="H90" s="69">
        <v>0</v>
      </c>
      <c r="I90" s="69">
        <v>0</v>
      </c>
      <c r="J90" s="69">
        <v>123927</v>
      </c>
      <c r="K90" s="69">
        <v>0</v>
      </c>
      <c r="L90" s="69">
        <v>0</v>
      </c>
      <c r="M90" s="69">
        <v>0</v>
      </c>
      <c r="N90" s="69">
        <v>0</v>
      </c>
      <c r="O90" s="69">
        <f t="shared" si="6"/>
        <v>33194111</v>
      </c>
      <c r="P90" s="70">
        <f>(O90/P$94)</f>
        <v>245.86409154877416</v>
      </c>
      <c r="Q90" s="71"/>
    </row>
    <row r="91" spans="1:120" ht="15.75" thickBot="1">
      <c r="A91" s="66"/>
      <c r="B91" s="67">
        <v>389.8</v>
      </c>
      <c r="C91" s="68" t="s">
        <v>201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3494648</v>
      </c>
      <c r="J91" s="69">
        <v>20936</v>
      </c>
      <c r="K91" s="69">
        <v>0</v>
      </c>
      <c r="L91" s="69">
        <v>0</v>
      </c>
      <c r="M91" s="69">
        <v>0</v>
      </c>
      <c r="N91" s="69">
        <v>0</v>
      </c>
      <c r="O91" s="69">
        <f t="shared" si="6"/>
        <v>3515584</v>
      </c>
      <c r="P91" s="70">
        <f>(O91/P$94)</f>
        <v>26.039434115991408</v>
      </c>
      <c r="Q91" s="71"/>
    </row>
    <row r="92" spans="1:120" ht="16.5" thickBot="1">
      <c r="A92" s="82" t="s">
        <v>72</v>
      </c>
      <c r="B92" s="83"/>
      <c r="C92" s="84"/>
      <c r="D92" s="85">
        <f>SUM(D5,D17,D27,D49,D71,D78,D89)</f>
        <v>172966556</v>
      </c>
      <c r="E92" s="85">
        <f>SUM(E5,E17,E27,E49,E71,E78,E89)</f>
        <v>59039338</v>
      </c>
      <c r="F92" s="85">
        <f>SUM(F5,F17,F27,F49,F71,F78,F89)</f>
        <v>12602150</v>
      </c>
      <c r="G92" s="85">
        <f>SUM(G5,G17,G27,G49,G71,G78,G89)</f>
        <v>21002446</v>
      </c>
      <c r="H92" s="85">
        <f>SUM(H5,H17,H27,H49,H71,H78,H89)</f>
        <v>0</v>
      </c>
      <c r="I92" s="85">
        <f>SUM(I5,I17,I27,I49,I71,I78,I89)</f>
        <v>43410088</v>
      </c>
      <c r="J92" s="85">
        <f>SUM(J5,J17,J27,J49,J71,J78,J89)</f>
        <v>33270981</v>
      </c>
      <c r="K92" s="85">
        <f>SUM(K5,K17,K27,K49,K71,K78,K89)</f>
        <v>84808526</v>
      </c>
      <c r="L92" s="85">
        <f>SUM(L5,L17,L27,L49,L71,L78,L89)</f>
        <v>0</v>
      </c>
      <c r="M92" s="85">
        <f>SUM(M5,M17,M27,M49,M71,M78,M89)</f>
        <v>0</v>
      </c>
      <c r="N92" s="85">
        <f>SUM(N5,N17,N27,N49,N71,N78,N89)</f>
        <v>759007</v>
      </c>
      <c r="O92" s="85">
        <f>SUM(D92:N92)</f>
        <v>427859092</v>
      </c>
      <c r="P92" s="86">
        <f>(O92/P$94)</f>
        <v>3169.0918598622325</v>
      </c>
      <c r="Q92" s="64"/>
      <c r="R92" s="87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</row>
    <row r="93" spans="1:120">
      <c r="A93" s="88"/>
      <c r="B93" s="89"/>
      <c r="C93" s="89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1"/>
    </row>
    <row r="94" spans="1:120">
      <c r="A94" s="92"/>
      <c r="B94" s="93"/>
      <c r="C94" s="93"/>
      <c r="D94" s="94"/>
      <c r="E94" s="94"/>
      <c r="F94" s="94"/>
      <c r="G94" s="94"/>
      <c r="H94" s="94"/>
      <c r="I94" s="94"/>
      <c r="J94" s="94"/>
      <c r="K94" s="94"/>
      <c r="L94" s="94"/>
      <c r="M94" s="97" t="s">
        <v>202</v>
      </c>
      <c r="N94" s="97"/>
      <c r="O94" s="97"/>
      <c r="P94" s="95">
        <v>135010</v>
      </c>
    </row>
    <row r="95" spans="1:120">
      <c r="A95" s="98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0"/>
    </row>
    <row r="96" spans="1:120" ht="15.75" customHeight="1" thickBot="1">
      <c r="A96" s="101" t="s">
        <v>115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3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55149288</v>
      </c>
      <c r="E5" s="27">
        <f t="shared" si="0"/>
        <v>0</v>
      </c>
      <c r="F5" s="27">
        <f t="shared" si="0"/>
        <v>1508312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56657600</v>
      </c>
      <c r="O5" s="33">
        <f t="shared" ref="O5:O36" si="1">(N5/O$87)</f>
        <v>458.32807519940462</v>
      </c>
      <c r="P5" s="6"/>
    </row>
    <row r="6" spans="1:133">
      <c r="A6" s="12"/>
      <c r="B6" s="25">
        <v>311</v>
      </c>
      <c r="C6" s="20" t="s">
        <v>3</v>
      </c>
      <c r="D6" s="46">
        <v>33847000</v>
      </c>
      <c r="E6" s="46">
        <v>0</v>
      </c>
      <c r="F6" s="46">
        <v>1508312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35355312</v>
      </c>
      <c r="O6" s="47">
        <f t="shared" si="1"/>
        <v>286.00456244236278</v>
      </c>
      <c r="P6" s="9"/>
    </row>
    <row r="7" spans="1:133">
      <c r="A7" s="12"/>
      <c r="B7" s="25">
        <v>312.41000000000003</v>
      </c>
      <c r="C7" s="20" t="s">
        <v>11</v>
      </c>
      <c r="D7" s="46">
        <v>1234067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1234067</v>
      </c>
      <c r="O7" s="47">
        <f t="shared" si="1"/>
        <v>9.9829070200132666</v>
      </c>
      <c r="P7" s="9"/>
    </row>
    <row r="8" spans="1:133">
      <c r="A8" s="12"/>
      <c r="B8" s="25">
        <v>312.42</v>
      </c>
      <c r="C8" s="20" t="s">
        <v>109</v>
      </c>
      <c r="D8" s="46">
        <v>908010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908010</v>
      </c>
      <c r="O8" s="47">
        <f t="shared" si="1"/>
        <v>7.3452895209435516</v>
      </c>
      <c r="P8" s="9"/>
    </row>
    <row r="9" spans="1:133">
      <c r="A9" s="12"/>
      <c r="B9" s="25">
        <v>312.51</v>
      </c>
      <c r="C9" s="20" t="s">
        <v>95</v>
      </c>
      <c r="D9" s="46">
        <v>1271533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1271533</v>
      </c>
      <c r="O9" s="47">
        <f t="shared" si="1"/>
        <v>10.28598585966445</v>
      </c>
      <c r="P9" s="9"/>
    </row>
    <row r="10" spans="1:133">
      <c r="A10" s="12"/>
      <c r="B10" s="25">
        <v>312.52</v>
      </c>
      <c r="C10" s="20" t="s">
        <v>120</v>
      </c>
      <c r="D10" s="46">
        <v>984087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984087</v>
      </c>
      <c r="O10" s="47">
        <f t="shared" si="1"/>
        <v>7.9607096053972723</v>
      </c>
      <c r="P10" s="9"/>
    </row>
    <row r="11" spans="1:133">
      <c r="A11" s="12"/>
      <c r="B11" s="25">
        <v>314.10000000000002</v>
      </c>
      <c r="C11" s="20" t="s">
        <v>12</v>
      </c>
      <c r="D11" s="46">
        <v>8819225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8819225</v>
      </c>
      <c r="O11" s="47">
        <f t="shared" si="1"/>
        <v>71.342563380737431</v>
      </c>
      <c r="P11" s="9"/>
    </row>
    <row r="12" spans="1:133">
      <c r="A12" s="12"/>
      <c r="B12" s="25">
        <v>314.3</v>
      </c>
      <c r="C12" s="20" t="s">
        <v>13</v>
      </c>
      <c r="D12" s="46">
        <v>1888040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1888040</v>
      </c>
      <c r="O12" s="47">
        <f t="shared" si="1"/>
        <v>15.273180281188823</v>
      </c>
      <c r="P12" s="9"/>
    </row>
    <row r="13" spans="1:133">
      <c r="A13" s="12"/>
      <c r="B13" s="25">
        <v>314.8</v>
      </c>
      <c r="C13" s="20" t="s">
        <v>16</v>
      </c>
      <c r="D13" s="46">
        <v>152710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152710</v>
      </c>
      <c r="O13" s="47">
        <f t="shared" si="1"/>
        <v>1.2353378957756962</v>
      </c>
      <c r="P13" s="9"/>
    </row>
    <row r="14" spans="1:133">
      <c r="A14" s="12"/>
      <c r="B14" s="25">
        <v>315</v>
      </c>
      <c r="C14" s="20" t="s">
        <v>121</v>
      </c>
      <c r="D14" s="46">
        <v>4878703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4878703</v>
      </c>
      <c r="O14" s="47">
        <f t="shared" si="1"/>
        <v>39.465959649889172</v>
      </c>
      <c r="P14" s="9"/>
    </row>
    <row r="15" spans="1:133">
      <c r="A15" s="12"/>
      <c r="B15" s="25">
        <v>316</v>
      </c>
      <c r="C15" s="20" t="s">
        <v>122</v>
      </c>
      <c r="D15" s="46">
        <v>1165913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1165913</v>
      </c>
      <c r="O15" s="47">
        <f t="shared" si="1"/>
        <v>9.4315795434321856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14420485</v>
      </c>
      <c r="E16" s="32">
        <f t="shared" si="3"/>
        <v>9370481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3896174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27687140</v>
      </c>
      <c r="O16" s="45">
        <f t="shared" si="1"/>
        <v>223.97336957401026</v>
      </c>
      <c r="P16" s="10"/>
    </row>
    <row r="17" spans="1:16">
      <c r="A17" s="12"/>
      <c r="B17" s="25">
        <v>322</v>
      </c>
      <c r="C17" s="20" t="s">
        <v>0</v>
      </c>
      <c r="D17" s="46">
        <v>2182210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2182210</v>
      </c>
      <c r="O17" s="47">
        <f t="shared" si="1"/>
        <v>17.652849908589364</v>
      </c>
      <c r="P17" s="9"/>
    </row>
    <row r="18" spans="1:16">
      <c r="A18" s="12"/>
      <c r="B18" s="25">
        <v>323.10000000000002</v>
      </c>
      <c r="C18" s="20" t="s">
        <v>19</v>
      </c>
      <c r="D18" s="46">
        <v>7095324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7095324</v>
      </c>
      <c r="O18" s="47">
        <f t="shared" si="1"/>
        <v>57.397175168664759</v>
      </c>
      <c r="P18" s="9"/>
    </row>
    <row r="19" spans="1:16">
      <c r="A19" s="12"/>
      <c r="B19" s="25">
        <v>323.39999999999998</v>
      </c>
      <c r="C19" s="20" t="s">
        <v>20</v>
      </c>
      <c r="D19" s="46">
        <v>41321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41321</v>
      </c>
      <c r="O19" s="47">
        <f t="shared" si="1"/>
        <v>0.33426361856687536</v>
      </c>
      <c r="P19" s="9"/>
    </row>
    <row r="20" spans="1:16">
      <c r="A20" s="12"/>
      <c r="B20" s="25">
        <v>323.7</v>
      </c>
      <c r="C20" s="20" t="s">
        <v>21</v>
      </c>
      <c r="D20" s="46">
        <v>2901100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2901100</v>
      </c>
      <c r="O20" s="47">
        <f t="shared" si="1"/>
        <v>23.468265139380996</v>
      </c>
      <c r="P20" s="9"/>
    </row>
    <row r="21" spans="1:16">
      <c r="A21" s="12"/>
      <c r="B21" s="25">
        <v>323.89999999999998</v>
      </c>
      <c r="C21" s="20" t="s">
        <v>22</v>
      </c>
      <c r="D21" s="46">
        <v>60701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60701</v>
      </c>
      <c r="O21" s="47">
        <f t="shared" si="1"/>
        <v>0.49103690401074279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3690</v>
      </c>
      <c r="O22" s="47">
        <f t="shared" si="1"/>
        <v>2.9850021841479397E-2</v>
      </c>
      <c r="P22" s="9"/>
    </row>
    <row r="23" spans="1:16">
      <c r="A23" s="12"/>
      <c r="B23" s="25">
        <v>325.2</v>
      </c>
      <c r="C23" s="20" t="s">
        <v>24</v>
      </c>
      <c r="D23" s="46">
        <v>2138469</v>
      </c>
      <c r="E23" s="46">
        <v>9365347</v>
      </c>
      <c r="F23" s="46">
        <v>0</v>
      </c>
      <c r="G23" s="46">
        <v>0</v>
      </c>
      <c r="H23" s="46">
        <v>0</v>
      </c>
      <c r="I23" s="46">
        <v>3892484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15396300</v>
      </c>
      <c r="O23" s="47">
        <f t="shared" si="1"/>
        <v>124.54739601028976</v>
      </c>
      <c r="P23" s="9"/>
    </row>
    <row r="24" spans="1:16">
      <c r="A24" s="12"/>
      <c r="B24" s="25">
        <v>329</v>
      </c>
      <c r="C24" s="20" t="s">
        <v>25</v>
      </c>
      <c r="D24" s="46">
        <v>1360</v>
      </c>
      <c r="E24" s="46">
        <v>5134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5">SUM(D24:M24)</f>
        <v>6494</v>
      </c>
      <c r="O24" s="47">
        <f t="shared" si="1"/>
        <v>5.2532802666278376E-2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SUM(D26:D45)</f>
        <v>11817624</v>
      </c>
      <c r="E25" s="32">
        <f t="shared" si="6"/>
        <v>3816242</v>
      </c>
      <c r="F25" s="32">
        <f t="shared" si="6"/>
        <v>114409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15748275</v>
      </c>
      <c r="O25" s="45">
        <f t="shared" si="1"/>
        <v>127.39467553268942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514385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514385</v>
      </c>
      <c r="O26" s="47">
        <f t="shared" si="1"/>
        <v>4.1610849552654141</v>
      </c>
      <c r="P26" s="9"/>
    </row>
    <row r="27" spans="1:16">
      <c r="A27" s="12"/>
      <c r="B27" s="25">
        <v>331.49</v>
      </c>
      <c r="C27" s="20" t="s">
        <v>141</v>
      </c>
      <c r="D27" s="46">
        <v>0</v>
      </c>
      <c r="E27" s="46">
        <v>1440435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1440435</v>
      </c>
      <c r="O27" s="47">
        <f t="shared" si="1"/>
        <v>11.652307916322865</v>
      </c>
      <c r="P27" s="9"/>
    </row>
    <row r="28" spans="1:16">
      <c r="A28" s="12"/>
      <c r="B28" s="25">
        <v>331.5</v>
      </c>
      <c r="C28" s="20" t="s">
        <v>28</v>
      </c>
      <c r="D28" s="46">
        <v>0</v>
      </c>
      <c r="E28" s="46">
        <v>0</v>
      </c>
      <c r="F28" s="46">
        <v>114409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114409</v>
      </c>
      <c r="O28" s="47">
        <f t="shared" si="1"/>
        <v>0.92550437638531602</v>
      </c>
      <c r="P28" s="9"/>
    </row>
    <row r="29" spans="1:16">
      <c r="A29" s="12"/>
      <c r="B29" s="25">
        <v>334.1</v>
      </c>
      <c r="C29" s="20" t="s">
        <v>30</v>
      </c>
      <c r="D29" s="46">
        <v>0</v>
      </c>
      <c r="E29" s="46">
        <v>4090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4090</v>
      </c>
      <c r="O29" s="47">
        <f t="shared" si="1"/>
        <v>3.3085796566843018E-2</v>
      </c>
      <c r="P29" s="9"/>
    </row>
    <row r="30" spans="1:16">
      <c r="A30" s="12"/>
      <c r="B30" s="25">
        <v>334.2</v>
      </c>
      <c r="C30" s="20" t="s">
        <v>31</v>
      </c>
      <c r="D30" s="46">
        <v>66</v>
      </c>
      <c r="E30" s="46">
        <v>24300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24366</v>
      </c>
      <c r="O30" s="47">
        <f t="shared" si="1"/>
        <v>0.19710721739552492</v>
      </c>
      <c r="P30" s="9"/>
    </row>
    <row r="31" spans="1:16">
      <c r="A31" s="12"/>
      <c r="B31" s="25">
        <v>334.5</v>
      </c>
      <c r="C31" s="20" t="s">
        <v>33</v>
      </c>
      <c r="D31" s="46">
        <v>0</v>
      </c>
      <c r="E31" s="46">
        <v>275519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275519</v>
      </c>
      <c r="O31" s="47">
        <f t="shared" si="1"/>
        <v>2.2287935413936482</v>
      </c>
      <c r="P31" s="9"/>
    </row>
    <row r="32" spans="1:16">
      <c r="A32" s="12"/>
      <c r="B32" s="25">
        <v>335.12</v>
      </c>
      <c r="C32" s="20" t="s">
        <v>123</v>
      </c>
      <c r="D32" s="46">
        <v>3666873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3666873</v>
      </c>
      <c r="O32" s="47">
        <f t="shared" si="1"/>
        <v>29.662937436295685</v>
      </c>
      <c r="P32" s="9"/>
    </row>
    <row r="33" spans="1:16">
      <c r="A33" s="12"/>
      <c r="B33" s="25">
        <v>335.14</v>
      </c>
      <c r="C33" s="20" t="s">
        <v>124</v>
      </c>
      <c r="D33" s="46">
        <v>511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511</v>
      </c>
      <c r="O33" s="47">
        <f t="shared" si="1"/>
        <v>4.1337022116520244E-3</v>
      </c>
      <c r="P33" s="9"/>
    </row>
    <row r="34" spans="1:16">
      <c r="A34" s="12"/>
      <c r="B34" s="25">
        <v>335.15</v>
      </c>
      <c r="C34" s="20" t="s">
        <v>125</v>
      </c>
      <c r="D34" s="46">
        <v>51717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51717</v>
      </c>
      <c r="O34" s="47">
        <f t="shared" si="1"/>
        <v>0.41836140367907587</v>
      </c>
      <c r="P34" s="9"/>
    </row>
    <row r="35" spans="1:16">
      <c r="A35" s="12"/>
      <c r="B35" s="25">
        <v>335.18</v>
      </c>
      <c r="C35" s="20" t="s">
        <v>126</v>
      </c>
      <c r="D35" s="46">
        <v>7587738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7587738</v>
      </c>
      <c r="O35" s="47">
        <f t="shared" si="1"/>
        <v>61.380527107702761</v>
      </c>
      <c r="P35" s="9"/>
    </row>
    <row r="36" spans="1:16">
      <c r="A36" s="12"/>
      <c r="B36" s="25">
        <v>335.19</v>
      </c>
      <c r="C36" s="20" t="s">
        <v>127</v>
      </c>
      <c r="D36" s="46">
        <v>140718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140718</v>
      </c>
      <c r="O36" s="47">
        <f t="shared" si="1"/>
        <v>1.1383293695092949</v>
      </c>
      <c r="P36" s="9"/>
    </row>
    <row r="37" spans="1:16">
      <c r="A37" s="12"/>
      <c r="B37" s="25">
        <v>335.21</v>
      </c>
      <c r="C37" s="20" t="s">
        <v>40</v>
      </c>
      <c r="D37" s="46">
        <v>0</v>
      </c>
      <c r="E37" s="46">
        <v>58581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58581</v>
      </c>
      <c r="O37" s="47">
        <f t="shared" ref="O37:O68" si="8">(N37/O$87)</f>
        <v>0.47388729796631557</v>
      </c>
      <c r="P37" s="9"/>
    </row>
    <row r="38" spans="1:16">
      <c r="A38" s="12"/>
      <c r="B38" s="25">
        <v>335.22</v>
      </c>
      <c r="C38" s="20" t="s">
        <v>41</v>
      </c>
      <c r="D38" s="46">
        <v>236910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236910</v>
      </c>
      <c r="O38" s="47">
        <f t="shared" si="8"/>
        <v>1.9164684754647381</v>
      </c>
      <c r="P38" s="9"/>
    </row>
    <row r="39" spans="1:16">
      <c r="A39" s="12"/>
      <c r="B39" s="25">
        <v>335.29</v>
      </c>
      <c r="C39" s="20" t="s">
        <v>42</v>
      </c>
      <c r="D39" s="46">
        <v>450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450</v>
      </c>
      <c r="O39" s="47">
        <f t="shared" si="8"/>
        <v>3.6402465660340727E-3</v>
      </c>
      <c r="P39" s="9"/>
    </row>
    <row r="40" spans="1:16">
      <c r="A40" s="12"/>
      <c r="B40" s="25">
        <v>335.33</v>
      </c>
      <c r="C40" s="20" t="s">
        <v>97</v>
      </c>
      <c r="D40" s="46">
        <v>41960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41960</v>
      </c>
      <c r="O40" s="47">
        <f t="shared" si="8"/>
        <v>0.33943276869064376</v>
      </c>
      <c r="P40" s="9"/>
    </row>
    <row r="41" spans="1:16">
      <c r="A41" s="12"/>
      <c r="B41" s="25">
        <v>337.2</v>
      </c>
      <c r="C41" s="20" t="s">
        <v>43</v>
      </c>
      <c r="D41" s="46">
        <v>0</v>
      </c>
      <c r="E41" s="46">
        <v>1038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1038</v>
      </c>
      <c r="O41" s="47">
        <f t="shared" si="8"/>
        <v>8.3968354123185943E-3</v>
      </c>
      <c r="P41" s="9"/>
    </row>
    <row r="42" spans="1:16">
      <c r="A42" s="12"/>
      <c r="B42" s="25">
        <v>337.3</v>
      </c>
      <c r="C42" s="20" t="s">
        <v>44</v>
      </c>
      <c r="D42" s="46">
        <v>0</v>
      </c>
      <c r="E42" s="46">
        <v>1495894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1495894</v>
      </c>
      <c r="O42" s="47">
        <f t="shared" si="8"/>
        <v>12.100939992557718</v>
      </c>
      <c r="P42" s="9"/>
    </row>
    <row r="43" spans="1:16">
      <c r="A43" s="12"/>
      <c r="B43" s="25">
        <v>337.4</v>
      </c>
      <c r="C43" s="20" t="s">
        <v>45</v>
      </c>
      <c r="D43" s="46">
        <v>124748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124748</v>
      </c>
      <c r="O43" s="47">
        <f t="shared" si="8"/>
        <v>1.0091410635991522</v>
      </c>
      <c r="P43" s="9"/>
    </row>
    <row r="44" spans="1:16">
      <c r="A44" s="12"/>
      <c r="B44" s="25">
        <v>337.7</v>
      </c>
      <c r="C44" s="20" t="s">
        <v>46</v>
      </c>
      <c r="D44" s="46">
        <v>0</v>
      </c>
      <c r="E44" s="46">
        <v>2000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2000</v>
      </c>
      <c r="O44" s="47">
        <f t="shared" si="8"/>
        <v>1.6178873626818101E-2</v>
      </c>
      <c r="P44" s="9"/>
    </row>
    <row r="45" spans="1:16">
      <c r="A45" s="12"/>
      <c r="B45" s="25">
        <v>338</v>
      </c>
      <c r="C45" s="20" t="s">
        <v>47</v>
      </c>
      <c r="D45" s="46">
        <v>-34067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-34067</v>
      </c>
      <c r="O45" s="47">
        <f t="shared" si="8"/>
        <v>-0.27558284392240612</v>
      </c>
      <c r="P45" s="9"/>
    </row>
    <row r="46" spans="1:16" ht="15.75">
      <c r="A46" s="29" t="s">
        <v>52</v>
      </c>
      <c r="B46" s="30"/>
      <c r="C46" s="31"/>
      <c r="D46" s="32">
        <f t="shared" ref="D46:M46" si="10">SUM(D47:D65)</f>
        <v>13090654</v>
      </c>
      <c r="E46" s="32">
        <f t="shared" si="10"/>
        <v>19440732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20268468</v>
      </c>
      <c r="J46" s="32">
        <f t="shared" si="10"/>
        <v>20589023</v>
      </c>
      <c r="K46" s="32">
        <f t="shared" si="10"/>
        <v>0</v>
      </c>
      <c r="L46" s="32">
        <f t="shared" si="10"/>
        <v>0</v>
      </c>
      <c r="M46" s="32">
        <f t="shared" si="10"/>
        <v>205529</v>
      </c>
      <c r="N46" s="32">
        <f t="shared" si="9"/>
        <v>73594406</v>
      </c>
      <c r="O46" s="45">
        <f t="shared" si="8"/>
        <v>595.33729715737195</v>
      </c>
      <c r="P46" s="10"/>
    </row>
    <row r="47" spans="1:16">
      <c r="A47" s="12"/>
      <c r="B47" s="25">
        <v>341.1</v>
      </c>
      <c r="C47" s="20" t="s">
        <v>128</v>
      </c>
      <c r="D47" s="46">
        <v>1565837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1565837</v>
      </c>
      <c r="O47" s="47">
        <f t="shared" si="8"/>
        <v>12.666739471597987</v>
      </c>
      <c r="P47" s="9"/>
    </row>
    <row r="48" spans="1:16">
      <c r="A48" s="12"/>
      <c r="B48" s="25">
        <v>341.2</v>
      </c>
      <c r="C48" s="20" t="s">
        <v>129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20545863</v>
      </c>
      <c r="K48" s="46">
        <v>0</v>
      </c>
      <c r="L48" s="46">
        <v>0</v>
      </c>
      <c r="M48" s="46">
        <v>0</v>
      </c>
      <c r="N48" s="46">
        <f t="shared" ref="N48:N65" si="11">SUM(D48:M48)</f>
        <v>20545863</v>
      </c>
      <c r="O48" s="47">
        <f t="shared" si="8"/>
        <v>166.20446051545892</v>
      </c>
      <c r="P48" s="9"/>
    </row>
    <row r="49" spans="1:16">
      <c r="A49" s="12"/>
      <c r="B49" s="25">
        <v>342.1</v>
      </c>
      <c r="C49" s="20" t="s">
        <v>56</v>
      </c>
      <c r="D49" s="46">
        <v>1047245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1047245</v>
      </c>
      <c r="O49" s="47">
        <f t="shared" si="8"/>
        <v>8.471622255658561</v>
      </c>
      <c r="P49" s="9"/>
    </row>
    <row r="50" spans="1:16">
      <c r="A50" s="12"/>
      <c r="B50" s="25">
        <v>342.2</v>
      </c>
      <c r="C50" s="20" t="s">
        <v>57</v>
      </c>
      <c r="D50" s="46">
        <v>-1079</v>
      </c>
      <c r="E50" s="46">
        <v>7517732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7516653</v>
      </c>
      <c r="O50" s="47">
        <f t="shared" si="8"/>
        <v>60.805489491821582</v>
      </c>
      <c r="P50" s="9"/>
    </row>
    <row r="51" spans="1:16">
      <c r="A51" s="12"/>
      <c r="B51" s="25">
        <v>342.4</v>
      </c>
      <c r="C51" s="20" t="s">
        <v>58</v>
      </c>
      <c r="D51" s="46">
        <v>32055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32055</v>
      </c>
      <c r="O51" s="47">
        <f t="shared" si="8"/>
        <v>0.25930689705382709</v>
      </c>
      <c r="P51" s="9"/>
    </row>
    <row r="52" spans="1:16">
      <c r="A52" s="12"/>
      <c r="B52" s="25">
        <v>342.5</v>
      </c>
      <c r="C52" s="20" t="s">
        <v>59</v>
      </c>
      <c r="D52" s="46">
        <v>214124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214124</v>
      </c>
      <c r="O52" s="47">
        <f t="shared" si="8"/>
        <v>1.7321425682343996</v>
      </c>
      <c r="P52" s="9"/>
    </row>
    <row r="53" spans="1:16">
      <c r="A53" s="12"/>
      <c r="B53" s="25">
        <v>342.6</v>
      </c>
      <c r="C53" s="20" t="s">
        <v>60</v>
      </c>
      <c r="D53" s="46">
        <v>1867584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1867584</v>
      </c>
      <c r="O53" s="47">
        <f t="shared" si="8"/>
        <v>15.107702761733728</v>
      </c>
      <c r="P53" s="9"/>
    </row>
    <row r="54" spans="1:16">
      <c r="A54" s="12"/>
      <c r="B54" s="25">
        <v>342.9</v>
      </c>
      <c r="C54" s="20" t="s">
        <v>61</v>
      </c>
      <c r="D54" s="46">
        <v>423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423</v>
      </c>
      <c r="O54" s="47">
        <f t="shared" si="8"/>
        <v>3.4218317720720284E-3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8174857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8174857</v>
      </c>
      <c r="O55" s="47">
        <f t="shared" si="8"/>
        <v>66.129989160154665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11797667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11797667</v>
      </c>
      <c r="O56" s="47">
        <f t="shared" si="8"/>
        <v>95.436481742141112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295944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295944</v>
      </c>
      <c r="O57" s="47">
        <f t="shared" si="8"/>
        <v>2.3940202883075279</v>
      </c>
      <c r="P57" s="9"/>
    </row>
    <row r="58" spans="1:16">
      <c r="A58" s="12"/>
      <c r="B58" s="25">
        <v>343.9</v>
      </c>
      <c r="C58" s="20" t="s">
        <v>65</v>
      </c>
      <c r="D58" s="46">
        <v>100789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100789</v>
      </c>
      <c r="O58" s="47">
        <f t="shared" si="8"/>
        <v>0.81532624698668477</v>
      </c>
      <c r="P58" s="9"/>
    </row>
    <row r="59" spans="1:16">
      <c r="A59" s="12"/>
      <c r="B59" s="25">
        <v>345.1</v>
      </c>
      <c r="C59" s="20" t="s">
        <v>66</v>
      </c>
      <c r="D59" s="46">
        <v>346346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346346</v>
      </c>
      <c r="O59" s="47">
        <f t="shared" si="8"/>
        <v>2.8017440825769708</v>
      </c>
      <c r="P59" s="9"/>
    </row>
    <row r="60" spans="1:16">
      <c r="A60" s="12"/>
      <c r="B60" s="25">
        <v>345.9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205529</v>
      </c>
      <c r="N60" s="46">
        <f t="shared" si="11"/>
        <v>205529</v>
      </c>
      <c r="O60" s="47">
        <f t="shared" si="8"/>
        <v>1.6626138588231487</v>
      </c>
      <c r="P60" s="9"/>
    </row>
    <row r="61" spans="1:16">
      <c r="A61" s="12"/>
      <c r="B61" s="25">
        <v>347.2</v>
      </c>
      <c r="C61" s="20" t="s">
        <v>68</v>
      </c>
      <c r="D61" s="46">
        <v>3913553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3913553</v>
      </c>
      <c r="O61" s="47">
        <f t="shared" si="8"/>
        <v>31.65843970942743</v>
      </c>
      <c r="P61" s="9"/>
    </row>
    <row r="62" spans="1:16">
      <c r="A62" s="12"/>
      <c r="B62" s="25">
        <v>347.5</v>
      </c>
      <c r="C62" s="20" t="s">
        <v>70</v>
      </c>
      <c r="D62" s="46">
        <v>40002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40002</v>
      </c>
      <c r="O62" s="47">
        <f t="shared" si="8"/>
        <v>0.32359365140998886</v>
      </c>
      <c r="P62" s="9"/>
    </row>
    <row r="63" spans="1:16">
      <c r="A63" s="12"/>
      <c r="B63" s="25">
        <v>347.8</v>
      </c>
      <c r="C63" s="20" t="s">
        <v>98</v>
      </c>
      <c r="D63" s="46">
        <v>0</v>
      </c>
      <c r="E63" s="46">
        <v>11837701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11837701</v>
      </c>
      <c r="O63" s="47">
        <f t="shared" si="8"/>
        <v>95.760334255529131</v>
      </c>
      <c r="P63" s="9"/>
    </row>
    <row r="64" spans="1:16">
      <c r="A64" s="12"/>
      <c r="B64" s="25">
        <v>347.9</v>
      </c>
      <c r="C64" s="20" t="s">
        <v>71</v>
      </c>
      <c r="D64" s="46">
        <v>320442</v>
      </c>
      <c r="E64" s="46">
        <v>85299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405741</v>
      </c>
      <c r="O64" s="47">
        <f t="shared" si="8"/>
        <v>3.2822161821094014</v>
      </c>
      <c r="P64" s="9"/>
    </row>
    <row r="65" spans="1:16">
      <c r="A65" s="12"/>
      <c r="B65" s="25">
        <v>349</v>
      </c>
      <c r="C65" s="20" t="s">
        <v>1</v>
      </c>
      <c r="D65" s="46">
        <v>3643333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43160</v>
      </c>
      <c r="K65" s="46">
        <v>0</v>
      </c>
      <c r="L65" s="46">
        <v>0</v>
      </c>
      <c r="M65" s="46">
        <v>0</v>
      </c>
      <c r="N65" s="46">
        <f t="shared" si="11"/>
        <v>3686493</v>
      </c>
      <c r="O65" s="47">
        <f t="shared" si="8"/>
        <v>29.82165218657477</v>
      </c>
      <c r="P65" s="9"/>
    </row>
    <row r="66" spans="1:16" ht="15.75">
      <c r="A66" s="29" t="s">
        <v>53</v>
      </c>
      <c r="B66" s="30"/>
      <c r="C66" s="31"/>
      <c r="D66" s="32">
        <f t="shared" ref="D66:M66" si="12">SUM(D67:D69)</f>
        <v>1744986</v>
      </c>
      <c r="E66" s="32">
        <f t="shared" si="12"/>
        <v>513787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2258773</v>
      </c>
      <c r="O66" s="45">
        <f t="shared" si="8"/>
        <v>18.272201459334401</v>
      </c>
      <c r="P66" s="10"/>
    </row>
    <row r="67" spans="1:16">
      <c r="A67" s="13"/>
      <c r="B67" s="39">
        <v>351.1</v>
      </c>
      <c r="C67" s="21" t="s">
        <v>74</v>
      </c>
      <c r="D67" s="46">
        <v>922965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922965</v>
      </c>
      <c r="O67" s="47">
        <f t="shared" si="8"/>
        <v>7.466267048488084</v>
      </c>
      <c r="P67" s="9"/>
    </row>
    <row r="68" spans="1:16">
      <c r="A68" s="13"/>
      <c r="B68" s="39">
        <v>354</v>
      </c>
      <c r="C68" s="21" t="s">
        <v>75</v>
      </c>
      <c r="D68" s="46">
        <v>705251</v>
      </c>
      <c r="E68" s="46">
        <v>127729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832980</v>
      </c>
      <c r="O68" s="47">
        <f t="shared" si="8"/>
        <v>6.738339076833471</v>
      </c>
      <c r="P68" s="9"/>
    </row>
    <row r="69" spans="1:16">
      <c r="A69" s="13"/>
      <c r="B69" s="39">
        <v>359</v>
      </c>
      <c r="C69" s="21" t="s">
        <v>76</v>
      </c>
      <c r="D69" s="46">
        <v>116770</v>
      </c>
      <c r="E69" s="46">
        <v>386058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502828</v>
      </c>
      <c r="O69" s="47">
        <f t="shared" ref="O69:O85" si="14">(N69/O$87)</f>
        <v>4.0675953340128457</v>
      </c>
      <c r="P69" s="9"/>
    </row>
    <row r="70" spans="1:16" ht="15.75">
      <c r="A70" s="29" t="s">
        <v>4</v>
      </c>
      <c r="B70" s="30"/>
      <c r="C70" s="31"/>
      <c r="D70" s="32">
        <f t="shared" ref="D70:M70" si="15">SUM(D71:D79)</f>
        <v>4358604</v>
      </c>
      <c r="E70" s="32">
        <f t="shared" si="15"/>
        <v>74295</v>
      </c>
      <c r="F70" s="32">
        <f t="shared" si="15"/>
        <v>4670</v>
      </c>
      <c r="G70" s="32">
        <f t="shared" si="15"/>
        <v>291566</v>
      </c>
      <c r="H70" s="32">
        <f t="shared" si="15"/>
        <v>0</v>
      </c>
      <c r="I70" s="32">
        <f t="shared" si="15"/>
        <v>66424</v>
      </c>
      <c r="J70" s="32">
        <f t="shared" si="15"/>
        <v>25206</v>
      </c>
      <c r="K70" s="32">
        <f t="shared" si="15"/>
        <v>50354767</v>
      </c>
      <c r="L70" s="32">
        <f t="shared" si="15"/>
        <v>0</v>
      </c>
      <c r="M70" s="32">
        <f t="shared" si="15"/>
        <v>1591</v>
      </c>
      <c r="N70" s="32">
        <f t="shared" si="13"/>
        <v>55177123</v>
      </c>
      <c r="O70" s="45">
        <f t="shared" si="14"/>
        <v>446.35185005419925</v>
      </c>
      <c r="P70" s="10"/>
    </row>
    <row r="71" spans="1:16">
      <c r="A71" s="12"/>
      <c r="B71" s="25">
        <v>361.1</v>
      </c>
      <c r="C71" s="20" t="s">
        <v>77</v>
      </c>
      <c r="D71" s="46">
        <v>262109</v>
      </c>
      <c r="E71" s="46">
        <v>117732</v>
      </c>
      <c r="F71" s="46">
        <v>5635</v>
      </c>
      <c r="G71" s="46">
        <v>89592</v>
      </c>
      <c r="H71" s="46">
        <v>0</v>
      </c>
      <c r="I71" s="46">
        <v>146060</v>
      </c>
      <c r="J71" s="46">
        <v>70630</v>
      </c>
      <c r="K71" s="46">
        <v>1886648</v>
      </c>
      <c r="L71" s="46">
        <v>0</v>
      </c>
      <c r="M71" s="46">
        <v>1591</v>
      </c>
      <c r="N71" s="46">
        <f t="shared" si="13"/>
        <v>2579997</v>
      </c>
      <c r="O71" s="47">
        <f t="shared" si="14"/>
        <v>20.870722710284909</v>
      </c>
      <c r="P71" s="9"/>
    </row>
    <row r="72" spans="1:16">
      <c r="A72" s="12"/>
      <c r="B72" s="25">
        <v>361.2</v>
      </c>
      <c r="C72" s="20" t="s">
        <v>147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4251625</v>
      </c>
      <c r="L72" s="46">
        <v>0</v>
      </c>
      <c r="M72" s="46">
        <v>0</v>
      </c>
      <c r="N72" s="46">
        <f t="shared" ref="N72:N79" si="16">SUM(D72:M72)</f>
        <v>4251625</v>
      </c>
      <c r="O72" s="47">
        <f t="shared" si="14"/>
        <v>34.393251791810258</v>
      </c>
      <c r="P72" s="9"/>
    </row>
    <row r="73" spans="1:16">
      <c r="A73" s="12"/>
      <c r="B73" s="25">
        <v>361.3</v>
      </c>
      <c r="C73" s="20" t="s">
        <v>78</v>
      </c>
      <c r="D73" s="46">
        <v>12566</v>
      </c>
      <c r="E73" s="46">
        <v>6285</v>
      </c>
      <c r="F73" s="46">
        <v>0</v>
      </c>
      <c r="G73" s="46">
        <v>2472</v>
      </c>
      <c r="H73" s="46">
        <v>0</v>
      </c>
      <c r="I73" s="46">
        <v>30156</v>
      </c>
      <c r="J73" s="46">
        <v>4399</v>
      </c>
      <c r="K73" s="46">
        <v>5212133</v>
      </c>
      <c r="L73" s="46">
        <v>0</v>
      </c>
      <c r="M73" s="46">
        <v>0</v>
      </c>
      <c r="N73" s="46">
        <f t="shared" si="16"/>
        <v>5268011</v>
      </c>
      <c r="O73" s="47">
        <f t="shared" si="14"/>
        <v>42.615242116843824</v>
      </c>
      <c r="P73" s="9"/>
    </row>
    <row r="74" spans="1:16">
      <c r="A74" s="12"/>
      <c r="B74" s="25">
        <v>361.4</v>
      </c>
      <c r="C74" s="20" t="s">
        <v>130</v>
      </c>
      <c r="D74" s="46">
        <v>-85858</v>
      </c>
      <c r="E74" s="46">
        <v>-51202</v>
      </c>
      <c r="F74" s="46">
        <v>-965</v>
      </c>
      <c r="G74" s="46">
        <v>-41291</v>
      </c>
      <c r="H74" s="46">
        <v>0</v>
      </c>
      <c r="I74" s="46">
        <v>-101240</v>
      </c>
      <c r="J74" s="46">
        <v>-36427</v>
      </c>
      <c r="K74" s="46">
        <v>19054818</v>
      </c>
      <c r="L74" s="46">
        <v>0</v>
      </c>
      <c r="M74" s="46">
        <v>0</v>
      </c>
      <c r="N74" s="46">
        <f t="shared" si="16"/>
        <v>18737835</v>
      </c>
      <c r="O74" s="47">
        <f t="shared" si="14"/>
        <v>151.57853225258458</v>
      </c>
      <c r="P74" s="9"/>
    </row>
    <row r="75" spans="1:16">
      <c r="A75" s="12"/>
      <c r="B75" s="25">
        <v>362</v>
      </c>
      <c r="C75" s="20" t="s">
        <v>80</v>
      </c>
      <c r="D75" s="46">
        <v>2821642</v>
      </c>
      <c r="E75" s="46">
        <v>1460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2823102</v>
      </c>
      <c r="O75" s="47">
        <f t="shared" si="14"/>
        <v>22.837305246808718</v>
      </c>
      <c r="P75" s="9"/>
    </row>
    <row r="76" spans="1:16">
      <c r="A76" s="12"/>
      <c r="B76" s="25">
        <v>364</v>
      </c>
      <c r="C76" s="20" t="s">
        <v>131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-13396</v>
      </c>
      <c r="K76" s="46">
        <v>0</v>
      </c>
      <c r="L76" s="46">
        <v>0</v>
      </c>
      <c r="M76" s="46">
        <v>0</v>
      </c>
      <c r="N76" s="46">
        <f t="shared" si="16"/>
        <v>-13396</v>
      </c>
      <c r="O76" s="47">
        <f t="shared" si="14"/>
        <v>-0.10836609555242764</v>
      </c>
      <c r="P76" s="9"/>
    </row>
    <row r="77" spans="1:16">
      <c r="A77" s="12"/>
      <c r="B77" s="25">
        <v>365</v>
      </c>
      <c r="C77" s="20" t="s">
        <v>132</v>
      </c>
      <c r="D77" s="46">
        <v>12760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12760</v>
      </c>
      <c r="O77" s="47">
        <f t="shared" si="14"/>
        <v>0.10322121373909948</v>
      </c>
      <c r="P77" s="9"/>
    </row>
    <row r="78" spans="1:16">
      <c r="A78" s="12"/>
      <c r="B78" s="25">
        <v>368</v>
      </c>
      <c r="C78" s="20" t="s">
        <v>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19926623</v>
      </c>
      <c r="L78" s="46">
        <v>0</v>
      </c>
      <c r="M78" s="46">
        <v>0</v>
      </c>
      <c r="N78" s="46">
        <f t="shared" si="16"/>
        <v>19926623</v>
      </c>
      <c r="O78" s="47">
        <f t="shared" si="14"/>
        <v>161.1951576631235</v>
      </c>
      <c r="P78" s="9"/>
    </row>
    <row r="79" spans="1:16">
      <c r="A79" s="12"/>
      <c r="B79" s="25">
        <v>369.9</v>
      </c>
      <c r="C79" s="20" t="s">
        <v>84</v>
      </c>
      <c r="D79" s="46">
        <v>1335385</v>
      </c>
      <c r="E79" s="46">
        <v>20</v>
      </c>
      <c r="F79" s="46">
        <v>0</v>
      </c>
      <c r="G79" s="46">
        <v>240793</v>
      </c>
      <c r="H79" s="46">
        <v>0</v>
      </c>
      <c r="I79" s="46">
        <v>-8552</v>
      </c>
      <c r="J79" s="46">
        <v>0</v>
      </c>
      <c r="K79" s="46">
        <v>22920</v>
      </c>
      <c r="L79" s="46">
        <v>0</v>
      </c>
      <c r="M79" s="46">
        <v>0</v>
      </c>
      <c r="N79" s="46">
        <f t="shared" si="16"/>
        <v>1590566</v>
      </c>
      <c r="O79" s="47">
        <f t="shared" si="14"/>
        <v>12.86678315455678</v>
      </c>
      <c r="P79" s="9"/>
    </row>
    <row r="80" spans="1:16" ht="15.75">
      <c r="A80" s="29" t="s">
        <v>54</v>
      </c>
      <c r="B80" s="30"/>
      <c r="C80" s="31"/>
      <c r="D80" s="32">
        <f t="shared" ref="D80:M80" si="17">SUM(D81:D84)</f>
        <v>820285</v>
      </c>
      <c r="E80" s="32">
        <f t="shared" si="17"/>
        <v>1225861</v>
      </c>
      <c r="F80" s="32">
        <f t="shared" si="17"/>
        <v>14269827</v>
      </c>
      <c r="G80" s="32">
        <f t="shared" si="17"/>
        <v>16678140</v>
      </c>
      <c r="H80" s="32">
        <f t="shared" si="17"/>
        <v>0</v>
      </c>
      <c r="I80" s="32">
        <f t="shared" si="17"/>
        <v>2963</v>
      </c>
      <c r="J80" s="32">
        <f t="shared" si="17"/>
        <v>1029294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5" si="18">SUM(D80:M80)</f>
        <v>34026370</v>
      </c>
      <c r="O80" s="45">
        <f t="shared" si="14"/>
        <v>275.25417010467731</v>
      </c>
      <c r="P80" s="9"/>
    </row>
    <row r="81" spans="1:119">
      <c r="A81" s="12"/>
      <c r="B81" s="25">
        <v>381</v>
      </c>
      <c r="C81" s="20" t="s">
        <v>85</v>
      </c>
      <c r="D81" s="46">
        <v>820285</v>
      </c>
      <c r="E81" s="46">
        <v>1225861</v>
      </c>
      <c r="F81" s="46">
        <v>4828555</v>
      </c>
      <c r="G81" s="46">
        <v>6635140</v>
      </c>
      <c r="H81" s="46">
        <v>0</v>
      </c>
      <c r="I81" s="46">
        <v>0</v>
      </c>
      <c r="J81" s="46">
        <v>191750</v>
      </c>
      <c r="K81" s="46">
        <v>0</v>
      </c>
      <c r="L81" s="46">
        <v>0</v>
      </c>
      <c r="M81" s="46">
        <v>0</v>
      </c>
      <c r="N81" s="46">
        <f t="shared" si="18"/>
        <v>13701591</v>
      </c>
      <c r="O81" s="47">
        <f t="shared" si="14"/>
        <v>110.83815463767412</v>
      </c>
      <c r="P81" s="9"/>
    </row>
    <row r="82" spans="1:119">
      <c r="A82" s="12"/>
      <c r="B82" s="25">
        <v>384</v>
      </c>
      <c r="C82" s="20" t="s">
        <v>86</v>
      </c>
      <c r="D82" s="46">
        <v>0</v>
      </c>
      <c r="E82" s="46">
        <v>0</v>
      </c>
      <c r="F82" s="46">
        <v>0</v>
      </c>
      <c r="G82" s="46">
        <v>10043000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10043000</v>
      </c>
      <c r="O82" s="47">
        <f t="shared" si="14"/>
        <v>81.24221391706709</v>
      </c>
      <c r="P82" s="9"/>
    </row>
    <row r="83" spans="1:119">
      <c r="A83" s="12"/>
      <c r="B83" s="25">
        <v>385</v>
      </c>
      <c r="C83" s="20" t="s">
        <v>134</v>
      </c>
      <c r="D83" s="46">
        <v>0</v>
      </c>
      <c r="E83" s="46">
        <v>0</v>
      </c>
      <c r="F83" s="46">
        <v>9441272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9441272</v>
      </c>
      <c r="O83" s="47">
        <f t="shared" si="14"/>
        <v>76.37457328220809</v>
      </c>
      <c r="P83" s="9"/>
    </row>
    <row r="84" spans="1:119" ht="15.75" thickBot="1">
      <c r="A84" s="12"/>
      <c r="B84" s="25">
        <v>389.4</v>
      </c>
      <c r="C84" s="20" t="s">
        <v>135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2963</v>
      </c>
      <c r="J84" s="46">
        <v>837544</v>
      </c>
      <c r="K84" s="46">
        <v>0</v>
      </c>
      <c r="L84" s="46">
        <v>0</v>
      </c>
      <c r="M84" s="46">
        <v>0</v>
      </c>
      <c r="N84" s="46">
        <f t="shared" si="18"/>
        <v>840507</v>
      </c>
      <c r="O84" s="47">
        <f t="shared" si="14"/>
        <v>6.7992282677280009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9">SUM(D5,D16,D25,D46,D66,D70,D80)</f>
        <v>101401926</v>
      </c>
      <c r="E85" s="15">
        <f t="shared" si="19"/>
        <v>34441398</v>
      </c>
      <c r="F85" s="15">
        <f t="shared" si="19"/>
        <v>15897218</v>
      </c>
      <c r="G85" s="15">
        <f t="shared" si="19"/>
        <v>16969706</v>
      </c>
      <c r="H85" s="15">
        <f t="shared" si="19"/>
        <v>0</v>
      </c>
      <c r="I85" s="15">
        <f t="shared" si="19"/>
        <v>24234029</v>
      </c>
      <c r="J85" s="15">
        <f t="shared" si="19"/>
        <v>21643523</v>
      </c>
      <c r="K85" s="15">
        <f t="shared" si="19"/>
        <v>50354767</v>
      </c>
      <c r="L85" s="15">
        <f t="shared" si="19"/>
        <v>0</v>
      </c>
      <c r="M85" s="15">
        <f t="shared" si="19"/>
        <v>207120</v>
      </c>
      <c r="N85" s="15">
        <f t="shared" si="18"/>
        <v>265149687</v>
      </c>
      <c r="O85" s="38">
        <f t="shared" si="14"/>
        <v>2144.9116390816871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148</v>
      </c>
      <c r="M87" s="121"/>
      <c r="N87" s="121"/>
      <c r="O87" s="43">
        <v>123618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customHeight="1" thickBot="1">
      <c r="A89" s="123" t="s">
        <v>115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53738316</v>
      </c>
      <c r="E5" s="27">
        <f t="shared" si="0"/>
        <v>0</v>
      </c>
      <c r="F5" s="27">
        <f t="shared" si="0"/>
        <v>2081501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55819817</v>
      </c>
      <c r="O5" s="33">
        <f t="shared" ref="O5:O36" si="1">(N5/O$90)</f>
        <v>453.84178903035922</v>
      </c>
      <c r="P5" s="6"/>
    </row>
    <row r="6" spans="1:133">
      <c r="A6" s="12"/>
      <c r="B6" s="25">
        <v>311</v>
      </c>
      <c r="C6" s="20" t="s">
        <v>3</v>
      </c>
      <c r="D6" s="46">
        <v>32726176</v>
      </c>
      <c r="E6" s="46">
        <v>0</v>
      </c>
      <c r="F6" s="46">
        <v>2081501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34807677</v>
      </c>
      <c r="O6" s="47">
        <f t="shared" si="1"/>
        <v>283.00304892921605</v>
      </c>
      <c r="P6" s="9"/>
    </row>
    <row r="7" spans="1:133">
      <c r="A7" s="12"/>
      <c r="B7" s="25">
        <v>312.41000000000003</v>
      </c>
      <c r="C7" s="20" t="s">
        <v>11</v>
      </c>
      <c r="D7" s="46">
        <v>1208213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1208213</v>
      </c>
      <c r="O7" s="47">
        <f t="shared" si="1"/>
        <v>9.8233491064604781</v>
      </c>
      <c r="P7" s="9"/>
    </row>
    <row r="8" spans="1:133">
      <c r="A8" s="12"/>
      <c r="B8" s="25">
        <v>312.42</v>
      </c>
      <c r="C8" s="20" t="s">
        <v>109</v>
      </c>
      <c r="D8" s="46">
        <v>874019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874019</v>
      </c>
      <c r="O8" s="47">
        <f t="shared" si="1"/>
        <v>7.1061921719758692</v>
      </c>
      <c r="P8" s="9"/>
    </row>
    <row r="9" spans="1:133">
      <c r="A9" s="12"/>
      <c r="B9" s="25">
        <v>312.51</v>
      </c>
      <c r="C9" s="20" t="s">
        <v>95</v>
      </c>
      <c r="D9" s="46">
        <v>1446366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1446366</v>
      </c>
      <c r="O9" s="47">
        <f t="shared" si="1"/>
        <v>11.759646812039612</v>
      </c>
      <c r="P9" s="9"/>
    </row>
    <row r="10" spans="1:133">
      <c r="A10" s="12"/>
      <c r="B10" s="25">
        <v>312.52</v>
      </c>
      <c r="C10" s="20" t="s">
        <v>120</v>
      </c>
      <c r="D10" s="46">
        <v>891781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891781</v>
      </c>
      <c r="O10" s="47">
        <f t="shared" si="1"/>
        <v>7.2506057206042573</v>
      </c>
      <c r="P10" s="9"/>
    </row>
    <row r="11" spans="1:133">
      <c r="A11" s="12"/>
      <c r="B11" s="25">
        <v>314.10000000000002</v>
      </c>
      <c r="C11" s="20" t="s">
        <v>12</v>
      </c>
      <c r="D11" s="46">
        <v>8138588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8138588</v>
      </c>
      <c r="O11" s="47">
        <f t="shared" si="1"/>
        <v>66.170609948452764</v>
      </c>
      <c r="P11" s="9"/>
    </row>
    <row r="12" spans="1:133">
      <c r="A12" s="12"/>
      <c r="B12" s="25">
        <v>314.3</v>
      </c>
      <c r="C12" s="20" t="s">
        <v>13</v>
      </c>
      <c r="D12" s="46">
        <v>1882074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1882074</v>
      </c>
      <c r="O12" s="47">
        <f t="shared" si="1"/>
        <v>15.302161081028343</v>
      </c>
      <c r="P12" s="9"/>
    </row>
    <row r="13" spans="1:133">
      <c r="A13" s="12"/>
      <c r="B13" s="25">
        <v>314.8</v>
      </c>
      <c r="C13" s="20" t="s">
        <v>16</v>
      </c>
      <c r="D13" s="46">
        <v>150077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150077</v>
      </c>
      <c r="O13" s="47">
        <f t="shared" si="1"/>
        <v>1.2201977332227589</v>
      </c>
      <c r="P13" s="9"/>
    </row>
    <row r="14" spans="1:133">
      <c r="A14" s="12"/>
      <c r="B14" s="25">
        <v>315</v>
      </c>
      <c r="C14" s="20" t="s">
        <v>121</v>
      </c>
      <c r="D14" s="46">
        <v>5332843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5332843</v>
      </c>
      <c r="O14" s="47">
        <f t="shared" si="1"/>
        <v>43.358562206286486</v>
      </c>
      <c r="P14" s="9"/>
    </row>
    <row r="15" spans="1:133">
      <c r="A15" s="12"/>
      <c r="B15" s="25">
        <v>316</v>
      </c>
      <c r="C15" s="20" t="s">
        <v>122</v>
      </c>
      <c r="D15" s="46">
        <v>1088179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1088179</v>
      </c>
      <c r="O15" s="47">
        <f t="shared" si="1"/>
        <v>8.8474153210725728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12172507</v>
      </c>
      <c r="E16" s="32">
        <f t="shared" si="3"/>
        <v>8794583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14616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20981706</v>
      </c>
      <c r="O16" s="45">
        <f t="shared" si="1"/>
        <v>170.59129713644569</v>
      </c>
      <c r="P16" s="10"/>
    </row>
    <row r="17" spans="1:16">
      <c r="A17" s="12"/>
      <c r="B17" s="25">
        <v>322</v>
      </c>
      <c r="C17" s="20" t="s">
        <v>0</v>
      </c>
      <c r="D17" s="46">
        <v>1942448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1942448</v>
      </c>
      <c r="O17" s="47">
        <f t="shared" si="1"/>
        <v>15.793030554335983</v>
      </c>
      <c r="P17" s="9"/>
    </row>
    <row r="18" spans="1:16">
      <c r="A18" s="12"/>
      <c r="B18" s="25">
        <v>323.10000000000002</v>
      </c>
      <c r="C18" s="20" t="s">
        <v>19</v>
      </c>
      <c r="D18" s="46">
        <v>6609005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6609005</v>
      </c>
      <c r="O18" s="47">
        <f t="shared" si="1"/>
        <v>53.734369156219003</v>
      </c>
      <c r="P18" s="9"/>
    </row>
    <row r="19" spans="1:16">
      <c r="A19" s="12"/>
      <c r="B19" s="25">
        <v>323.39999999999998</v>
      </c>
      <c r="C19" s="20" t="s">
        <v>20</v>
      </c>
      <c r="D19" s="46">
        <v>34950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34950</v>
      </c>
      <c r="O19" s="47">
        <f t="shared" si="1"/>
        <v>0.28416020293672861</v>
      </c>
      <c r="P19" s="9"/>
    </row>
    <row r="20" spans="1:16">
      <c r="A20" s="12"/>
      <c r="B20" s="25">
        <v>323.7</v>
      </c>
      <c r="C20" s="20" t="s">
        <v>21</v>
      </c>
      <c r="D20" s="46">
        <v>1703027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1703027</v>
      </c>
      <c r="O20" s="47">
        <f t="shared" si="1"/>
        <v>13.846423402767615</v>
      </c>
      <c r="P20" s="9"/>
    </row>
    <row r="21" spans="1:16">
      <c r="A21" s="12"/>
      <c r="B21" s="25">
        <v>323.89999999999998</v>
      </c>
      <c r="C21" s="20" t="s">
        <v>22</v>
      </c>
      <c r="D21" s="46">
        <v>55120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55120</v>
      </c>
      <c r="O21" s="47">
        <f t="shared" si="1"/>
        <v>0.44815194237117256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14616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14616</v>
      </c>
      <c r="O22" s="47">
        <f t="shared" si="1"/>
        <v>0.11883506512512805</v>
      </c>
      <c r="P22" s="9"/>
    </row>
    <row r="23" spans="1:16">
      <c r="A23" s="12"/>
      <c r="B23" s="25">
        <v>325.2</v>
      </c>
      <c r="C23" s="20" t="s">
        <v>24</v>
      </c>
      <c r="D23" s="46">
        <v>1827073</v>
      </c>
      <c r="E23" s="46">
        <v>8792351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10619424</v>
      </c>
      <c r="O23" s="47">
        <f t="shared" si="1"/>
        <v>86.34099224352407</v>
      </c>
      <c r="P23" s="9"/>
    </row>
    <row r="24" spans="1:16">
      <c r="A24" s="12"/>
      <c r="B24" s="25">
        <v>329</v>
      </c>
      <c r="C24" s="20" t="s">
        <v>25</v>
      </c>
      <c r="D24" s="46">
        <v>884</v>
      </c>
      <c r="E24" s="46">
        <v>2232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5">SUM(D24:M24)</f>
        <v>3116</v>
      </c>
      <c r="O24" s="47">
        <f t="shared" si="1"/>
        <v>2.5334569165975575E-2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SUM(D26:D46)</f>
        <v>12914657</v>
      </c>
      <c r="E25" s="32">
        <f t="shared" si="6"/>
        <v>3631640</v>
      </c>
      <c r="F25" s="32">
        <f t="shared" si="6"/>
        <v>129940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16676237</v>
      </c>
      <c r="O25" s="45">
        <f t="shared" si="1"/>
        <v>135.58577654194514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1273047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1273047</v>
      </c>
      <c r="O26" s="47">
        <f t="shared" si="1"/>
        <v>10.35048051124445</v>
      </c>
      <c r="P26" s="9"/>
    </row>
    <row r="27" spans="1:16">
      <c r="A27" s="12"/>
      <c r="B27" s="25">
        <v>331.31</v>
      </c>
      <c r="C27" s="20" t="s">
        <v>103</v>
      </c>
      <c r="D27" s="46">
        <v>0</v>
      </c>
      <c r="E27" s="46">
        <v>226770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226770</v>
      </c>
      <c r="O27" s="47">
        <f t="shared" si="1"/>
        <v>1.8437484755353919</v>
      </c>
      <c r="P27" s="9"/>
    </row>
    <row r="28" spans="1:16">
      <c r="A28" s="12"/>
      <c r="B28" s="25">
        <v>331.32</v>
      </c>
      <c r="C28" s="20" t="s">
        <v>104</v>
      </c>
      <c r="D28" s="46">
        <v>0</v>
      </c>
      <c r="E28" s="46">
        <v>294683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294683</v>
      </c>
      <c r="O28" s="47">
        <f t="shared" si="1"/>
        <v>2.3959136218026895</v>
      </c>
      <c r="P28" s="9"/>
    </row>
    <row r="29" spans="1:16">
      <c r="A29" s="12"/>
      <c r="B29" s="25">
        <v>331.5</v>
      </c>
      <c r="C29" s="20" t="s">
        <v>28</v>
      </c>
      <c r="D29" s="46">
        <v>0</v>
      </c>
      <c r="E29" s="46">
        <v>1577465</v>
      </c>
      <c r="F29" s="46">
        <v>129940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1707405</v>
      </c>
      <c r="O29" s="47">
        <f t="shared" si="1"/>
        <v>13.882018635055369</v>
      </c>
      <c r="P29" s="9"/>
    </row>
    <row r="30" spans="1:16">
      <c r="A30" s="12"/>
      <c r="B30" s="25">
        <v>334.1</v>
      </c>
      <c r="C30" s="20" t="s">
        <v>30</v>
      </c>
      <c r="D30" s="46">
        <v>0</v>
      </c>
      <c r="E30" s="46">
        <v>13251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13251</v>
      </c>
      <c r="O30" s="47">
        <f t="shared" si="1"/>
        <v>0.10773696277867213</v>
      </c>
      <c r="P30" s="9"/>
    </row>
    <row r="31" spans="1:16">
      <c r="A31" s="12"/>
      <c r="B31" s="25">
        <v>334.2</v>
      </c>
      <c r="C31" s="20" t="s">
        <v>31</v>
      </c>
      <c r="D31" s="46">
        <v>48</v>
      </c>
      <c r="E31" s="46">
        <v>79275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79323</v>
      </c>
      <c r="O31" s="47">
        <f t="shared" si="1"/>
        <v>0.64493389921459587</v>
      </c>
      <c r="P31" s="9"/>
    </row>
    <row r="32" spans="1:16">
      <c r="A32" s="12"/>
      <c r="B32" s="25">
        <v>334.5</v>
      </c>
      <c r="C32" s="20" t="s">
        <v>33</v>
      </c>
      <c r="D32" s="46">
        <v>0</v>
      </c>
      <c r="E32" s="46">
        <v>14076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14076</v>
      </c>
      <c r="O32" s="47">
        <f t="shared" si="1"/>
        <v>0.11444460705400264</v>
      </c>
      <c r="P32" s="9"/>
    </row>
    <row r="33" spans="1:16">
      <c r="A33" s="12"/>
      <c r="B33" s="25">
        <v>335.12</v>
      </c>
      <c r="C33" s="20" t="s">
        <v>123</v>
      </c>
      <c r="D33" s="46">
        <v>3405476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3405476</v>
      </c>
      <c r="O33" s="47">
        <f t="shared" si="1"/>
        <v>27.688147389303545</v>
      </c>
      <c r="P33" s="9"/>
    </row>
    <row r="34" spans="1:16">
      <c r="A34" s="12"/>
      <c r="B34" s="25">
        <v>335.14</v>
      </c>
      <c r="C34" s="20" t="s">
        <v>124</v>
      </c>
      <c r="D34" s="46">
        <v>565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565</v>
      </c>
      <c r="O34" s="47">
        <f t="shared" si="1"/>
        <v>4.5937200188627091E-3</v>
      </c>
      <c r="P34" s="9"/>
    </row>
    <row r="35" spans="1:16">
      <c r="A35" s="12"/>
      <c r="B35" s="25">
        <v>335.15</v>
      </c>
      <c r="C35" s="20" t="s">
        <v>125</v>
      </c>
      <c r="D35" s="46">
        <v>44694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44694</v>
      </c>
      <c r="O35" s="47">
        <f t="shared" si="1"/>
        <v>0.36338357968681401</v>
      </c>
      <c r="P35" s="9"/>
    </row>
    <row r="36" spans="1:16">
      <c r="A36" s="12"/>
      <c r="B36" s="25">
        <v>335.18</v>
      </c>
      <c r="C36" s="20" t="s">
        <v>126</v>
      </c>
      <c r="D36" s="46">
        <v>7142316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7142316</v>
      </c>
      <c r="O36" s="47">
        <f t="shared" si="1"/>
        <v>58.070442460607836</v>
      </c>
      <c r="P36" s="9"/>
    </row>
    <row r="37" spans="1:16">
      <c r="A37" s="12"/>
      <c r="B37" s="25">
        <v>335.19</v>
      </c>
      <c r="C37" s="20" t="s">
        <v>127</v>
      </c>
      <c r="D37" s="46">
        <v>78726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78726</v>
      </c>
      <c r="O37" s="47">
        <f t="shared" ref="O37:O68" si="8">(N37/O$90)</f>
        <v>0.64008000390262942</v>
      </c>
      <c r="P37" s="9"/>
    </row>
    <row r="38" spans="1:16">
      <c r="A38" s="12"/>
      <c r="B38" s="25">
        <v>335.21</v>
      </c>
      <c r="C38" s="20" t="s">
        <v>40</v>
      </c>
      <c r="D38" s="46">
        <v>0</v>
      </c>
      <c r="E38" s="46">
        <v>53170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53170</v>
      </c>
      <c r="O38" s="47">
        <f t="shared" si="8"/>
        <v>0.43229751044766412</v>
      </c>
      <c r="P38" s="9"/>
    </row>
    <row r="39" spans="1:16">
      <c r="A39" s="12"/>
      <c r="B39" s="25">
        <v>335.22</v>
      </c>
      <c r="C39" s="20" t="s">
        <v>41</v>
      </c>
      <c r="D39" s="46">
        <v>258247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258247</v>
      </c>
      <c r="O39" s="47">
        <f t="shared" si="8"/>
        <v>2.0996715286924563</v>
      </c>
      <c r="P39" s="9"/>
    </row>
    <row r="40" spans="1:16">
      <c r="A40" s="12"/>
      <c r="B40" s="25">
        <v>335.29</v>
      </c>
      <c r="C40" s="20" t="s">
        <v>42</v>
      </c>
      <c r="D40" s="46">
        <v>533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533</v>
      </c>
      <c r="O40" s="47">
        <f t="shared" si="8"/>
        <v>4.3335447257589798E-3</v>
      </c>
      <c r="P40" s="9"/>
    </row>
    <row r="41" spans="1:16">
      <c r="A41" s="12"/>
      <c r="B41" s="25">
        <v>335.33</v>
      </c>
      <c r="C41" s="20" t="s">
        <v>97</v>
      </c>
      <c r="D41" s="46">
        <v>64350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9">SUM(D41:M41)</f>
        <v>64350</v>
      </c>
      <c r="O41" s="47">
        <f t="shared" si="8"/>
        <v>0.52319625347577936</v>
      </c>
      <c r="P41" s="9"/>
    </row>
    <row r="42" spans="1:16">
      <c r="A42" s="12"/>
      <c r="B42" s="25">
        <v>337.2</v>
      </c>
      <c r="C42" s="20" t="s">
        <v>43</v>
      </c>
      <c r="D42" s="46">
        <v>0</v>
      </c>
      <c r="E42" s="46">
        <v>462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462</v>
      </c>
      <c r="O42" s="47">
        <f t="shared" si="8"/>
        <v>3.7562807941850821E-3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59441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59441</v>
      </c>
      <c r="O43" s="47">
        <f t="shared" si="8"/>
        <v>0.48328373741808545</v>
      </c>
      <c r="P43" s="9"/>
    </row>
    <row r="44" spans="1:16">
      <c r="A44" s="12"/>
      <c r="B44" s="25">
        <v>337.4</v>
      </c>
      <c r="C44" s="20" t="s">
        <v>45</v>
      </c>
      <c r="D44" s="46">
        <v>124706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124706</v>
      </c>
      <c r="O44" s="47">
        <f t="shared" si="8"/>
        <v>1.0139193781810494</v>
      </c>
      <c r="P44" s="9"/>
    </row>
    <row r="45" spans="1:16">
      <c r="A45" s="12"/>
      <c r="B45" s="25">
        <v>337.7</v>
      </c>
      <c r="C45" s="20" t="s">
        <v>46</v>
      </c>
      <c r="D45" s="46">
        <v>0</v>
      </c>
      <c r="E45" s="46">
        <v>40000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40000</v>
      </c>
      <c r="O45" s="47">
        <f t="shared" si="8"/>
        <v>0.32521911637966078</v>
      </c>
      <c r="P45" s="9"/>
    </row>
    <row r="46" spans="1:16">
      <c r="A46" s="12"/>
      <c r="B46" s="25">
        <v>338</v>
      </c>
      <c r="C46" s="20" t="s">
        <v>47</v>
      </c>
      <c r="D46" s="46">
        <v>1794996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1794996</v>
      </c>
      <c r="O46" s="47">
        <f t="shared" si="8"/>
        <v>14.59417532562564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SUM(D48:D66)</f>
        <v>12948144</v>
      </c>
      <c r="E47" s="32">
        <f t="shared" si="10"/>
        <v>18109357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19347254</v>
      </c>
      <c r="J47" s="32">
        <f t="shared" si="10"/>
        <v>18454675</v>
      </c>
      <c r="K47" s="32">
        <f t="shared" si="10"/>
        <v>0</v>
      </c>
      <c r="L47" s="32">
        <f t="shared" si="10"/>
        <v>0</v>
      </c>
      <c r="M47" s="32">
        <f t="shared" si="10"/>
        <v>199333</v>
      </c>
      <c r="N47" s="32">
        <f t="shared" si="9"/>
        <v>69058763</v>
      </c>
      <c r="O47" s="45">
        <f t="shared" si="8"/>
        <v>561.48074702831036</v>
      </c>
      <c r="P47" s="10"/>
    </row>
    <row r="48" spans="1:16">
      <c r="A48" s="12"/>
      <c r="B48" s="25">
        <v>341.1</v>
      </c>
      <c r="C48" s="20" t="s">
        <v>128</v>
      </c>
      <c r="D48" s="46">
        <v>1584527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1584527</v>
      </c>
      <c r="O48" s="47">
        <f t="shared" si="8"/>
        <v>12.882961770492869</v>
      </c>
      <c r="P48" s="9"/>
    </row>
    <row r="49" spans="1:16">
      <c r="A49" s="12"/>
      <c r="B49" s="25">
        <v>341.2</v>
      </c>
      <c r="C49" s="20" t="s">
        <v>129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18272076</v>
      </c>
      <c r="K49" s="46">
        <v>0</v>
      </c>
      <c r="L49" s="46">
        <v>0</v>
      </c>
      <c r="M49" s="46">
        <v>0</v>
      </c>
      <c r="N49" s="46">
        <f t="shared" ref="N49:N66" si="11">SUM(D49:M49)</f>
        <v>18272076</v>
      </c>
      <c r="O49" s="47">
        <f t="shared" si="8"/>
        <v>148.56071027855018</v>
      </c>
      <c r="P49" s="9"/>
    </row>
    <row r="50" spans="1:16">
      <c r="A50" s="12"/>
      <c r="B50" s="25">
        <v>342.1</v>
      </c>
      <c r="C50" s="20" t="s">
        <v>56</v>
      </c>
      <c r="D50" s="46">
        <v>1006357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1006357</v>
      </c>
      <c r="O50" s="47">
        <f t="shared" si="8"/>
        <v>8.1821633575621568</v>
      </c>
      <c r="P50" s="9"/>
    </row>
    <row r="51" spans="1:16">
      <c r="A51" s="12"/>
      <c r="B51" s="25">
        <v>342.2</v>
      </c>
      <c r="C51" s="20" t="s">
        <v>57</v>
      </c>
      <c r="D51" s="46">
        <v>700</v>
      </c>
      <c r="E51" s="46">
        <v>7256998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7257698</v>
      </c>
      <c r="O51" s="47">
        <f t="shared" si="8"/>
        <v>59.008553262760785</v>
      </c>
      <c r="P51" s="9"/>
    </row>
    <row r="52" spans="1:16">
      <c r="A52" s="12"/>
      <c r="B52" s="25">
        <v>342.4</v>
      </c>
      <c r="C52" s="20" t="s">
        <v>58</v>
      </c>
      <c r="D52" s="46">
        <v>28728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28728</v>
      </c>
      <c r="O52" s="47">
        <f t="shared" si="8"/>
        <v>0.23357236938387238</v>
      </c>
      <c r="P52" s="9"/>
    </row>
    <row r="53" spans="1:16">
      <c r="A53" s="12"/>
      <c r="B53" s="25">
        <v>342.5</v>
      </c>
      <c r="C53" s="20" t="s">
        <v>59</v>
      </c>
      <c r="D53" s="46">
        <v>165831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165831</v>
      </c>
      <c r="O53" s="47">
        <f t="shared" si="8"/>
        <v>1.3482852822088882</v>
      </c>
      <c r="P53" s="9"/>
    </row>
    <row r="54" spans="1:16">
      <c r="A54" s="12"/>
      <c r="B54" s="25">
        <v>342.6</v>
      </c>
      <c r="C54" s="20" t="s">
        <v>60</v>
      </c>
      <c r="D54" s="46">
        <v>2099057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2099057</v>
      </c>
      <c r="O54" s="47">
        <f t="shared" si="8"/>
        <v>17.066336569263541</v>
      </c>
      <c r="P54" s="9"/>
    </row>
    <row r="55" spans="1:16">
      <c r="A55" s="12"/>
      <c r="B55" s="25">
        <v>342.9</v>
      </c>
      <c r="C55" s="20" t="s">
        <v>61</v>
      </c>
      <c r="D55" s="46">
        <v>348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348</v>
      </c>
      <c r="O55" s="47">
        <f t="shared" si="8"/>
        <v>2.8294063125030491E-3</v>
      </c>
      <c r="P55" s="9"/>
    </row>
    <row r="56" spans="1:16">
      <c r="A56" s="12"/>
      <c r="B56" s="25">
        <v>343.3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8457997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8457997</v>
      </c>
      <c r="O56" s="47">
        <f t="shared" si="8"/>
        <v>68.767557767045545</v>
      </c>
      <c r="P56" s="9"/>
    </row>
    <row r="57" spans="1:16">
      <c r="A57" s="12"/>
      <c r="B57" s="25">
        <v>343.5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10666160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10666160</v>
      </c>
      <c r="O57" s="47">
        <f t="shared" si="8"/>
        <v>86.720978259102068</v>
      </c>
      <c r="P57" s="9"/>
    </row>
    <row r="58" spans="1:16">
      <c r="A58" s="12"/>
      <c r="B58" s="25">
        <v>343.6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223097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223097</v>
      </c>
      <c r="O58" s="47">
        <f t="shared" si="8"/>
        <v>1.8138852301738295</v>
      </c>
      <c r="P58" s="9"/>
    </row>
    <row r="59" spans="1:16">
      <c r="A59" s="12"/>
      <c r="B59" s="25">
        <v>343.9</v>
      </c>
      <c r="C59" s="20" t="s">
        <v>65</v>
      </c>
      <c r="D59" s="46">
        <v>131618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131618</v>
      </c>
      <c r="O59" s="47">
        <f t="shared" si="8"/>
        <v>1.0701172414914548</v>
      </c>
      <c r="P59" s="9"/>
    </row>
    <row r="60" spans="1:16">
      <c r="A60" s="12"/>
      <c r="B60" s="25">
        <v>345.1</v>
      </c>
      <c r="C60" s="20" t="s">
        <v>66</v>
      </c>
      <c r="D60" s="46">
        <v>381981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381981</v>
      </c>
      <c r="O60" s="47">
        <f t="shared" si="8"/>
        <v>3.1056880823454804</v>
      </c>
      <c r="P60" s="9"/>
    </row>
    <row r="61" spans="1:16">
      <c r="A61" s="12"/>
      <c r="B61" s="25">
        <v>345.9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199333</v>
      </c>
      <c r="N61" s="46">
        <f t="shared" si="11"/>
        <v>199333</v>
      </c>
      <c r="O61" s="47">
        <f t="shared" si="8"/>
        <v>1.6206725531326731</v>
      </c>
      <c r="P61" s="9"/>
    </row>
    <row r="62" spans="1:16">
      <c r="A62" s="12"/>
      <c r="B62" s="25">
        <v>347.2</v>
      </c>
      <c r="C62" s="20" t="s">
        <v>68</v>
      </c>
      <c r="D62" s="46">
        <v>3824535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3824535</v>
      </c>
      <c r="O62" s="47">
        <f t="shared" si="8"/>
        <v>31.09529733157715</v>
      </c>
      <c r="P62" s="9"/>
    </row>
    <row r="63" spans="1:16">
      <c r="A63" s="12"/>
      <c r="B63" s="25">
        <v>347.5</v>
      </c>
      <c r="C63" s="20" t="s">
        <v>70</v>
      </c>
      <c r="D63" s="46">
        <v>46847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46847</v>
      </c>
      <c r="O63" s="47">
        <f t="shared" si="8"/>
        <v>0.38088849862594926</v>
      </c>
      <c r="P63" s="9"/>
    </row>
    <row r="64" spans="1:16">
      <c r="A64" s="12"/>
      <c r="B64" s="25">
        <v>347.8</v>
      </c>
      <c r="C64" s="20" t="s">
        <v>98</v>
      </c>
      <c r="D64" s="46">
        <v>0</v>
      </c>
      <c r="E64" s="46">
        <v>10822302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10822302</v>
      </c>
      <c r="O64" s="47">
        <f t="shared" si="8"/>
        <v>87.990487340845888</v>
      </c>
      <c r="P64" s="9"/>
    </row>
    <row r="65" spans="1:16">
      <c r="A65" s="12"/>
      <c r="B65" s="25">
        <v>347.9</v>
      </c>
      <c r="C65" s="20" t="s">
        <v>71</v>
      </c>
      <c r="D65" s="46">
        <v>195956</v>
      </c>
      <c r="E65" s="46">
        <v>30057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226013</v>
      </c>
      <c r="O65" s="47">
        <f t="shared" si="8"/>
        <v>1.8375937037579069</v>
      </c>
      <c r="P65" s="9"/>
    </row>
    <row r="66" spans="1:16">
      <c r="A66" s="12"/>
      <c r="B66" s="25">
        <v>349</v>
      </c>
      <c r="C66" s="20" t="s">
        <v>1</v>
      </c>
      <c r="D66" s="46">
        <v>3481659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182599</v>
      </c>
      <c r="K66" s="46">
        <v>0</v>
      </c>
      <c r="L66" s="46">
        <v>0</v>
      </c>
      <c r="M66" s="46">
        <v>0</v>
      </c>
      <c r="N66" s="46">
        <f t="shared" si="11"/>
        <v>3664258</v>
      </c>
      <c r="O66" s="47">
        <f t="shared" si="8"/>
        <v>29.792168723677577</v>
      </c>
      <c r="P66" s="9"/>
    </row>
    <row r="67" spans="1:16" ht="15.75">
      <c r="A67" s="29" t="s">
        <v>53</v>
      </c>
      <c r="B67" s="30"/>
      <c r="C67" s="31"/>
      <c r="D67" s="32">
        <f t="shared" ref="D67:M67" si="12">SUM(D68:D70)</f>
        <v>1368085</v>
      </c>
      <c r="E67" s="32">
        <f t="shared" si="12"/>
        <v>427035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0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ref="N67:N72" si="13">SUM(D67:M67)</f>
        <v>1795120</v>
      </c>
      <c r="O67" s="45">
        <f t="shared" si="8"/>
        <v>14.595183504886418</v>
      </c>
      <c r="P67" s="10"/>
    </row>
    <row r="68" spans="1:16">
      <c r="A68" s="13"/>
      <c r="B68" s="39">
        <v>351.1</v>
      </c>
      <c r="C68" s="21" t="s">
        <v>74</v>
      </c>
      <c r="D68" s="46">
        <v>606910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606910</v>
      </c>
      <c r="O68" s="47">
        <f t="shared" si="8"/>
        <v>4.9344683480494984</v>
      </c>
      <c r="P68" s="9"/>
    </row>
    <row r="69" spans="1:16">
      <c r="A69" s="13"/>
      <c r="B69" s="39">
        <v>354</v>
      </c>
      <c r="C69" s="21" t="s">
        <v>75</v>
      </c>
      <c r="D69" s="46">
        <v>689206</v>
      </c>
      <c r="E69" s="46">
        <v>35881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725087</v>
      </c>
      <c r="O69" s="47">
        <f t="shared" ref="O69:O88" si="14">(N69/O$90)</f>
        <v>5.8953038359594778</v>
      </c>
      <c r="P69" s="9"/>
    </row>
    <row r="70" spans="1:16">
      <c r="A70" s="13"/>
      <c r="B70" s="39">
        <v>359</v>
      </c>
      <c r="C70" s="21" t="s">
        <v>76</v>
      </c>
      <c r="D70" s="46">
        <v>71969</v>
      </c>
      <c r="E70" s="46">
        <v>391154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463123</v>
      </c>
      <c r="O70" s="47">
        <f t="shared" si="14"/>
        <v>3.7654113208774413</v>
      </c>
      <c r="P70" s="9"/>
    </row>
    <row r="71" spans="1:16" ht="15.75">
      <c r="A71" s="29" t="s">
        <v>4</v>
      </c>
      <c r="B71" s="30"/>
      <c r="C71" s="31"/>
      <c r="D71" s="32">
        <f t="shared" ref="D71:M71" si="15">SUM(D72:D80)</f>
        <v>4572491</v>
      </c>
      <c r="E71" s="32">
        <f t="shared" si="15"/>
        <v>51525</v>
      </c>
      <c r="F71" s="32">
        <f t="shared" si="15"/>
        <v>84312</v>
      </c>
      <c r="G71" s="32">
        <f t="shared" si="15"/>
        <v>33952</v>
      </c>
      <c r="H71" s="32">
        <f t="shared" si="15"/>
        <v>0</v>
      </c>
      <c r="I71" s="32">
        <f t="shared" si="15"/>
        <v>162582</v>
      </c>
      <c r="J71" s="32">
        <f t="shared" si="15"/>
        <v>423148</v>
      </c>
      <c r="K71" s="32">
        <f t="shared" si="15"/>
        <v>51507133</v>
      </c>
      <c r="L71" s="32">
        <f t="shared" si="15"/>
        <v>0</v>
      </c>
      <c r="M71" s="32">
        <f t="shared" si="15"/>
        <v>132263</v>
      </c>
      <c r="N71" s="32">
        <f t="shared" si="13"/>
        <v>56967406</v>
      </c>
      <c r="O71" s="45">
        <f t="shared" si="14"/>
        <v>463.17223604403466</v>
      </c>
      <c r="P71" s="10"/>
    </row>
    <row r="72" spans="1:16">
      <c r="A72" s="12"/>
      <c r="B72" s="25">
        <v>361.1</v>
      </c>
      <c r="C72" s="20" t="s">
        <v>77</v>
      </c>
      <c r="D72" s="46">
        <v>95527</v>
      </c>
      <c r="E72" s="46">
        <v>46477</v>
      </c>
      <c r="F72" s="46">
        <v>6142</v>
      </c>
      <c r="G72" s="46">
        <v>33952</v>
      </c>
      <c r="H72" s="46">
        <v>0</v>
      </c>
      <c r="I72" s="46">
        <v>52015</v>
      </c>
      <c r="J72" s="46">
        <v>57510</v>
      </c>
      <c r="K72" s="46">
        <v>5871180</v>
      </c>
      <c r="L72" s="46">
        <v>0</v>
      </c>
      <c r="M72" s="46">
        <v>1763</v>
      </c>
      <c r="N72" s="46">
        <f t="shared" si="13"/>
        <v>6164566</v>
      </c>
      <c r="O72" s="47">
        <f t="shared" si="14"/>
        <v>50.120867684602501</v>
      </c>
      <c r="P72" s="9"/>
    </row>
    <row r="73" spans="1:16">
      <c r="A73" s="12"/>
      <c r="B73" s="25">
        <v>361.3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18836251</v>
      </c>
      <c r="L73" s="46">
        <v>0</v>
      </c>
      <c r="M73" s="46">
        <v>0</v>
      </c>
      <c r="N73" s="46">
        <f t="shared" ref="N73:N80" si="16">SUM(D73:M73)</f>
        <v>18836251</v>
      </c>
      <c r="O73" s="47">
        <f t="shared" si="14"/>
        <v>153.14772265313755</v>
      </c>
      <c r="P73" s="9"/>
    </row>
    <row r="74" spans="1:16">
      <c r="A74" s="12"/>
      <c r="B74" s="25">
        <v>361.4</v>
      </c>
      <c r="C74" s="20" t="s">
        <v>130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6713620</v>
      </c>
      <c r="L74" s="46">
        <v>0</v>
      </c>
      <c r="M74" s="46">
        <v>0</v>
      </c>
      <c r="N74" s="46">
        <f t="shared" si="16"/>
        <v>6713620</v>
      </c>
      <c r="O74" s="47">
        <f t="shared" si="14"/>
        <v>54.584939102720455</v>
      </c>
      <c r="P74" s="9"/>
    </row>
    <row r="75" spans="1:16">
      <c r="A75" s="12"/>
      <c r="B75" s="25">
        <v>362</v>
      </c>
      <c r="C75" s="20" t="s">
        <v>80</v>
      </c>
      <c r="D75" s="46">
        <v>2743927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2743927</v>
      </c>
      <c r="O75" s="47">
        <f t="shared" si="14"/>
        <v>22.309437858757338</v>
      </c>
      <c r="P75" s="9"/>
    </row>
    <row r="76" spans="1:16">
      <c r="A76" s="12"/>
      <c r="B76" s="25">
        <v>364</v>
      </c>
      <c r="C76" s="20" t="s">
        <v>131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127606</v>
      </c>
      <c r="K76" s="46">
        <v>0</v>
      </c>
      <c r="L76" s="46">
        <v>0</v>
      </c>
      <c r="M76" s="46">
        <v>0</v>
      </c>
      <c r="N76" s="46">
        <f t="shared" si="16"/>
        <v>127606</v>
      </c>
      <c r="O76" s="47">
        <f t="shared" si="14"/>
        <v>1.037497764118575</v>
      </c>
      <c r="P76" s="9"/>
    </row>
    <row r="77" spans="1:16">
      <c r="A77" s="12"/>
      <c r="B77" s="25">
        <v>365</v>
      </c>
      <c r="C77" s="20" t="s">
        <v>132</v>
      </c>
      <c r="D77" s="46">
        <v>10555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10555</v>
      </c>
      <c r="O77" s="47">
        <f t="shared" si="14"/>
        <v>8.5817194334682989E-2</v>
      </c>
      <c r="P77" s="9"/>
    </row>
    <row r="78" spans="1:16">
      <c r="A78" s="12"/>
      <c r="B78" s="25">
        <v>366</v>
      </c>
      <c r="C78" s="20" t="s">
        <v>113</v>
      </c>
      <c r="D78" s="46">
        <v>0</v>
      </c>
      <c r="E78" s="46">
        <v>0</v>
      </c>
      <c r="F78" s="46">
        <v>78170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78170</v>
      </c>
      <c r="O78" s="47">
        <f t="shared" si="14"/>
        <v>0.63555945818495208</v>
      </c>
      <c r="P78" s="9"/>
    </row>
    <row r="79" spans="1:16">
      <c r="A79" s="12"/>
      <c r="B79" s="25">
        <v>368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20010521</v>
      </c>
      <c r="L79" s="46">
        <v>0</v>
      </c>
      <c r="M79" s="46">
        <v>0</v>
      </c>
      <c r="N79" s="46">
        <f t="shared" si="16"/>
        <v>20010521</v>
      </c>
      <c r="O79" s="47">
        <f t="shared" si="14"/>
        <v>162.69509894791616</v>
      </c>
      <c r="P79" s="9"/>
    </row>
    <row r="80" spans="1:16">
      <c r="A80" s="12"/>
      <c r="B80" s="25">
        <v>369.9</v>
      </c>
      <c r="C80" s="20" t="s">
        <v>84</v>
      </c>
      <c r="D80" s="46">
        <v>1722482</v>
      </c>
      <c r="E80" s="46">
        <v>5048</v>
      </c>
      <c r="F80" s="46">
        <v>0</v>
      </c>
      <c r="G80" s="46">
        <v>0</v>
      </c>
      <c r="H80" s="46">
        <v>0</v>
      </c>
      <c r="I80" s="46">
        <v>110567</v>
      </c>
      <c r="J80" s="46">
        <v>238032</v>
      </c>
      <c r="K80" s="46">
        <v>75561</v>
      </c>
      <c r="L80" s="46">
        <v>0</v>
      </c>
      <c r="M80" s="46">
        <v>130500</v>
      </c>
      <c r="N80" s="46">
        <f t="shared" si="16"/>
        <v>2282190</v>
      </c>
      <c r="O80" s="47">
        <f t="shared" si="14"/>
        <v>18.55529538026245</v>
      </c>
      <c r="P80" s="9"/>
    </row>
    <row r="81" spans="1:119" ht="15.75">
      <c r="A81" s="29" t="s">
        <v>54</v>
      </c>
      <c r="B81" s="30"/>
      <c r="C81" s="31"/>
      <c r="D81" s="32">
        <f t="shared" ref="D81:M81" si="17">SUM(D82:D87)</f>
        <v>0</v>
      </c>
      <c r="E81" s="32">
        <f t="shared" si="17"/>
        <v>1369590</v>
      </c>
      <c r="F81" s="32">
        <f t="shared" si="17"/>
        <v>18332199</v>
      </c>
      <c r="G81" s="32">
        <f t="shared" si="17"/>
        <v>9413304</v>
      </c>
      <c r="H81" s="32">
        <f t="shared" si="17"/>
        <v>0</v>
      </c>
      <c r="I81" s="32">
        <f t="shared" si="17"/>
        <v>125145</v>
      </c>
      <c r="J81" s="32">
        <f t="shared" si="17"/>
        <v>504460</v>
      </c>
      <c r="K81" s="32">
        <f t="shared" si="17"/>
        <v>0</v>
      </c>
      <c r="L81" s="32">
        <f t="shared" si="17"/>
        <v>0</v>
      </c>
      <c r="M81" s="32">
        <f t="shared" si="17"/>
        <v>1065000</v>
      </c>
      <c r="N81" s="32">
        <f t="shared" ref="N81:N88" si="18">SUM(D81:M81)</f>
        <v>30809698</v>
      </c>
      <c r="O81" s="45">
        <f t="shared" si="14"/>
        <v>250.49756898710507</v>
      </c>
      <c r="P81" s="9"/>
    </row>
    <row r="82" spans="1:119">
      <c r="A82" s="12"/>
      <c r="B82" s="25">
        <v>381</v>
      </c>
      <c r="C82" s="20" t="s">
        <v>85</v>
      </c>
      <c r="D82" s="46">
        <v>0</v>
      </c>
      <c r="E82" s="46">
        <v>1369590</v>
      </c>
      <c r="F82" s="46">
        <v>4029724</v>
      </c>
      <c r="G82" s="46">
        <v>2221724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7621038</v>
      </c>
      <c r="O82" s="47">
        <f t="shared" si="14"/>
        <v>61.962681106395436</v>
      </c>
      <c r="P82" s="9"/>
    </row>
    <row r="83" spans="1:119">
      <c r="A83" s="12"/>
      <c r="B83" s="25">
        <v>383</v>
      </c>
      <c r="C83" s="20" t="s">
        <v>133</v>
      </c>
      <c r="D83" s="46">
        <v>0</v>
      </c>
      <c r="E83" s="46">
        <v>0</v>
      </c>
      <c r="F83" s="46">
        <v>0</v>
      </c>
      <c r="G83" s="46">
        <v>2511998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2511998</v>
      </c>
      <c r="O83" s="47">
        <f t="shared" si="14"/>
        <v>20.42374424768688</v>
      </c>
      <c r="P83" s="9"/>
    </row>
    <row r="84" spans="1:119">
      <c r="A84" s="12"/>
      <c r="B84" s="25">
        <v>384</v>
      </c>
      <c r="C84" s="20" t="s">
        <v>86</v>
      </c>
      <c r="D84" s="46">
        <v>0</v>
      </c>
      <c r="E84" s="46">
        <v>0</v>
      </c>
      <c r="F84" s="46">
        <v>0</v>
      </c>
      <c r="G84" s="46">
        <v>4679582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4679582</v>
      </c>
      <c r="O84" s="47">
        <f t="shared" si="14"/>
        <v>38.047238076654146</v>
      </c>
      <c r="P84" s="9"/>
    </row>
    <row r="85" spans="1:119">
      <c r="A85" s="12"/>
      <c r="B85" s="25">
        <v>385</v>
      </c>
      <c r="C85" s="20" t="s">
        <v>134</v>
      </c>
      <c r="D85" s="46">
        <v>0</v>
      </c>
      <c r="E85" s="46">
        <v>0</v>
      </c>
      <c r="F85" s="46">
        <v>14302475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14302475</v>
      </c>
      <c r="O85" s="47">
        <f t="shared" si="14"/>
        <v>116.28595703855473</v>
      </c>
      <c r="P85" s="9"/>
    </row>
    <row r="86" spans="1:119">
      <c r="A86" s="12"/>
      <c r="B86" s="25">
        <v>389.4</v>
      </c>
      <c r="C86" s="20" t="s">
        <v>135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125145</v>
      </c>
      <c r="J86" s="46">
        <v>504460</v>
      </c>
      <c r="K86" s="46">
        <v>0</v>
      </c>
      <c r="L86" s="46">
        <v>0</v>
      </c>
      <c r="M86" s="46">
        <v>0</v>
      </c>
      <c r="N86" s="46">
        <f t="shared" si="18"/>
        <v>629605</v>
      </c>
      <c r="O86" s="47">
        <f t="shared" si="14"/>
        <v>5.1189895442054087</v>
      </c>
      <c r="P86" s="9"/>
    </row>
    <row r="87" spans="1:119" ht="15.75" thickBot="1">
      <c r="A87" s="48"/>
      <c r="B87" s="49">
        <v>393</v>
      </c>
      <c r="C87" s="50" t="s">
        <v>136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1065000</v>
      </c>
      <c r="N87" s="46">
        <f t="shared" si="18"/>
        <v>1065000</v>
      </c>
      <c r="O87" s="47">
        <f t="shared" si="14"/>
        <v>8.6589589736084687</v>
      </c>
      <c r="P87" s="9"/>
    </row>
    <row r="88" spans="1:119" ht="16.5" thickBot="1">
      <c r="A88" s="14" t="s">
        <v>72</v>
      </c>
      <c r="B88" s="23"/>
      <c r="C88" s="22"/>
      <c r="D88" s="15">
        <f t="shared" ref="D88:M88" si="19">SUM(D5,D16,D25,D47,D67,D71,D81)</f>
        <v>97714200</v>
      </c>
      <c r="E88" s="15">
        <f t="shared" si="19"/>
        <v>32383730</v>
      </c>
      <c r="F88" s="15">
        <f t="shared" si="19"/>
        <v>20627952</v>
      </c>
      <c r="G88" s="15">
        <f t="shared" si="19"/>
        <v>9447256</v>
      </c>
      <c r="H88" s="15">
        <f t="shared" si="19"/>
        <v>0</v>
      </c>
      <c r="I88" s="15">
        <f t="shared" si="19"/>
        <v>19649597</v>
      </c>
      <c r="J88" s="15">
        <f t="shared" si="19"/>
        <v>19382283</v>
      </c>
      <c r="K88" s="15">
        <f t="shared" si="19"/>
        <v>51507133</v>
      </c>
      <c r="L88" s="15">
        <f t="shared" si="19"/>
        <v>0</v>
      </c>
      <c r="M88" s="15">
        <f t="shared" si="19"/>
        <v>1396596</v>
      </c>
      <c r="N88" s="15">
        <f t="shared" si="18"/>
        <v>252108747</v>
      </c>
      <c r="O88" s="38">
        <f t="shared" si="14"/>
        <v>2049.7645982730864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21" t="s">
        <v>137</v>
      </c>
      <c r="M90" s="121"/>
      <c r="N90" s="121"/>
      <c r="O90" s="43">
        <v>122994</v>
      </c>
    </row>
    <row r="91" spans="1:119">
      <c r="A91" s="122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  <row r="92" spans="1:119" ht="15.75" customHeight="1" thickBot="1">
      <c r="A92" s="123" t="s">
        <v>115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51768365</v>
      </c>
      <c r="E5" s="27">
        <f t="shared" si="0"/>
        <v>0</v>
      </c>
      <c r="F5" s="27">
        <f t="shared" si="0"/>
        <v>2065981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53834346</v>
      </c>
      <c r="O5" s="33">
        <f t="shared" ref="O5:O36" si="1">(N5/O$87)</f>
        <v>438.8156764291129</v>
      </c>
      <c r="P5" s="6"/>
    </row>
    <row r="6" spans="1:133">
      <c r="A6" s="12"/>
      <c r="B6" s="25">
        <v>311</v>
      </c>
      <c r="C6" s="20" t="s">
        <v>3</v>
      </c>
      <c r="D6" s="46">
        <v>31133669</v>
      </c>
      <c r="E6" s="46">
        <v>0</v>
      </c>
      <c r="F6" s="46">
        <v>2065981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33199650</v>
      </c>
      <c r="O6" s="47">
        <f t="shared" si="1"/>
        <v>270.61769956227943</v>
      </c>
      <c r="P6" s="9"/>
    </row>
    <row r="7" spans="1:133">
      <c r="A7" s="12"/>
      <c r="B7" s="25">
        <v>312.41000000000003</v>
      </c>
      <c r="C7" s="20" t="s">
        <v>11</v>
      </c>
      <c r="D7" s="46">
        <v>1207219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1207219</v>
      </c>
      <c r="O7" s="47">
        <f t="shared" si="1"/>
        <v>9.8403094203666424</v>
      </c>
      <c r="P7" s="9"/>
    </row>
    <row r="8" spans="1:133">
      <c r="A8" s="12"/>
      <c r="B8" s="25">
        <v>312.42</v>
      </c>
      <c r="C8" s="20" t="s">
        <v>109</v>
      </c>
      <c r="D8" s="46">
        <v>873300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873300</v>
      </c>
      <c r="O8" s="47">
        <f t="shared" si="1"/>
        <v>7.1184617014859679</v>
      </c>
      <c r="P8" s="9"/>
    </row>
    <row r="9" spans="1:133">
      <c r="A9" s="12"/>
      <c r="B9" s="25">
        <v>312.51</v>
      </c>
      <c r="C9" s="20" t="s">
        <v>102</v>
      </c>
      <c r="D9" s="46">
        <v>1303238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1303238</v>
      </c>
      <c r="O9" s="47">
        <f t="shared" si="1"/>
        <v>10.622981553785834</v>
      </c>
      <c r="P9" s="9"/>
    </row>
    <row r="10" spans="1:133">
      <c r="A10" s="12"/>
      <c r="B10" s="25">
        <v>312.52</v>
      </c>
      <c r="C10" s="20" t="s">
        <v>96</v>
      </c>
      <c r="D10" s="46">
        <v>845572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845572</v>
      </c>
      <c r="O10" s="47">
        <f t="shared" si="1"/>
        <v>6.8924446328282292</v>
      </c>
      <c r="P10" s="9"/>
    </row>
    <row r="11" spans="1:133">
      <c r="A11" s="12"/>
      <c r="B11" s="25">
        <v>314.10000000000002</v>
      </c>
      <c r="C11" s="20" t="s">
        <v>12</v>
      </c>
      <c r="D11" s="46">
        <v>7731839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7731839</v>
      </c>
      <c r="O11" s="47">
        <f t="shared" si="1"/>
        <v>63.023931986208133</v>
      </c>
      <c r="P11" s="9"/>
    </row>
    <row r="12" spans="1:133">
      <c r="A12" s="12"/>
      <c r="B12" s="25">
        <v>314.3</v>
      </c>
      <c r="C12" s="20" t="s">
        <v>13</v>
      </c>
      <c r="D12" s="46">
        <v>1819102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1819102</v>
      </c>
      <c r="O12" s="47">
        <f t="shared" si="1"/>
        <v>14.827903261303707</v>
      </c>
      <c r="P12" s="9"/>
    </row>
    <row r="13" spans="1:133">
      <c r="A13" s="12"/>
      <c r="B13" s="25">
        <v>314.8</v>
      </c>
      <c r="C13" s="20" t="s">
        <v>16</v>
      </c>
      <c r="D13" s="46">
        <v>175792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175792</v>
      </c>
      <c r="O13" s="47">
        <f t="shared" si="1"/>
        <v>1.4329195229905201</v>
      </c>
      <c r="P13" s="9"/>
    </row>
    <row r="14" spans="1:133">
      <c r="A14" s="12"/>
      <c r="B14" s="25">
        <v>315</v>
      </c>
      <c r="C14" s="20" t="s">
        <v>110</v>
      </c>
      <c r="D14" s="46">
        <v>5517648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5517648</v>
      </c>
      <c r="O14" s="47">
        <f t="shared" si="1"/>
        <v>44.975570789282777</v>
      </c>
      <c r="P14" s="9"/>
    </row>
    <row r="15" spans="1:133">
      <c r="A15" s="12"/>
      <c r="B15" s="25">
        <v>316</v>
      </c>
      <c r="C15" s="20" t="s">
        <v>17</v>
      </c>
      <c r="D15" s="46">
        <v>1160986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1160986</v>
      </c>
      <c r="O15" s="47">
        <f t="shared" si="1"/>
        <v>9.4634539985816879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12118414</v>
      </c>
      <c r="E16" s="32">
        <f t="shared" si="3"/>
        <v>8282496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20400910</v>
      </c>
      <c r="O16" s="45">
        <f t="shared" si="1"/>
        <v>166.29233540646067</v>
      </c>
      <c r="P16" s="10"/>
    </row>
    <row r="17" spans="1:16">
      <c r="A17" s="12"/>
      <c r="B17" s="25">
        <v>322</v>
      </c>
      <c r="C17" s="20" t="s">
        <v>0</v>
      </c>
      <c r="D17" s="46">
        <v>2128743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2128743</v>
      </c>
      <c r="O17" s="47">
        <f t="shared" si="1"/>
        <v>17.351855625565491</v>
      </c>
      <c r="P17" s="9"/>
    </row>
    <row r="18" spans="1:16">
      <c r="A18" s="12"/>
      <c r="B18" s="25">
        <v>323.10000000000002</v>
      </c>
      <c r="C18" s="20" t="s">
        <v>19</v>
      </c>
      <c r="D18" s="46">
        <v>6738442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6738442</v>
      </c>
      <c r="O18" s="47">
        <f t="shared" si="1"/>
        <v>54.926533040976189</v>
      </c>
      <c r="P18" s="9"/>
    </row>
    <row r="19" spans="1:16">
      <c r="A19" s="12"/>
      <c r="B19" s="25">
        <v>323.39999999999998</v>
      </c>
      <c r="C19" s="20" t="s">
        <v>20</v>
      </c>
      <c r="D19" s="46">
        <v>36218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36218</v>
      </c>
      <c r="O19" s="47">
        <f t="shared" si="1"/>
        <v>0.2952209388576878</v>
      </c>
      <c r="P19" s="9"/>
    </row>
    <row r="20" spans="1:16">
      <c r="A20" s="12"/>
      <c r="B20" s="25">
        <v>323.7</v>
      </c>
      <c r="C20" s="20" t="s">
        <v>21</v>
      </c>
      <c r="D20" s="46">
        <v>1726826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1726826</v>
      </c>
      <c r="O20" s="47">
        <f t="shared" si="1"/>
        <v>14.0757411498113</v>
      </c>
      <c r="P20" s="9"/>
    </row>
    <row r="21" spans="1:16">
      <c r="A21" s="12"/>
      <c r="B21" s="25">
        <v>323.89999999999998</v>
      </c>
      <c r="C21" s="20" t="s">
        <v>22</v>
      </c>
      <c r="D21" s="46">
        <v>53808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53808</v>
      </c>
      <c r="O21" s="47">
        <f t="shared" si="1"/>
        <v>0.43860092434851361</v>
      </c>
      <c r="P21" s="9"/>
    </row>
    <row r="22" spans="1:16">
      <c r="A22" s="12"/>
      <c r="B22" s="25">
        <v>325.2</v>
      </c>
      <c r="C22" s="20" t="s">
        <v>24</v>
      </c>
      <c r="D22" s="46">
        <v>1432712</v>
      </c>
      <c r="E22" s="46">
        <v>8278476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9711188</v>
      </c>
      <c r="O22" s="47">
        <f t="shared" si="1"/>
        <v>79.158044032898331</v>
      </c>
      <c r="P22" s="9"/>
    </row>
    <row r="23" spans="1:16">
      <c r="A23" s="12"/>
      <c r="B23" s="25">
        <v>329</v>
      </c>
      <c r="C23" s="20" t="s">
        <v>25</v>
      </c>
      <c r="D23" s="46">
        <v>1665</v>
      </c>
      <c r="E23" s="46">
        <v>4020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5685</v>
      </c>
      <c r="O23" s="47">
        <f t="shared" si="1"/>
        <v>4.6339694003146373E-2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SUM(D25:D48)</f>
        <v>10903114</v>
      </c>
      <c r="E24" s="32">
        <f t="shared" si="5"/>
        <v>3384457</v>
      </c>
      <c r="F24" s="32">
        <f t="shared" si="5"/>
        <v>135437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14423008</v>
      </c>
      <c r="O24" s="45">
        <f t="shared" si="1"/>
        <v>117.56513233508041</v>
      </c>
      <c r="P24" s="10"/>
    </row>
    <row r="25" spans="1:16">
      <c r="A25" s="12"/>
      <c r="B25" s="25">
        <v>331.2</v>
      </c>
      <c r="C25" s="20" t="s">
        <v>26</v>
      </c>
      <c r="D25" s="46">
        <v>0</v>
      </c>
      <c r="E25" s="46">
        <v>292574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292574</v>
      </c>
      <c r="O25" s="47">
        <f t="shared" si="1"/>
        <v>2.3848354675948191</v>
      </c>
      <c r="P25" s="9"/>
    </row>
    <row r="26" spans="1:16">
      <c r="A26" s="12"/>
      <c r="B26" s="25">
        <v>331.31</v>
      </c>
      <c r="C26" s="20" t="s">
        <v>103</v>
      </c>
      <c r="D26" s="46">
        <v>0</v>
      </c>
      <c r="E26" s="46">
        <v>194609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194609</v>
      </c>
      <c r="O26" s="47">
        <f t="shared" si="1"/>
        <v>1.5863010572134235</v>
      </c>
      <c r="P26" s="9"/>
    </row>
    <row r="27" spans="1:16">
      <c r="A27" s="12"/>
      <c r="B27" s="25">
        <v>331.32</v>
      </c>
      <c r="C27" s="20" t="s">
        <v>104</v>
      </c>
      <c r="D27" s="46">
        <v>0</v>
      </c>
      <c r="E27" s="46">
        <v>46990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46990</v>
      </c>
      <c r="O27" s="47">
        <f t="shared" si="1"/>
        <v>0.3830258964305801</v>
      </c>
      <c r="P27" s="9"/>
    </row>
    <row r="28" spans="1:16">
      <c r="A28" s="12"/>
      <c r="B28" s="25">
        <v>331.5</v>
      </c>
      <c r="C28" s="20" t="s">
        <v>28</v>
      </c>
      <c r="D28" s="46">
        <v>0</v>
      </c>
      <c r="E28" s="46">
        <v>1926871</v>
      </c>
      <c r="F28" s="46">
        <v>135437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2062308</v>
      </c>
      <c r="O28" s="47">
        <f t="shared" si="1"/>
        <v>16.810329227834792</v>
      </c>
      <c r="P28" s="9"/>
    </row>
    <row r="29" spans="1:16">
      <c r="A29" s="12"/>
      <c r="B29" s="25">
        <v>334.1</v>
      </c>
      <c r="C29" s="20" t="s">
        <v>30</v>
      </c>
      <c r="D29" s="46">
        <v>0</v>
      </c>
      <c r="E29" s="46">
        <v>105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105</v>
      </c>
      <c r="O29" s="47">
        <f t="shared" si="1"/>
        <v>8.5587825335626546E-4</v>
      </c>
      <c r="P29" s="9"/>
    </row>
    <row r="30" spans="1:16">
      <c r="A30" s="12"/>
      <c r="B30" s="25">
        <v>334.2</v>
      </c>
      <c r="C30" s="20" t="s">
        <v>31</v>
      </c>
      <c r="D30" s="46">
        <v>24</v>
      </c>
      <c r="E30" s="46">
        <v>28532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28556</v>
      </c>
      <c r="O30" s="47">
        <f t="shared" si="1"/>
        <v>0.23276628002706207</v>
      </c>
      <c r="P30" s="9"/>
    </row>
    <row r="31" spans="1:16">
      <c r="A31" s="12"/>
      <c r="B31" s="25">
        <v>334.49</v>
      </c>
      <c r="C31" s="20" t="s">
        <v>32</v>
      </c>
      <c r="D31" s="46">
        <v>0</v>
      </c>
      <c r="E31" s="46">
        <v>34649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4" si="6">SUM(D31:M31)</f>
        <v>34649</v>
      </c>
      <c r="O31" s="47">
        <f t="shared" si="1"/>
        <v>0.28243167238610706</v>
      </c>
      <c r="P31" s="9"/>
    </row>
    <row r="32" spans="1:16">
      <c r="A32" s="12"/>
      <c r="B32" s="25">
        <v>334.5</v>
      </c>
      <c r="C32" s="20" t="s">
        <v>33</v>
      </c>
      <c r="D32" s="46">
        <v>0</v>
      </c>
      <c r="E32" s="46">
        <v>437100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437100</v>
      </c>
      <c r="O32" s="47">
        <f t="shared" si="1"/>
        <v>3.5628989004002252</v>
      </c>
      <c r="P32" s="9"/>
    </row>
    <row r="33" spans="1:16">
      <c r="A33" s="12"/>
      <c r="B33" s="25">
        <v>334.7</v>
      </c>
      <c r="C33" s="20" t="s">
        <v>34</v>
      </c>
      <c r="D33" s="46">
        <v>0</v>
      </c>
      <c r="E33" s="46">
        <v>14950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14950</v>
      </c>
      <c r="O33" s="47">
        <f t="shared" si="1"/>
        <v>0.12186076083501113</v>
      </c>
      <c r="P33" s="9"/>
    </row>
    <row r="34" spans="1:16">
      <c r="A34" s="12"/>
      <c r="B34" s="25">
        <v>334.9</v>
      </c>
      <c r="C34" s="20" t="s">
        <v>35</v>
      </c>
      <c r="D34" s="46">
        <v>-21387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-21387</v>
      </c>
      <c r="O34" s="47">
        <f t="shared" si="1"/>
        <v>-0.17433017337648046</v>
      </c>
      <c r="P34" s="9"/>
    </row>
    <row r="35" spans="1:16">
      <c r="A35" s="12"/>
      <c r="B35" s="25">
        <v>335.12</v>
      </c>
      <c r="C35" s="20" t="s">
        <v>36</v>
      </c>
      <c r="D35" s="46">
        <v>3248590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3248590</v>
      </c>
      <c r="O35" s="47">
        <f t="shared" si="1"/>
        <v>26.479976524482193</v>
      </c>
      <c r="P35" s="9"/>
    </row>
    <row r="36" spans="1:16">
      <c r="A36" s="12"/>
      <c r="B36" s="25">
        <v>335.14</v>
      </c>
      <c r="C36" s="20" t="s">
        <v>37</v>
      </c>
      <c r="D36" s="46">
        <v>483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483</v>
      </c>
      <c r="O36" s="47">
        <f t="shared" si="1"/>
        <v>3.9370399654388207E-3</v>
      </c>
      <c r="P36" s="9"/>
    </row>
    <row r="37" spans="1:16">
      <c r="A37" s="12"/>
      <c r="B37" s="25">
        <v>335.15</v>
      </c>
      <c r="C37" s="20" t="s">
        <v>38</v>
      </c>
      <c r="D37" s="46">
        <v>44390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44390</v>
      </c>
      <c r="O37" s="47">
        <f t="shared" ref="O37:O68" si="7">(N37/O$87)</f>
        <v>0.36183272063318689</v>
      </c>
      <c r="P37" s="9"/>
    </row>
    <row r="38" spans="1:16">
      <c r="A38" s="12"/>
      <c r="B38" s="25">
        <v>335.18</v>
      </c>
      <c r="C38" s="20" t="s">
        <v>39</v>
      </c>
      <c r="D38" s="46">
        <v>6684508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6684508</v>
      </c>
      <c r="O38" s="47">
        <f t="shared" si="7"/>
        <v>54.48690506272365</v>
      </c>
      <c r="P38" s="9"/>
    </row>
    <row r="39" spans="1:16">
      <c r="A39" s="12"/>
      <c r="B39" s="25">
        <v>335.19</v>
      </c>
      <c r="C39" s="20" t="s">
        <v>106</v>
      </c>
      <c r="D39" s="46">
        <v>62829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62829</v>
      </c>
      <c r="O39" s="47">
        <f t="shared" si="7"/>
        <v>0.51213309314400768</v>
      </c>
      <c r="P39" s="9"/>
    </row>
    <row r="40" spans="1:16">
      <c r="A40" s="12"/>
      <c r="B40" s="25">
        <v>335.21</v>
      </c>
      <c r="C40" s="20" t="s">
        <v>40</v>
      </c>
      <c r="D40" s="46">
        <v>0</v>
      </c>
      <c r="E40" s="46">
        <v>50510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50510</v>
      </c>
      <c r="O40" s="47">
        <f t="shared" si="7"/>
        <v>0.41171819597166637</v>
      </c>
      <c r="P40" s="9"/>
    </row>
    <row r="41" spans="1:16">
      <c r="A41" s="12"/>
      <c r="B41" s="25">
        <v>335.22</v>
      </c>
      <c r="C41" s="20" t="s">
        <v>41</v>
      </c>
      <c r="D41" s="46">
        <v>332422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332422</v>
      </c>
      <c r="O41" s="47">
        <f t="shared" si="7"/>
        <v>2.709645340354252</v>
      </c>
      <c r="P41" s="9"/>
    </row>
    <row r="42" spans="1:16">
      <c r="A42" s="12"/>
      <c r="B42" s="25">
        <v>335.29</v>
      </c>
      <c r="C42" s="20" t="s">
        <v>42</v>
      </c>
      <c r="D42" s="46">
        <v>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50</v>
      </c>
      <c r="O42" s="47">
        <f t="shared" si="7"/>
        <v>4.0756107302679308E-4</v>
      </c>
      <c r="P42" s="9"/>
    </row>
    <row r="43" spans="1:16">
      <c r="A43" s="12"/>
      <c r="B43" s="25">
        <v>335.33</v>
      </c>
      <c r="C43" s="20" t="s">
        <v>97</v>
      </c>
      <c r="D43" s="46">
        <v>52092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52092</v>
      </c>
      <c r="O43" s="47">
        <f t="shared" si="7"/>
        <v>0.42461342832223409</v>
      </c>
      <c r="P43" s="9"/>
    </row>
    <row r="44" spans="1:16">
      <c r="A44" s="12"/>
      <c r="B44" s="25">
        <v>335.62</v>
      </c>
      <c r="C44" s="20" t="s">
        <v>117</v>
      </c>
      <c r="D44" s="46">
        <v>0</v>
      </c>
      <c r="E44" s="46">
        <v>41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41</v>
      </c>
      <c r="O44" s="47">
        <f t="shared" si="7"/>
        <v>3.3420007988197033E-4</v>
      </c>
      <c r="P44" s="9"/>
    </row>
    <row r="45" spans="1:16">
      <c r="A45" s="12"/>
      <c r="B45" s="25">
        <v>337.3</v>
      </c>
      <c r="C45" s="20" t="s">
        <v>44</v>
      </c>
      <c r="D45" s="46">
        <v>0</v>
      </c>
      <c r="E45" s="46">
        <v>209156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8">SUM(D45:M45)</f>
        <v>209156</v>
      </c>
      <c r="O45" s="47">
        <f t="shared" si="7"/>
        <v>1.7048768757998387</v>
      </c>
      <c r="P45" s="9"/>
    </row>
    <row r="46" spans="1:16">
      <c r="A46" s="12"/>
      <c r="B46" s="25">
        <v>337.4</v>
      </c>
      <c r="C46" s="20" t="s">
        <v>45</v>
      </c>
      <c r="D46" s="46">
        <v>125270</v>
      </c>
      <c r="E46" s="46">
        <v>4500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129770</v>
      </c>
      <c r="O46" s="47">
        <f t="shared" si="7"/>
        <v>1.0577840089337387</v>
      </c>
      <c r="P46" s="9"/>
    </row>
    <row r="47" spans="1:16">
      <c r="A47" s="12"/>
      <c r="B47" s="25">
        <v>337.7</v>
      </c>
      <c r="C47" s="20" t="s">
        <v>46</v>
      </c>
      <c r="D47" s="46">
        <v>0</v>
      </c>
      <c r="E47" s="46">
        <v>143870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143870</v>
      </c>
      <c r="O47" s="47">
        <f t="shared" si="7"/>
        <v>1.1727162315272943</v>
      </c>
      <c r="P47" s="9"/>
    </row>
    <row r="48" spans="1:16">
      <c r="A48" s="12"/>
      <c r="B48" s="25">
        <v>338</v>
      </c>
      <c r="C48" s="20" t="s">
        <v>47</v>
      </c>
      <c r="D48" s="46">
        <v>373843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373843</v>
      </c>
      <c r="O48" s="47">
        <f t="shared" si="7"/>
        <v>3.0472770844711081</v>
      </c>
      <c r="P48" s="9"/>
    </row>
    <row r="49" spans="1:16" ht="15.75">
      <c r="A49" s="29" t="s">
        <v>52</v>
      </c>
      <c r="B49" s="30"/>
      <c r="C49" s="31"/>
      <c r="D49" s="32">
        <f t="shared" ref="D49:M49" si="9">SUM(D50:D68)</f>
        <v>12465697</v>
      </c>
      <c r="E49" s="32">
        <f t="shared" si="9"/>
        <v>17371667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18730759</v>
      </c>
      <c r="J49" s="32">
        <f t="shared" si="9"/>
        <v>19320225</v>
      </c>
      <c r="K49" s="32">
        <f t="shared" si="9"/>
        <v>0</v>
      </c>
      <c r="L49" s="32">
        <f t="shared" si="9"/>
        <v>0</v>
      </c>
      <c r="M49" s="32">
        <f t="shared" si="9"/>
        <v>244896</v>
      </c>
      <c r="N49" s="32">
        <f t="shared" si="8"/>
        <v>68133244</v>
      </c>
      <c r="O49" s="45">
        <f t="shared" si="7"/>
        <v>555.36916066872618</v>
      </c>
      <c r="P49" s="10"/>
    </row>
    <row r="50" spans="1:16">
      <c r="A50" s="12"/>
      <c r="B50" s="25">
        <v>341.1</v>
      </c>
      <c r="C50" s="20" t="s">
        <v>99</v>
      </c>
      <c r="D50" s="46">
        <v>1399291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1399291</v>
      </c>
      <c r="O50" s="47">
        <f t="shared" si="7"/>
        <v>11.405930828734686</v>
      </c>
      <c r="P50" s="9"/>
    </row>
    <row r="51" spans="1:16">
      <c r="A51" s="12"/>
      <c r="B51" s="25">
        <v>341.2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19229803</v>
      </c>
      <c r="K51" s="46">
        <v>0</v>
      </c>
      <c r="L51" s="46">
        <v>0</v>
      </c>
      <c r="M51" s="46">
        <v>0</v>
      </c>
      <c r="N51" s="46">
        <f t="shared" ref="N51:N68" si="10">SUM(D51:M51)</f>
        <v>19229803</v>
      </c>
      <c r="O51" s="47">
        <f t="shared" si="7"/>
        <v>156.7463828954769</v>
      </c>
      <c r="P51" s="9"/>
    </row>
    <row r="52" spans="1:16">
      <c r="A52" s="12"/>
      <c r="B52" s="25">
        <v>342.1</v>
      </c>
      <c r="C52" s="20" t="s">
        <v>56</v>
      </c>
      <c r="D52" s="46">
        <v>1026094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1026094</v>
      </c>
      <c r="O52" s="47">
        <f t="shared" si="7"/>
        <v>8.3639194333270837</v>
      </c>
      <c r="P52" s="9"/>
    </row>
    <row r="53" spans="1:16">
      <c r="A53" s="12"/>
      <c r="B53" s="25">
        <v>342.2</v>
      </c>
      <c r="C53" s="20" t="s">
        <v>57</v>
      </c>
      <c r="D53" s="46">
        <v>700</v>
      </c>
      <c r="E53" s="46">
        <v>7054735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7055435</v>
      </c>
      <c r="O53" s="47">
        <f t="shared" si="7"/>
        <v>57.510413185415835</v>
      </c>
      <c r="P53" s="9"/>
    </row>
    <row r="54" spans="1:16">
      <c r="A54" s="12"/>
      <c r="B54" s="25">
        <v>342.4</v>
      </c>
      <c r="C54" s="20" t="s">
        <v>58</v>
      </c>
      <c r="D54" s="46">
        <v>29778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29778</v>
      </c>
      <c r="O54" s="47">
        <f t="shared" si="7"/>
        <v>0.24272707265183688</v>
      </c>
      <c r="P54" s="9"/>
    </row>
    <row r="55" spans="1:16">
      <c r="A55" s="12"/>
      <c r="B55" s="25">
        <v>342.5</v>
      </c>
      <c r="C55" s="20" t="s">
        <v>59</v>
      </c>
      <c r="D55" s="46">
        <v>160244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160244</v>
      </c>
      <c r="O55" s="47">
        <f t="shared" si="7"/>
        <v>1.3061843317221085</v>
      </c>
      <c r="P55" s="9"/>
    </row>
    <row r="56" spans="1:16">
      <c r="A56" s="12"/>
      <c r="B56" s="25">
        <v>342.6</v>
      </c>
      <c r="C56" s="20" t="s">
        <v>60</v>
      </c>
      <c r="D56" s="46">
        <v>2376062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2376062</v>
      </c>
      <c r="O56" s="47">
        <f t="shared" si="7"/>
        <v>19.367807565963759</v>
      </c>
      <c r="P56" s="9"/>
    </row>
    <row r="57" spans="1:16">
      <c r="A57" s="12"/>
      <c r="B57" s="25">
        <v>342.9</v>
      </c>
      <c r="C57" s="20" t="s">
        <v>61</v>
      </c>
      <c r="D57" s="46">
        <v>312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312</v>
      </c>
      <c r="O57" s="47">
        <f t="shared" si="7"/>
        <v>2.5431810956871889E-3</v>
      </c>
      <c r="P57" s="9"/>
    </row>
    <row r="58" spans="1:16">
      <c r="A58" s="12"/>
      <c r="B58" s="25">
        <v>343.3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8196876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8196876</v>
      </c>
      <c r="O58" s="47">
        <f t="shared" si="7"/>
        <v>66.814551560551351</v>
      </c>
      <c r="P58" s="9"/>
    </row>
    <row r="59" spans="1:16">
      <c r="A59" s="12"/>
      <c r="B59" s="25">
        <v>343.5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10350719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10350719</v>
      </c>
      <c r="O59" s="47">
        <f t="shared" si="7"/>
        <v>84.371002844776285</v>
      </c>
      <c r="P59" s="9"/>
    </row>
    <row r="60" spans="1:16">
      <c r="A60" s="12"/>
      <c r="B60" s="25">
        <v>343.6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183164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183164</v>
      </c>
      <c r="O60" s="47">
        <f t="shared" si="7"/>
        <v>1.4930103275975906</v>
      </c>
      <c r="P60" s="9"/>
    </row>
    <row r="61" spans="1:16">
      <c r="A61" s="12"/>
      <c r="B61" s="25">
        <v>343.9</v>
      </c>
      <c r="C61" s="20" t="s">
        <v>65</v>
      </c>
      <c r="D61" s="46">
        <v>119988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119988</v>
      </c>
      <c r="O61" s="47">
        <f t="shared" si="7"/>
        <v>0.97804876060677692</v>
      </c>
      <c r="P61" s="9"/>
    </row>
    <row r="62" spans="1:16">
      <c r="A62" s="12"/>
      <c r="B62" s="25">
        <v>345.1</v>
      </c>
      <c r="C62" s="20" t="s">
        <v>66</v>
      </c>
      <c r="D62" s="46">
        <v>58038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58038</v>
      </c>
      <c r="O62" s="47">
        <f t="shared" si="7"/>
        <v>0.4730805911265803</v>
      </c>
      <c r="P62" s="9"/>
    </row>
    <row r="63" spans="1:16">
      <c r="A63" s="12"/>
      <c r="B63" s="25">
        <v>345.9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244896</v>
      </c>
      <c r="N63" s="46">
        <f t="shared" si="10"/>
        <v>244896</v>
      </c>
      <c r="O63" s="47">
        <f t="shared" si="7"/>
        <v>1.9962015307993903</v>
      </c>
      <c r="P63" s="9"/>
    </row>
    <row r="64" spans="1:16">
      <c r="A64" s="12"/>
      <c r="B64" s="25">
        <v>347.2</v>
      </c>
      <c r="C64" s="20" t="s">
        <v>68</v>
      </c>
      <c r="D64" s="46">
        <v>3821845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3821845</v>
      </c>
      <c r="O64" s="47">
        <f t="shared" si="7"/>
        <v>31.15270498284168</v>
      </c>
      <c r="P64" s="9"/>
    </row>
    <row r="65" spans="1:16">
      <c r="A65" s="12"/>
      <c r="B65" s="25">
        <v>347.5</v>
      </c>
      <c r="C65" s="20" t="s">
        <v>70</v>
      </c>
      <c r="D65" s="46">
        <v>52087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52087</v>
      </c>
      <c r="O65" s="47">
        <f t="shared" si="7"/>
        <v>0.42457267221493139</v>
      </c>
      <c r="P65" s="9"/>
    </row>
    <row r="66" spans="1:16">
      <c r="A66" s="12"/>
      <c r="B66" s="25">
        <v>347.8</v>
      </c>
      <c r="C66" s="20" t="s">
        <v>98</v>
      </c>
      <c r="D66" s="46">
        <v>0</v>
      </c>
      <c r="E66" s="46">
        <v>10300281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10300281</v>
      </c>
      <c r="O66" s="47">
        <f t="shared" si="7"/>
        <v>83.959871536749787</v>
      </c>
      <c r="P66" s="9"/>
    </row>
    <row r="67" spans="1:16">
      <c r="A67" s="12"/>
      <c r="B67" s="25">
        <v>347.9</v>
      </c>
      <c r="C67" s="20" t="s">
        <v>71</v>
      </c>
      <c r="D67" s="46">
        <v>182889</v>
      </c>
      <c r="E67" s="46">
        <v>16651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199540</v>
      </c>
      <c r="O67" s="47">
        <f t="shared" si="7"/>
        <v>1.6264947302353259</v>
      </c>
      <c r="P67" s="9"/>
    </row>
    <row r="68" spans="1:16">
      <c r="A68" s="12"/>
      <c r="B68" s="25">
        <v>349</v>
      </c>
      <c r="C68" s="20" t="s">
        <v>1</v>
      </c>
      <c r="D68" s="46">
        <v>3238369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90422</v>
      </c>
      <c r="K68" s="46">
        <v>0</v>
      </c>
      <c r="L68" s="46">
        <v>0</v>
      </c>
      <c r="M68" s="46">
        <v>0</v>
      </c>
      <c r="N68" s="46">
        <f t="shared" si="10"/>
        <v>3328791</v>
      </c>
      <c r="O68" s="47">
        <f t="shared" si="7"/>
        <v>27.133712636838631</v>
      </c>
      <c r="P68" s="9"/>
    </row>
    <row r="69" spans="1:16" ht="15.75">
      <c r="A69" s="29" t="s">
        <v>53</v>
      </c>
      <c r="B69" s="30"/>
      <c r="C69" s="31"/>
      <c r="D69" s="32">
        <f t="shared" ref="D69:M69" si="11">SUM(D70:D72)</f>
        <v>1244202</v>
      </c>
      <c r="E69" s="32">
        <f t="shared" si="11"/>
        <v>690584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ref="N69:N74" si="12">SUM(D69:M69)</f>
        <v>1934786</v>
      </c>
      <c r="O69" s="45">
        <f t="shared" ref="O69:O85" si="13">(N69/O$87)</f>
        <v>15.770869164744337</v>
      </c>
      <c r="P69" s="10"/>
    </row>
    <row r="70" spans="1:16">
      <c r="A70" s="13"/>
      <c r="B70" s="39">
        <v>351.1</v>
      </c>
      <c r="C70" s="21" t="s">
        <v>74</v>
      </c>
      <c r="D70" s="46">
        <v>514754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514754</v>
      </c>
      <c r="O70" s="47">
        <f t="shared" si="13"/>
        <v>4.1958738516966765</v>
      </c>
      <c r="P70" s="9"/>
    </row>
    <row r="71" spans="1:16">
      <c r="A71" s="13"/>
      <c r="B71" s="39">
        <v>354</v>
      </c>
      <c r="C71" s="21" t="s">
        <v>75</v>
      </c>
      <c r="D71" s="46">
        <v>657871</v>
      </c>
      <c r="E71" s="46">
        <v>33499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691370</v>
      </c>
      <c r="O71" s="47">
        <f t="shared" si="13"/>
        <v>5.6355099811706788</v>
      </c>
      <c r="P71" s="9"/>
    </row>
    <row r="72" spans="1:16">
      <c r="A72" s="13"/>
      <c r="B72" s="39">
        <v>359</v>
      </c>
      <c r="C72" s="21" t="s">
        <v>76</v>
      </c>
      <c r="D72" s="46">
        <v>71577</v>
      </c>
      <c r="E72" s="46">
        <v>657085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728662</v>
      </c>
      <c r="O72" s="47">
        <f t="shared" si="13"/>
        <v>5.9394853318769814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SUM(D74:D81)</f>
        <v>3240123</v>
      </c>
      <c r="E73" s="32">
        <f t="shared" si="14"/>
        <v>177937</v>
      </c>
      <c r="F73" s="32">
        <f t="shared" si="14"/>
        <v>36649</v>
      </c>
      <c r="G73" s="32">
        <f t="shared" si="14"/>
        <v>193347</v>
      </c>
      <c r="H73" s="32">
        <f t="shared" si="14"/>
        <v>0</v>
      </c>
      <c r="I73" s="32">
        <f t="shared" si="14"/>
        <v>72382</v>
      </c>
      <c r="J73" s="32">
        <f t="shared" si="14"/>
        <v>444385</v>
      </c>
      <c r="K73" s="32">
        <f t="shared" si="14"/>
        <v>57486421</v>
      </c>
      <c r="L73" s="32">
        <f t="shared" si="14"/>
        <v>0</v>
      </c>
      <c r="M73" s="32">
        <f t="shared" si="14"/>
        <v>2450</v>
      </c>
      <c r="N73" s="32">
        <f t="shared" si="12"/>
        <v>61653694</v>
      </c>
      <c r="O73" s="45">
        <f t="shared" si="13"/>
        <v>502.55291365411108</v>
      </c>
      <c r="P73" s="10"/>
    </row>
    <row r="74" spans="1:16">
      <c r="A74" s="12"/>
      <c r="B74" s="25">
        <v>361.1</v>
      </c>
      <c r="C74" s="20" t="s">
        <v>77</v>
      </c>
      <c r="D74" s="46">
        <v>265554</v>
      </c>
      <c r="E74" s="46">
        <v>176060</v>
      </c>
      <c r="F74" s="46">
        <v>36649</v>
      </c>
      <c r="G74" s="46">
        <v>109689</v>
      </c>
      <c r="H74" s="46">
        <v>0</v>
      </c>
      <c r="I74" s="46">
        <v>94709</v>
      </c>
      <c r="J74" s="46">
        <v>177089</v>
      </c>
      <c r="K74" s="46">
        <v>4726044</v>
      </c>
      <c r="L74" s="46">
        <v>0</v>
      </c>
      <c r="M74" s="46">
        <v>2450</v>
      </c>
      <c r="N74" s="46">
        <f t="shared" si="12"/>
        <v>5588244</v>
      </c>
      <c r="O74" s="47">
        <f t="shared" si="13"/>
        <v>45.551014419510764</v>
      </c>
      <c r="P74" s="9"/>
    </row>
    <row r="75" spans="1:16">
      <c r="A75" s="12"/>
      <c r="B75" s="25">
        <v>361.3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24166304</v>
      </c>
      <c r="L75" s="46">
        <v>0</v>
      </c>
      <c r="M75" s="46">
        <v>0</v>
      </c>
      <c r="N75" s="46">
        <f t="shared" ref="N75:N81" si="15">SUM(D75:M75)</f>
        <v>24166304</v>
      </c>
      <c r="O75" s="47">
        <f t="shared" si="13"/>
        <v>196.98489578663361</v>
      </c>
      <c r="P75" s="9"/>
    </row>
    <row r="76" spans="1:16">
      <c r="A76" s="12"/>
      <c r="B76" s="25">
        <v>361.4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5636738</v>
      </c>
      <c r="L76" s="46">
        <v>0</v>
      </c>
      <c r="M76" s="46">
        <v>0</v>
      </c>
      <c r="N76" s="46">
        <f t="shared" si="15"/>
        <v>5636738</v>
      </c>
      <c r="O76" s="47">
        <f t="shared" si="13"/>
        <v>45.946299753017989</v>
      </c>
      <c r="P76" s="9"/>
    </row>
    <row r="77" spans="1:16">
      <c r="A77" s="12"/>
      <c r="B77" s="25">
        <v>362</v>
      </c>
      <c r="C77" s="20" t="s">
        <v>80</v>
      </c>
      <c r="D77" s="46">
        <v>2741120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2741120</v>
      </c>
      <c r="O77" s="47">
        <f t="shared" si="13"/>
        <v>22.343476169904061</v>
      </c>
      <c r="P77" s="9"/>
    </row>
    <row r="78" spans="1:16">
      <c r="A78" s="12"/>
      <c r="B78" s="25">
        <v>364</v>
      </c>
      <c r="C78" s="20" t="s">
        <v>81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123008</v>
      </c>
      <c r="K78" s="46">
        <v>0</v>
      </c>
      <c r="L78" s="46">
        <v>0</v>
      </c>
      <c r="M78" s="46">
        <v>0</v>
      </c>
      <c r="N78" s="46">
        <f t="shared" si="15"/>
        <v>123008</v>
      </c>
      <c r="O78" s="47">
        <f t="shared" si="13"/>
        <v>1.0026654494175953</v>
      </c>
      <c r="P78" s="9"/>
    </row>
    <row r="79" spans="1:16">
      <c r="A79" s="12"/>
      <c r="B79" s="25">
        <v>365</v>
      </c>
      <c r="C79" s="20" t="s">
        <v>82</v>
      </c>
      <c r="D79" s="46">
        <v>14144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14144</v>
      </c>
      <c r="O79" s="47">
        <f t="shared" si="13"/>
        <v>0.11529087633781922</v>
      </c>
      <c r="P79" s="9"/>
    </row>
    <row r="80" spans="1:16">
      <c r="A80" s="12"/>
      <c r="B80" s="25">
        <v>368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22931641</v>
      </c>
      <c r="L80" s="46">
        <v>0</v>
      </c>
      <c r="M80" s="46">
        <v>0</v>
      </c>
      <c r="N80" s="46">
        <f t="shared" si="15"/>
        <v>22931641</v>
      </c>
      <c r="O80" s="47">
        <f t="shared" si="13"/>
        <v>186.92088424450404</v>
      </c>
      <c r="P80" s="9"/>
    </row>
    <row r="81" spans="1:119">
      <c r="A81" s="12"/>
      <c r="B81" s="25">
        <v>369.9</v>
      </c>
      <c r="C81" s="20" t="s">
        <v>84</v>
      </c>
      <c r="D81" s="46">
        <v>219305</v>
      </c>
      <c r="E81" s="46">
        <v>1877</v>
      </c>
      <c r="F81" s="46">
        <v>0</v>
      </c>
      <c r="G81" s="46">
        <v>83658</v>
      </c>
      <c r="H81" s="46">
        <v>0</v>
      </c>
      <c r="I81" s="46">
        <v>-22327</v>
      </c>
      <c r="J81" s="46">
        <v>144288</v>
      </c>
      <c r="K81" s="46">
        <v>25694</v>
      </c>
      <c r="L81" s="46">
        <v>0</v>
      </c>
      <c r="M81" s="46">
        <v>0</v>
      </c>
      <c r="N81" s="46">
        <f t="shared" si="15"/>
        <v>452495</v>
      </c>
      <c r="O81" s="47">
        <f t="shared" si="13"/>
        <v>3.6883869547851744</v>
      </c>
      <c r="P81" s="9"/>
    </row>
    <row r="82" spans="1:119" ht="15.75">
      <c r="A82" s="29" t="s">
        <v>54</v>
      </c>
      <c r="B82" s="30"/>
      <c r="C82" s="31"/>
      <c r="D82" s="32">
        <f t="shared" ref="D82:M82" si="16">SUM(D83:D84)</f>
        <v>0</v>
      </c>
      <c r="E82" s="32">
        <f t="shared" si="16"/>
        <v>1054470</v>
      </c>
      <c r="F82" s="32">
        <f t="shared" si="16"/>
        <v>2579936</v>
      </c>
      <c r="G82" s="32">
        <f t="shared" si="16"/>
        <v>3395448</v>
      </c>
      <c r="H82" s="32">
        <f t="shared" si="16"/>
        <v>0</v>
      </c>
      <c r="I82" s="32">
        <f t="shared" si="16"/>
        <v>170269</v>
      </c>
      <c r="J82" s="32">
        <f t="shared" si="16"/>
        <v>382198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7582321</v>
      </c>
      <c r="O82" s="45">
        <f t="shared" si="13"/>
        <v>61.805177655871731</v>
      </c>
      <c r="P82" s="9"/>
    </row>
    <row r="83" spans="1:119">
      <c r="A83" s="12"/>
      <c r="B83" s="25">
        <v>381</v>
      </c>
      <c r="C83" s="20" t="s">
        <v>85</v>
      </c>
      <c r="D83" s="46">
        <v>0</v>
      </c>
      <c r="E83" s="46">
        <v>1054470</v>
      </c>
      <c r="F83" s="46">
        <v>2579936</v>
      </c>
      <c r="G83" s="46">
        <v>3395448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7029854</v>
      </c>
      <c r="O83" s="47">
        <f t="shared" si="13"/>
        <v>57.301896789233865</v>
      </c>
      <c r="P83" s="9"/>
    </row>
    <row r="84" spans="1:119" ht="15.75" thickBot="1">
      <c r="A84" s="12"/>
      <c r="B84" s="25">
        <v>389.4</v>
      </c>
      <c r="C84" s="20" t="s">
        <v>87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170269</v>
      </c>
      <c r="J84" s="46">
        <v>382198</v>
      </c>
      <c r="K84" s="46">
        <v>0</v>
      </c>
      <c r="L84" s="46">
        <v>0</v>
      </c>
      <c r="M84" s="46">
        <v>0</v>
      </c>
      <c r="N84" s="46">
        <f>SUM(D84:M84)</f>
        <v>552467</v>
      </c>
      <c r="O84" s="47">
        <f t="shared" si="13"/>
        <v>4.5032808666378656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7">SUM(D5,D16,D24,D49,D69,D73,D82)</f>
        <v>91739915</v>
      </c>
      <c r="E85" s="15">
        <f t="shared" si="17"/>
        <v>30961611</v>
      </c>
      <c r="F85" s="15">
        <f t="shared" si="17"/>
        <v>4818003</v>
      </c>
      <c r="G85" s="15">
        <f t="shared" si="17"/>
        <v>3588795</v>
      </c>
      <c r="H85" s="15">
        <f t="shared" si="17"/>
        <v>0</v>
      </c>
      <c r="I85" s="15">
        <f t="shared" si="17"/>
        <v>18973410</v>
      </c>
      <c r="J85" s="15">
        <f t="shared" si="17"/>
        <v>20146808</v>
      </c>
      <c r="K85" s="15">
        <f t="shared" si="17"/>
        <v>57486421</v>
      </c>
      <c r="L85" s="15">
        <f t="shared" si="17"/>
        <v>0</v>
      </c>
      <c r="M85" s="15">
        <f t="shared" si="17"/>
        <v>247346</v>
      </c>
      <c r="N85" s="15">
        <f>SUM(D85:M85)</f>
        <v>227962309</v>
      </c>
      <c r="O85" s="38">
        <f t="shared" si="13"/>
        <v>1858.1712653141074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118</v>
      </c>
      <c r="M87" s="121"/>
      <c r="N87" s="121"/>
      <c r="O87" s="43">
        <v>122681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customHeight="1" thickBot="1">
      <c r="A89" s="123" t="s">
        <v>115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52226186</v>
      </c>
      <c r="E5" s="27">
        <f t="shared" si="0"/>
        <v>0</v>
      </c>
      <c r="F5" s="27">
        <f t="shared" si="0"/>
        <v>1277185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53503371</v>
      </c>
      <c r="O5" s="33">
        <f t="shared" ref="O5:O36" si="1">(N5/O$88)</f>
        <v>439.81036736237269</v>
      </c>
      <c r="P5" s="6"/>
    </row>
    <row r="6" spans="1:133">
      <c r="A6" s="12"/>
      <c r="B6" s="25">
        <v>311</v>
      </c>
      <c r="C6" s="20" t="s">
        <v>3</v>
      </c>
      <c r="D6" s="46">
        <v>31512835</v>
      </c>
      <c r="E6" s="46">
        <v>0</v>
      </c>
      <c r="F6" s="46">
        <v>1277185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32790020</v>
      </c>
      <c r="O6" s="47">
        <f t="shared" si="1"/>
        <v>269.5417218107537</v>
      </c>
      <c r="P6" s="9"/>
    </row>
    <row r="7" spans="1:133">
      <c r="A7" s="12"/>
      <c r="B7" s="25">
        <v>312.41000000000003</v>
      </c>
      <c r="C7" s="20" t="s">
        <v>11</v>
      </c>
      <c r="D7" s="46">
        <v>1294558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1294558</v>
      </c>
      <c r="O7" s="47">
        <f t="shared" si="1"/>
        <v>10.641573024471644</v>
      </c>
      <c r="P7" s="9"/>
    </row>
    <row r="8" spans="1:133">
      <c r="A8" s="12"/>
      <c r="B8" s="25">
        <v>312.42</v>
      </c>
      <c r="C8" s="20" t="s">
        <v>109</v>
      </c>
      <c r="D8" s="46">
        <v>935389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935389</v>
      </c>
      <c r="O8" s="47">
        <f t="shared" si="1"/>
        <v>7.6891188728411608</v>
      </c>
      <c r="P8" s="9"/>
    </row>
    <row r="9" spans="1:133">
      <c r="A9" s="12"/>
      <c r="B9" s="25">
        <v>312.51</v>
      </c>
      <c r="C9" s="20" t="s">
        <v>102</v>
      </c>
      <c r="D9" s="46">
        <v>1228287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1228287</v>
      </c>
      <c r="O9" s="47">
        <f t="shared" si="1"/>
        <v>10.096809726183919</v>
      </c>
      <c r="P9" s="9"/>
    </row>
    <row r="10" spans="1:133">
      <c r="A10" s="12"/>
      <c r="B10" s="25">
        <v>312.52</v>
      </c>
      <c r="C10" s="20" t="s">
        <v>96</v>
      </c>
      <c r="D10" s="46">
        <v>801794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801794</v>
      </c>
      <c r="O10" s="47">
        <f t="shared" si="1"/>
        <v>6.5909363671486467</v>
      </c>
      <c r="P10" s="9"/>
    </row>
    <row r="11" spans="1:133">
      <c r="A11" s="12"/>
      <c r="B11" s="25">
        <v>314.10000000000002</v>
      </c>
      <c r="C11" s="20" t="s">
        <v>12</v>
      </c>
      <c r="D11" s="46">
        <v>7589037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7589037</v>
      </c>
      <c r="O11" s="47">
        <f t="shared" si="1"/>
        <v>62.38367954229723</v>
      </c>
      <c r="P11" s="9"/>
    </row>
    <row r="12" spans="1:133">
      <c r="A12" s="12"/>
      <c r="B12" s="25">
        <v>314.3</v>
      </c>
      <c r="C12" s="20" t="s">
        <v>13</v>
      </c>
      <c r="D12" s="46">
        <v>1794541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1794541</v>
      </c>
      <c r="O12" s="47">
        <f t="shared" si="1"/>
        <v>14.751551569654175</v>
      </c>
      <c r="P12" s="9"/>
    </row>
    <row r="13" spans="1:133">
      <c r="A13" s="12"/>
      <c r="B13" s="25">
        <v>314.8</v>
      </c>
      <c r="C13" s="20" t="s">
        <v>16</v>
      </c>
      <c r="D13" s="46">
        <v>167833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167833</v>
      </c>
      <c r="O13" s="47">
        <f t="shared" si="1"/>
        <v>1.3796269656640718</v>
      </c>
      <c r="P13" s="9"/>
    </row>
    <row r="14" spans="1:133">
      <c r="A14" s="12"/>
      <c r="B14" s="25">
        <v>315</v>
      </c>
      <c r="C14" s="20" t="s">
        <v>110</v>
      </c>
      <c r="D14" s="46">
        <v>5750264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5750264</v>
      </c>
      <c r="O14" s="47">
        <f t="shared" si="1"/>
        <v>47.268530468306878</v>
      </c>
      <c r="P14" s="9"/>
    </row>
    <row r="15" spans="1:133">
      <c r="A15" s="12"/>
      <c r="B15" s="25">
        <v>316</v>
      </c>
      <c r="C15" s="20" t="s">
        <v>17</v>
      </c>
      <c r="D15" s="46">
        <v>1151648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1151648</v>
      </c>
      <c r="O15" s="47">
        <f t="shared" si="1"/>
        <v>9.4668190150512537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11990513</v>
      </c>
      <c r="E16" s="32">
        <f t="shared" si="3"/>
        <v>7817451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23155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19831119</v>
      </c>
      <c r="O16" s="45">
        <f t="shared" si="1"/>
        <v>163.0164897945763</v>
      </c>
      <c r="P16" s="10"/>
    </row>
    <row r="17" spans="1:16">
      <c r="A17" s="12"/>
      <c r="B17" s="25">
        <v>322</v>
      </c>
      <c r="C17" s="20" t="s">
        <v>0</v>
      </c>
      <c r="D17" s="46">
        <v>2360729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2360729</v>
      </c>
      <c r="O17" s="47">
        <f t="shared" si="1"/>
        <v>19.405750877510254</v>
      </c>
      <c r="P17" s="9"/>
    </row>
    <row r="18" spans="1:16">
      <c r="A18" s="12"/>
      <c r="B18" s="25">
        <v>323.10000000000002</v>
      </c>
      <c r="C18" s="20" t="s">
        <v>19</v>
      </c>
      <c r="D18" s="46">
        <v>7050212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7050212</v>
      </c>
      <c r="O18" s="47">
        <f t="shared" si="1"/>
        <v>57.954410567936144</v>
      </c>
      <c r="P18" s="9"/>
    </row>
    <row r="19" spans="1:16">
      <c r="A19" s="12"/>
      <c r="B19" s="25">
        <v>323.39999999999998</v>
      </c>
      <c r="C19" s="20" t="s">
        <v>20</v>
      </c>
      <c r="D19" s="46">
        <v>41318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41318</v>
      </c>
      <c r="O19" s="47">
        <f t="shared" si="1"/>
        <v>0.33964373494669176</v>
      </c>
      <c r="P19" s="9"/>
    </row>
    <row r="20" spans="1:16">
      <c r="A20" s="12"/>
      <c r="B20" s="25">
        <v>323.7</v>
      </c>
      <c r="C20" s="20" t="s">
        <v>21</v>
      </c>
      <c r="D20" s="46">
        <v>1491104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1491104</v>
      </c>
      <c r="O20" s="47">
        <f t="shared" si="1"/>
        <v>12.257227643011566</v>
      </c>
      <c r="P20" s="9"/>
    </row>
    <row r="21" spans="1:16">
      <c r="A21" s="12"/>
      <c r="B21" s="25">
        <v>323.89999999999998</v>
      </c>
      <c r="C21" s="20" t="s">
        <v>22</v>
      </c>
      <c r="D21" s="46">
        <v>51248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51248</v>
      </c>
      <c r="O21" s="47">
        <f t="shared" si="1"/>
        <v>0.4212706841702904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23155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23155</v>
      </c>
      <c r="O22" s="47">
        <f t="shared" si="1"/>
        <v>0.19033957797305406</v>
      </c>
      <c r="P22" s="9"/>
    </row>
    <row r="23" spans="1:16">
      <c r="A23" s="12"/>
      <c r="B23" s="25">
        <v>325.2</v>
      </c>
      <c r="C23" s="20" t="s">
        <v>24</v>
      </c>
      <c r="D23" s="46">
        <v>994502</v>
      </c>
      <c r="E23" s="46">
        <v>7812339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8806841</v>
      </c>
      <c r="O23" s="47">
        <f t="shared" si="1"/>
        <v>72.394316528429684</v>
      </c>
      <c r="P23" s="9"/>
    </row>
    <row r="24" spans="1:16">
      <c r="A24" s="12"/>
      <c r="B24" s="25">
        <v>329</v>
      </c>
      <c r="C24" s="20" t="s">
        <v>25</v>
      </c>
      <c r="D24" s="46">
        <v>1400</v>
      </c>
      <c r="E24" s="46">
        <v>5112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5">SUM(D24:M24)</f>
        <v>6512</v>
      </c>
      <c r="O24" s="47">
        <f t="shared" si="1"/>
        <v>5.3530180598597626E-2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SUM(D26:D47)</f>
        <v>10729453</v>
      </c>
      <c r="E25" s="32">
        <f t="shared" si="6"/>
        <v>4432166</v>
      </c>
      <c r="F25" s="32">
        <f t="shared" si="6"/>
        <v>40255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15201874</v>
      </c>
      <c r="O25" s="45">
        <f t="shared" si="1"/>
        <v>124.96300071516058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677853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677853</v>
      </c>
      <c r="O26" s="47">
        <f t="shared" si="1"/>
        <v>5.5721120253840901</v>
      </c>
      <c r="P26" s="9"/>
    </row>
    <row r="27" spans="1:16">
      <c r="A27" s="12"/>
      <c r="B27" s="25">
        <v>331.31</v>
      </c>
      <c r="C27" s="20" t="s">
        <v>103</v>
      </c>
      <c r="D27" s="46">
        <v>0</v>
      </c>
      <c r="E27" s="46">
        <v>303277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303277</v>
      </c>
      <c r="O27" s="47">
        <f t="shared" si="1"/>
        <v>2.4930086887900633</v>
      </c>
      <c r="P27" s="9"/>
    </row>
    <row r="28" spans="1:16">
      <c r="A28" s="12"/>
      <c r="B28" s="25">
        <v>331.5</v>
      </c>
      <c r="C28" s="20" t="s">
        <v>28</v>
      </c>
      <c r="D28" s="46">
        <v>0</v>
      </c>
      <c r="E28" s="46">
        <v>3194754</v>
      </c>
      <c r="F28" s="46">
        <v>40255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3235009</v>
      </c>
      <c r="O28" s="47">
        <f t="shared" si="1"/>
        <v>26.592539313281435</v>
      </c>
      <c r="P28" s="9"/>
    </row>
    <row r="29" spans="1:16">
      <c r="A29" s="12"/>
      <c r="B29" s="25">
        <v>334.1</v>
      </c>
      <c r="C29" s="20" t="s">
        <v>30</v>
      </c>
      <c r="D29" s="46">
        <v>0</v>
      </c>
      <c r="E29" s="46">
        <v>-3326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-3326</v>
      </c>
      <c r="O29" s="47">
        <f t="shared" si="1"/>
        <v>-2.7340506859787426E-2</v>
      </c>
      <c r="P29" s="9"/>
    </row>
    <row r="30" spans="1:16">
      <c r="A30" s="12"/>
      <c r="B30" s="25">
        <v>334.2</v>
      </c>
      <c r="C30" s="20" t="s">
        <v>31</v>
      </c>
      <c r="D30" s="46">
        <v>0</v>
      </c>
      <c r="E30" s="46">
        <v>38654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38654</v>
      </c>
      <c r="O30" s="47">
        <f t="shared" si="1"/>
        <v>0.31774502470181093</v>
      </c>
      <c r="P30" s="9"/>
    </row>
    <row r="31" spans="1:16">
      <c r="A31" s="12"/>
      <c r="B31" s="25">
        <v>334.5</v>
      </c>
      <c r="C31" s="20" t="s">
        <v>33</v>
      </c>
      <c r="D31" s="46">
        <v>0</v>
      </c>
      <c r="E31" s="46">
        <v>56979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56979</v>
      </c>
      <c r="O31" s="47">
        <f t="shared" si="1"/>
        <v>0.46838086000115081</v>
      </c>
      <c r="P31" s="9"/>
    </row>
    <row r="32" spans="1:16">
      <c r="A32" s="12"/>
      <c r="B32" s="25">
        <v>334.7</v>
      </c>
      <c r="C32" s="20" t="s">
        <v>34</v>
      </c>
      <c r="D32" s="46">
        <v>0</v>
      </c>
      <c r="E32" s="46">
        <v>86791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86791</v>
      </c>
      <c r="O32" s="47">
        <f t="shared" si="1"/>
        <v>0.7134425528766718</v>
      </c>
      <c r="P32" s="9"/>
    </row>
    <row r="33" spans="1:16">
      <c r="A33" s="12"/>
      <c r="B33" s="25">
        <v>335.12</v>
      </c>
      <c r="C33" s="20" t="s">
        <v>36</v>
      </c>
      <c r="D33" s="46">
        <v>3157693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3157693</v>
      </c>
      <c r="O33" s="47">
        <f t="shared" si="1"/>
        <v>25.956983501985189</v>
      </c>
      <c r="P33" s="9"/>
    </row>
    <row r="34" spans="1:16">
      <c r="A34" s="12"/>
      <c r="B34" s="25">
        <v>335.14</v>
      </c>
      <c r="C34" s="20" t="s">
        <v>37</v>
      </c>
      <c r="D34" s="46">
        <v>336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336</v>
      </c>
      <c r="O34" s="47">
        <f t="shared" si="1"/>
        <v>2.7619994903453323E-3</v>
      </c>
      <c r="P34" s="9"/>
    </row>
    <row r="35" spans="1:16">
      <c r="A35" s="12"/>
      <c r="B35" s="25">
        <v>335.15</v>
      </c>
      <c r="C35" s="20" t="s">
        <v>38</v>
      </c>
      <c r="D35" s="46">
        <v>41980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41980</v>
      </c>
      <c r="O35" s="47">
        <f t="shared" si="1"/>
        <v>0.34508553156159832</v>
      </c>
      <c r="P35" s="9"/>
    </row>
    <row r="36" spans="1:16">
      <c r="A36" s="12"/>
      <c r="B36" s="25">
        <v>335.18</v>
      </c>
      <c r="C36" s="20" t="s">
        <v>39</v>
      </c>
      <c r="D36" s="46">
        <v>6713258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6713258</v>
      </c>
      <c r="O36" s="47">
        <f t="shared" si="1"/>
        <v>55.184568971895011</v>
      </c>
      <c r="P36" s="9"/>
    </row>
    <row r="37" spans="1:16">
      <c r="A37" s="12"/>
      <c r="B37" s="25">
        <v>335.19</v>
      </c>
      <c r="C37" s="20" t="s">
        <v>106</v>
      </c>
      <c r="D37" s="46">
        <v>11682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11682</v>
      </c>
      <c r="O37" s="47">
        <f t="shared" ref="O37:O68" si="8">(N37/O$88)</f>
        <v>9.6028803708970739E-2</v>
      </c>
      <c r="P37" s="9"/>
    </row>
    <row r="38" spans="1:16">
      <c r="A38" s="12"/>
      <c r="B38" s="25">
        <v>335.21</v>
      </c>
      <c r="C38" s="20" t="s">
        <v>40</v>
      </c>
      <c r="D38" s="46">
        <v>0</v>
      </c>
      <c r="E38" s="46">
        <v>46600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46600</v>
      </c>
      <c r="O38" s="47">
        <f t="shared" si="8"/>
        <v>0.38306302455384666</v>
      </c>
      <c r="P38" s="9"/>
    </row>
    <row r="39" spans="1:16">
      <c r="A39" s="12"/>
      <c r="B39" s="25">
        <v>335.22</v>
      </c>
      <c r="C39" s="20" t="s">
        <v>41</v>
      </c>
      <c r="D39" s="46">
        <v>294424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294424</v>
      </c>
      <c r="O39" s="47">
        <f t="shared" si="8"/>
        <v>2.4202349343614111</v>
      </c>
      <c r="P39" s="9"/>
    </row>
    <row r="40" spans="1:16">
      <c r="A40" s="12"/>
      <c r="B40" s="25">
        <v>335.29</v>
      </c>
      <c r="C40" s="20" t="s">
        <v>42</v>
      </c>
      <c r="D40" s="46">
        <v>817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817</v>
      </c>
      <c r="O40" s="47">
        <f t="shared" si="8"/>
        <v>6.7159332845599298E-3</v>
      </c>
      <c r="P40" s="9"/>
    </row>
    <row r="41" spans="1:16">
      <c r="A41" s="12"/>
      <c r="B41" s="25">
        <v>335.33</v>
      </c>
      <c r="C41" s="20" t="s">
        <v>97</v>
      </c>
      <c r="D41" s="46">
        <v>43658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9">SUM(D41:M41)</f>
        <v>43658</v>
      </c>
      <c r="O41" s="47">
        <f t="shared" si="8"/>
        <v>0.3588790885401682</v>
      </c>
      <c r="P41" s="9"/>
    </row>
    <row r="42" spans="1:16">
      <c r="A42" s="12"/>
      <c r="B42" s="25">
        <v>337.2</v>
      </c>
      <c r="C42" s="20" t="s">
        <v>43</v>
      </c>
      <c r="D42" s="46">
        <v>0</v>
      </c>
      <c r="E42" s="46">
        <v>912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912</v>
      </c>
      <c r="O42" s="47">
        <f t="shared" si="8"/>
        <v>7.496855759508759E-3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2250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2250</v>
      </c>
      <c r="O43" s="47">
        <f t="shared" si="8"/>
        <v>1.8495532301419634E-2</v>
      </c>
      <c r="P43" s="9"/>
    </row>
    <row r="44" spans="1:16">
      <c r="A44" s="12"/>
      <c r="B44" s="25">
        <v>337.4</v>
      </c>
      <c r="C44" s="20" t="s">
        <v>45</v>
      </c>
      <c r="D44" s="46">
        <v>124913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124913</v>
      </c>
      <c r="O44" s="47">
        <f t="shared" si="8"/>
        <v>1.0268144117187692</v>
      </c>
      <c r="P44" s="9"/>
    </row>
    <row r="45" spans="1:16">
      <c r="A45" s="12"/>
      <c r="B45" s="25">
        <v>337.5</v>
      </c>
      <c r="C45" s="20" t="s">
        <v>111</v>
      </c>
      <c r="D45" s="46">
        <v>0</v>
      </c>
      <c r="E45" s="46">
        <v>10000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10000</v>
      </c>
      <c r="O45" s="47">
        <f t="shared" si="8"/>
        <v>8.2202365784087267E-2</v>
      </c>
      <c r="P45" s="9"/>
    </row>
    <row r="46" spans="1:16">
      <c r="A46" s="12"/>
      <c r="B46" s="25">
        <v>337.7</v>
      </c>
      <c r="C46" s="20" t="s">
        <v>46</v>
      </c>
      <c r="D46" s="46">
        <v>0</v>
      </c>
      <c r="E46" s="46">
        <v>17422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17422</v>
      </c>
      <c r="O46" s="47">
        <f t="shared" si="8"/>
        <v>0.14321296166903683</v>
      </c>
      <c r="P46" s="9"/>
    </row>
    <row r="47" spans="1:16">
      <c r="A47" s="12"/>
      <c r="B47" s="25">
        <v>338</v>
      </c>
      <c r="C47" s="20" t="s">
        <v>47</v>
      </c>
      <c r="D47" s="46">
        <v>340692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340692</v>
      </c>
      <c r="O47" s="47">
        <f t="shared" si="8"/>
        <v>2.8005688403712257</v>
      </c>
      <c r="P47" s="9"/>
    </row>
    <row r="48" spans="1:16" ht="15.75">
      <c r="A48" s="29" t="s">
        <v>52</v>
      </c>
      <c r="B48" s="30"/>
      <c r="C48" s="31"/>
      <c r="D48" s="32">
        <f t="shared" ref="D48:M48" si="10">SUM(D49:D67)</f>
        <v>11043505</v>
      </c>
      <c r="E48" s="32">
        <f t="shared" si="10"/>
        <v>18561385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18537616</v>
      </c>
      <c r="J48" s="32">
        <f t="shared" si="10"/>
        <v>17671335</v>
      </c>
      <c r="K48" s="32">
        <f t="shared" si="10"/>
        <v>0</v>
      </c>
      <c r="L48" s="32">
        <f t="shared" si="10"/>
        <v>0</v>
      </c>
      <c r="M48" s="32">
        <f t="shared" si="10"/>
        <v>312648</v>
      </c>
      <c r="N48" s="32">
        <f t="shared" si="9"/>
        <v>66126489</v>
      </c>
      <c r="O48" s="45">
        <f t="shared" si="8"/>
        <v>543.57538367954226</v>
      </c>
      <c r="P48" s="10"/>
    </row>
    <row r="49" spans="1:16">
      <c r="A49" s="12"/>
      <c r="B49" s="25">
        <v>341.1</v>
      </c>
      <c r="C49" s="20" t="s">
        <v>99</v>
      </c>
      <c r="D49" s="46">
        <v>932147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932147</v>
      </c>
      <c r="O49" s="47">
        <f t="shared" si="8"/>
        <v>7.6624688658539597</v>
      </c>
      <c r="P49" s="9"/>
    </row>
    <row r="50" spans="1:16">
      <c r="A50" s="12"/>
      <c r="B50" s="25">
        <v>341.2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17541042</v>
      </c>
      <c r="K50" s="46">
        <v>0</v>
      </c>
      <c r="L50" s="46">
        <v>0</v>
      </c>
      <c r="M50" s="46">
        <v>0</v>
      </c>
      <c r="N50" s="46">
        <f t="shared" ref="N50:N67" si="11">SUM(D50:M50)</f>
        <v>17541042</v>
      </c>
      <c r="O50" s="47">
        <f t="shared" si="8"/>
        <v>144.19151507180376</v>
      </c>
      <c r="P50" s="9"/>
    </row>
    <row r="51" spans="1:16">
      <c r="A51" s="12"/>
      <c r="B51" s="25">
        <v>342.1</v>
      </c>
      <c r="C51" s="20" t="s">
        <v>56</v>
      </c>
      <c r="D51" s="46">
        <v>936888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936888</v>
      </c>
      <c r="O51" s="47">
        <f t="shared" si="8"/>
        <v>7.7014410074721953</v>
      </c>
      <c r="P51" s="9"/>
    </row>
    <row r="52" spans="1:16">
      <c r="A52" s="12"/>
      <c r="B52" s="25">
        <v>342.2</v>
      </c>
      <c r="C52" s="20" t="s">
        <v>57</v>
      </c>
      <c r="D52" s="46">
        <v>1100</v>
      </c>
      <c r="E52" s="46">
        <v>6814333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6815433</v>
      </c>
      <c r="O52" s="47">
        <f t="shared" si="8"/>
        <v>56.024471644293925</v>
      </c>
      <c r="P52" s="9"/>
    </row>
    <row r="53" spans="1:16">
      <c r="A53" s="12"/>
      <c r="B53" s="25">
        <v>342.4</v>
      </c>
      <c r="C53" s="20" t="s">
        <v>58</v>
      </c>
      <c r="D53" s="46">
        <v>25044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25044</v>
      </c>
      <c r="O53" s="47">
        <f t="shared" si="8"/>
        <v>0.20586760486966815</v>
      </c>
      <c r="P53" s="9"/>
    </row>
    <row r="54" spans="1:16">
      <c r="A54" s="12"/>
      <c r="B54" s="25">
        <v>342.5</v>
      </c>
      <c r="C54" s="20" t="s">
        <v>59</v>
      </c>
      <c r="D54" s="46">
        <v>68223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68223</v>
      </c>
      <c r="O54" s="47">
        <f t="shared" si="8"/>
        <v>0.56080920008877855</v>
      </c>
      <c r="P54" s="9"/>
    </row>
    <row r="55" spans="1:16">
      <c r="A55" s="12"/>
      <c r="B55" s="25">
        <v>342.6</v>
      </c>
      <c r="C55" s="20" t="s">
        <v>60</v>
      </c>
      <c r="D55" s="46">
        <v>1726629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1726629</v>
      </c>
      <c r="O55" s="47">
        <f t="shared" si="8"/>
        <v>14.193298863141282</v>
      </c>
      <c r="P55" s="9"/>
    </row>
    <row r="56" spans="1:16">
      <c r="A56" s="12"/>
      <c r="B56" s="25">
        <v>342.9</v>
      </c>
      <c r="C56" s="20" t="s">
        <v>61</v>
      </c>
      <c r="D56" s="46">
        <v>551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551</v>
      </c>
      <c r="O56" s="47">
        <f t="shared" si="8"/>
        <v>4.5293503547032083E-3</v>
      </c>
      <c r="P56" s="9"/>
    </row>
    <row r="57" spans="1:16">
      <c r="A57" s="12"/>
      <c r="B57" s="25">
        <v>343.3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8195823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8195823</v>
      </c>
      <c r="O57" s="47">
        <f t="shared" si="8"/>
        <v>67.371604014763548</v>
      </c>
      <c r="P57" s="9"/>
    </row>
    <row r="58" spans="1:16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10226080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10226080</v>
      </c>
      <c r="O58" s="47">
        <f t="shared" si="8"/>
        <v>84.060796869733906</v>
      </c>
      <c r="P58" s="9"/>
    </row>
    <row r="59" spans="1:16">
      <c r="A59" s="12"/>
      <c r="B59" s="25">
        <v>343.6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115713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115713</v>
      </c>
      <c r="O59" s="47">
        <f t="shared" si="8"/>
        <v>0.95118823519740903</v>
      </c>
      <c r="P59" s="9"/>
    </row>
    <row r="60" spans="1:16">
      <c r="A60" s="12"/>
      <c r="B60" s="25">
        <v>343.9</v>
      </c>
      <c r="C60" s="20" t="s">
        <v>65</v>
      </c>
      <c r="D60" s="46">
        <v>160286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160286</v>
      </c>
      <c r="O60" s="47">
        <f t="shared" si="8"/>
        <v>1.3175888402068212</v>
      </c>
      <c r="P60" s="9"/>
    </row>
    <row r="61" spans="1:16">
      <c r="A61" s="12"/>
      <c r="B61" s="25">
        <v>344.9</v>
      </c>
      <c r="C61" s="20" t="s">
        <v>112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312648</v>
      </c>
      <c r="N61" s="46">
        <f t="shared" si="11"/>
        <v>312648</v>
      </c>
      <c r="O61" s="47">
        <f t="shared" si="8"/>
        <v>2.5700405257663315</v>
      </c>
      <c r="P61" s="9"/>
    </row>
    <row r="62" spans="1:16">
      <c r="A62" s="12"/>
      <c r="B62" s="25">
        <v>345.1</v>
      </c>
      <c r="C62" s="20" t="s">
        <v>66</v>
      </c>
      <c r="D62" s="46">
        <v>53320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53320</v>
      </c>
      <c r="O62" s="47">
        <f t="shared" si="8"/>
        <v>0.43830301436075331</v>
      </c>
      <c r="P62" s="9"/>
    </row>
    <row r="63" spans="1:16">
      <c r="A63" s="12"/>
      <c r="B63" s="25">
        <v>347.2</v>
      </c>
      <c r="C63" s="20" t="s">
        <v>68</v>
      </c>
      <c r="D63" s="46">
        <v>3874939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3874939</v>
      </c>
      <c r="O63" s="47">
        <f t="shared" si="8"/>
        <v>31.852915306902531</v>
      </c>
      <c r="P63" s="9"/>
    </row>
    <row r="64" spans="1:16">
      <c r="A64" s="12"/>
      <c r="B64" s="25">
        <v>347.5</v>
      </c>
      <c r="C64" s="20" t="s">
        <v>70</v>
      </c>
      <c r="D64" s="46">
        <v>45567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45567</v>
      </c>
      <c r="O64" s="47">
        <f t="shared" si="8"/>
        <v>0.37457152016835044</v>
      </c>
      <c r="P64" s="9"/>
    </row>
    <row r="65" spans="1:16">
      <c r="A65" s="12"/>
      <c r="B65" s="25">
        <v>347.8</v>
      </c>
      <c r="C65" s="20" t="s">
        <v>98</v>
      </c>
      <c r="D65" s="46">
        <v>0</v>
      </c>
      <c r="E65" s="46">
        <v>11671084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11671084</v>
      </c>
      <c r="O65" s="47">
        <f t="shared" si="8"/>
        <v>95.939071606480837</v>
      </c>
      <c r="P65" s="9"/>
    </row>
    <row r="66" spans="1:16">
      <c r="A66" s="12"/>
      <c r="B66" s="25">
        <v>347.9</v>
      </c>
      <c r="C66" s="20" t="s">
        <v>71</v>
      </c>
      <c r="D66" s="46">
        <v>196044</v>
      </c>
      <c r="E66" s="46">
        <v>75968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272012</v>
      </c>
      <c r="O66" s="47">
        <f t="shared" si="8"/>
        <v>2.2360029921661146</v>
      </c>
      <c r="P66" s="9"/>
    </row>
    <row r="67" spans="1:16">
      <c r="A67" s="12"/>
      <c r="B67" s="25">
        <v>349</v>
      </c>
      <c r="C67" s="20" t="s">
        <v>1</v>
      </c>
      <c r="D67" s="46">
        <v>3022767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130293</v>
      </c>
      <c r="K67" s="46">
        <v>0</v>
      </c>
      <c r="L67" s="46">
        <v>0</v>
      </c>
      <c r="M67" s="46">
        <v>0</v>
      </c>
      <c r="N67" s="46">
        <f t="shared" si="11"/>
        <v>3153060</v>
      </c>
      <c r="O67" s="47">
        <f t="shared" si="8"/>
        <v>25.918899145917418</v>
      </c>
      <c r="P67" s="9"/>
    </row>
    <row r="68" spans="1:16" ht="15.75">
      <c r="A68" s="29" t="s">
        <v>53</v>
      </c>
      <c r="B68" s="30"/>
      <c r="C68" s="31"/>
      <c r="D68" s="32">
        <f t="shared" ref="D68:M68" si="12">SUM(D69:D71)</f>
        <v>1347025</v>
      </c>
      <c r="E68" s="32">
        <f t="shared" si="12"/>
        <v>855077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3" si="13">SUM(D68:M68)</f>
        <v>2202102</v>
      </c>
      <c r="O68" s="45">
        <f t="shared" si="8"/>
        <v>18.101799409787013</v>
      </c>
      <c r="P68" s="10"/>
    </row>
    <row r="69" spans="1:16">
      <c r="A69" s="13"/>
      <c r="B69" s="39">
        <v>351.1</v>
      </c>
      <c r="C69" s="21" t="s">
        <v>74</v>
      </c>
      <c r="D69" s="46">
        <v>619178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619178</v>
      </c>
      <c r="O69" s="47">
        <f t="shared" ref="O69:O86" si="14">(N69/O$88)</f>
        <v>5.0897896441459585</v>
      </c>
      <c r="P69" s="9"/>
    </row>
    <row r="70" spans="1:16">
      <c r="A70" s="13"/>
      <c r="B70" s="39">
        <v>354</v>
      </c>
      <c r="C70" s="21" t="s">
        <v>75</v>
      </c>
      <c r="D70" s="46">
        <v>627250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627250</v>
      </c>
      <c r="O70" s="47">
        <f t="shared" si="14"/>
        <v>5.1561433938068735</v>
      </c>
      <c r="P70" s="9"/>
    </row>
    <row r="71" spans="1:16">
      <c r="A71" s="13"/>
      <c r="B71" s="39">
        <v>359</v>
      </c>
      <c r="C71" s="21" t="s">
        <v>76</v>
      </c>
      <c r="D71" s="46">
        <v>100597</v>
      </c>
      <c r="E71" s="46">
        <v>855077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955674</v>
      </c>
      <c r="O71" s="47">
        <f t="shared" si="14"/>
        <v>7.855866371834181</v>
      </c>
      <c r="P71" s="9"/>
    </row>
    <row r="72" spans="1:16" ht="15.75">
      <c r="A72" s="29" t="s">
        <v>4</v>
      </c>
      <c r="B72" s="30"/>
      <c r="C72" s="31"/>
      <c r="D72" s="32">
        <f t="shared" ref="D72:M72" si="15">SUM(D73:D81)</f>
        <v>3492630</v>
      </c>
      <c r="E72" s="32">
        <f t="shared" si="15"/>
        <v>194396</v>
      </c>
      <c r="F72" s="32">
        <f t="shared" si="15"/>
        <v>42556</v>
      </c>
      <c r="G72" s="32">
        <f t="shared" si="15"/>
        <v>123412</v>
      </c>
      <c r="H72" s="32">
        <f t="shared" si="15"/>
        <v>0</v>
      </c>
      <c r="I72" s="32">
        <f t="shared" si="15"/>
        <v>55050</v>
      </c>
      <c r="J72" s="32">
        <f t="shared" si="15"/>
        <v>219955</v>
      </c>
      <c r="K72" s="32">
        <f t="shared" si="15"/>
        <v>25106444</v>
      </c>
      <c r="L72" s="32">
        <f t="shared" si="15"/>
        <v>0</v>
      </c>
      <c r="M72" s="32">
        <f t="shared" si="15"/>
        <v>2172</v>
      </c>
      <c r="N72" s="32">
        <f t="shared" si="13"/>
        <v>29236615</v>
      </c>
      <c r="O72" s="45">
        <f t="shared" si="14"/>
        <v>240.33189205185326</v>
      </c>
      <c r="P72" s="10"/>
    </row>
    <row r="73" spans="1:16">
      <c r="A73" s="12"/>
      <c r="B73" s="25">
        <v>361.1</v>
      </c>
      <c r="C73" s="20" t="s">
        <v>77</v>
      </c>
      <c r="D73" s="46">
        <v>306074</v>
      </c>
      <c r="E73" s="46">
        <v>191186</v>
      </c>
      <c r="F73" s="46">
        <v>42556</v>
      </c>
      <c r="G73" s="46">
        <v>114412</v>
      </c>
      <c r="H73" s="46">
        <v>0</v>
      </c>
      <c r="I73" s="46">
        <v>79251</v>
      </c>
      <c r="J73" s="46">
        <v>171088</v>
      </c>
      <c r="K73" s="46">
        <v>4182385</v>
      </c>
      <c r="L73" s="46">
        <v>0</v>
      </c>
      <c r="M73" s="46">
        <v>2172</v>
      </c>
      <c r="N73" s="46">
        <f t="shared" si="13"/>
        <v>5089124</v>
      </c>
      <c r="O73" s="47">
        <f t="shared" si="14"/>
        <v>41.833803256857735</v>
      </c>
      <c r="P73" s="9"/>
    </row>
    <row r="74" spans="1:16">
      <c r="A74" s="12"/>
      <c r="B74" s="25">
        <v>361.3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-6887156</v>
      </c>
      <c r="L74" s="46">
        <v>0</v>
      </c>
      <c r="M74" s="46">
        <v>0</v>
      </c>
      <c r="N74" s="46">
        <f t="shared" ref="N74:N81" si="16">SUM(D74:M74)</f>
        <v>-6887156</v>
      </c>
      <c r="O74" s="47">
        <f t="shared" si="14"/>
        <v>-56.614051672407129</v>
      </c>
      <c r="P74" s="9"/>
    </row>
    <row r="75" spans="1:16">
      <c r="A75" s="12"/>
      <c r="B75" s="25">
        <v>361.4</v>
      </c>
      <c r="C75" s="20" t="s">
        <v>79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4761326</v>
      </c>
      <c r="L75" s="46">
        <v>0</v>
      </c>
      <c r="M75" s="46">
        <v>0</v>
      </c>
      <c r="N75" s="46">
        <f t="shared" si="16"/>
        <v>4761326</v>
      </c>
      <c r="O75" s="47">
        <f t="shared" si="14"/>
        <v>39.139226146928507</v>
      </c>
      <c r="P75" s="9"/>
    </row>
    <row r="76" spans="1:16">
      <c r="A76" s="12"/>
      <c r="B76" s="25">
        <v>362</v>
      </c>
      <c r="C76" s="20" t="s">
        <v>80</v>
      </c>
      <c r="D76" s="46">
        <v>2987411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2987411</v>
      </c>
      <c r="O76" s="47">
        <f t="shared" si="14"/>
        <v>24.557225176940591</v>
      </c>
      <c r="P76" s="9"/>
    </row>
    <row r="77" spans="1:16">
      <c r="A77" s="12"/>
      <c r="B77" s="25">
        <v>364</v>
      </c>
      <c r="C77" s="20" t="s">
        <v>81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28084</v>
      </c>
      <c r="K77" s="46">
        <v>0</v>
      </c>
      <c r="L77" s="46">
        <v>0</v>
      </c>
      <c r="M77" s="46">
        <v>0</v>
      </c>
      <c r="N77" s="46">
        <f t="shared" si="16"/>
        <v>28084</v>
      </c>
      <c r="O77" s="47">
        <f t="shared" si="14"/>
        <v>0.23085712406803069</v>
      </c>
      <c r="P77" s="9"/>
    </row>
    <row r="78" spans="1:16">
      <c r="A78" s="12"/>
      <c r="B78" s="25">
        <v>365</v>
      </c>
      <c r="C78" s="20" t="s">
        <v>82</v>
      </c>
      <c r="D78" s="46">
        <v>19685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19685</v>
      </c>
      <c r="O78" s="47">
        <f t="shared" si="14"/>
        <v>0.16181535704597577</v>
      </c>
      <c r="P78" s="9"/>
    </row>
    <row r="79" spans="1:16">
      <c r="A79" s="12"/>
      <c r="B79" s="25">
        <v>366</v>
      </c>
      <c r="C79" s="20" t="s">
        <v>113</v>
      </c>
      <c r="D79" s="46">
        <v>0</v>
      </c>
      <c r="E79" s="46">
        <v>3081</v>
      </c>
      <c r="F79" s="46">
        <v>0</v>
      </c>
      <c r="G79" s="46">
        <v>9000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12081</v>
      </c>
      <c r="O79" s="47">
        <f t="shared" si="14"/>
        <v>9.9308678103755821E-2</v>
      </c>
      <c r="P79" s="9"/>
    </row>
    <row r="80" spans="1:16">
      <c r="A80" s="12"/>
      <c r="B80" s="25">
        <v>368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22992108</v>
      </c>
      <c r="L80" s="46">
        <v>0</v>
      </c>
      <c r="M80" s="46">
        <v>0</v>
      </c>
      <c r="N80" s="46">
        <f t="shared" si="16"/>
        <v>22992108</v>
      </c>
      <c r="O80" s="47">
        <f t="shared" si="14"/>
        <v>189.00056719632391</v>
      </c>
      <c r="P80" s="9"/>
    </row>
    <row r="81" spans="1:119">
      <c r="A81" s="12"/>
      <c r="B81" s="25">
        <v>369.9</v>
      </c>
      <c r="C81" s="20" t="s">
        <v>84</v>
      </c>
      <c r="D81" s="46">
        <v>179460</v>
      </c>
      <c r="E81" s="46">
        <v>129</v>
      </c>
      <c r="F81" s="46">
        <v>0</v>
      </c>
      <c r="G81" s="46">
        <v>0</v>
      </c>
      <c r="H81" s="46">
        <v>0</v>
      </c>
      <c r="I81" s="46">
        <v>-24201</v>
      </c>
      <c r="J81" s="46">
        <v>20783</v>
      </c>
      <c r="K81" s="46">
        <v>57781</v>
      </c>
      <c r="L81" s="46">
        <v>0</v>
      </c>
      <c r="M81" s="46">
        <v>0</v>
      </c>
      <c r="N81" s="46">
        <f t="shared" si="16"/>
        <v>233952</v>
      </c>
      <c r="O81" s="47">
        <f t="shared" si="14"/>
        <v>1.9231407879918785</v>
      </c>
      <c r="P81" s="9"/>
    </row>
    <row r="82" spans="1:119" ht="15.75">
      <c r="A82" s="29" t="s">
        <v>54</v>
      </c>
      <c r="B82" s="30"/>
      <c r="C82" s="31"/>
      <c r="D82" s="32">
        <f t="shared" ref="D82:M82" si="17">SUM(D83:D85)</f>
        <v>98667</v>
      </c>
      <c r="E82" s="32">
        <f t="shared" si="17"/>
        <v>1010469</v>
      </c>
      <c r="F82" s="32">
        <f t="shared" si="17"/>
        <v>3435919</v>
      </c>
      <c r="G82" s="32">
        <f t="shared" si="17"/>
        <v>8143082</v>
      </c>
      <c r="H82" s="32">
        <f t="shared" si="17"/>
        <v>0</v>
      </c>
      <c r="I82" s="32">
        <f t="shared" si="17"/>
        <v>893313</v>
      </c>
      <c r="J82" s="32">
        <f t="shared" si="17"/>
        <v>50003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13631453</v>
      </c>
      <c r="O82" s="45">
        <f t="shared" si="14"/>
        <v>112.05376856745937</v>
      </c>
      <c r="P82" s="9"/>
    </row>
    <row r="83" spans="1:119">
      <c r="A83" s="12"/>
      <c r="B83" s="25">
        <v>381</v>
      </c>
      <c r="C83" s="20" t="s">
        <v>85</v>
      </c>
      <c r="D83" s="46">
        <v>98667</v>
      </c>
      <c r="E83" s="46">
        <v>1010469</v>
      </c>
      <c r="F83" s="46">
        <v>3435919</v>
      </c>
      <c r="G83" s="46">
        <v>2230082</v>
      </c>
      <c r="H83" s="46">
        <v>0</v>
      </c>
      <c r="I83" s="46">
        <v>547230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7322367</v>
      </c>
      <c r="O83" s="47">
        <f t="shared" si="14"/>
        <v>60.191589053932972</v>
      </c>
      <c r="P83" s="9"/>
    </row>
    <row r="84" spans="1:119">
      <c r="A84" s="12"/>
      <c r="B84" s="25">
        <v>384</v>
      </c>
      <c r="C84" s="20" t="s">
        <v>86</v>
      </c>
      <c r="D84" s="46">
        <v>0</v>
      </c>
      <c r="E84" s="46">
        <v>0</v>
      </c>
      <c r="F84" s="46">
        <v>0</v>
      </c>
      <c r="G84" s="46">
        <v>5913000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5913000</v>
      </c>
      <c r="O84" s="47">
        <f t="shared" si="14"/>
        <v>48.606258888130803</v>
      </c>
      <c r="P84" s="9"/>
    </row>
    <row r="85" spans="1:119" ht="15.75" thickBot="1">
      <c r="A85" s="12"/>
      <c r="B85" s="25">
        <v>389.4</v>
      </c>
      <c r="C85" s="20" t="s">
        <v>87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346083</v>
      </c>
      <c r="J85" s="46">
        <v>50003</v>
      </c>
      <c r="K85" s="46">
        <v>0</v>
      </c>
      <c r="L85" s="46">
        <v>0</v>
      </c>
      <c r="M85" s="46">
        <v>0</v>
      </c>
      <c r="N85" s="46">
        <f>SUM(D85:M85)</f>
        <v>396086</v>
      </c>
      <c r="O85" s="47">
        <f t="shared" si="14"/>
        <v>3.255920625395599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8">SUM(D5,D16,D25,D48,D68,D72,D82)</f>
        <v>90927979</v>
      </c>
      <c r="E86" s="15">
        <f t="shared" si="18"/>
        <v>32870944</v>
      </c>
      <c r="F86" s="15">
        <f t="shared" si="18"/>
        <v>4795915</v>
      </c>
      <c r="G86" s="15">
        <f t="shared" si="18"/>
        <v>8266494</v>
      </c>
      <c r="H86" s="15">
        <f t="shared" si="18"/>
        <v>0</v>
      </c>
      <c r="I86" s="15">
        <f t="shared" si="18"/>
        <v>19509134</v>
      </c>
      <c r="J86" s="15">
        <f t="shared" si="18"/>
        <v>17941293</v>
      </c>
      <c r="K86" s="15">
        <f t="shared" si="18"/>
        <v>25106444</v>
      </c>
      <c r="L86" s="15">
        <f t="shared" si="18"/>
        <v>0</v>
      </c>
      <c r="M86" s="15">
        <f t="shared" si="18"/>
        <v>314820</v>
      </c>
      <c r="N86" s="15">
        <f>SUM(D86:M86)</f>
        <v>199733023</v>
      </c>
      <c r="O86" s="38">
        <f t="shared" si="14"/>
        <v>1641.8527015807515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114</v>
      </c>
      <c r="M88" s="121"/>
      <c r="N88" s="121"/>
      <c r="O88" s="43">
        <v>121651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115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52502292</v>
      </c>
      <c r="E5" s="27">
        <f t="shared" si="0"/>
        <v>0</v>
      </c>
      <c r="F5" s="27">
        <f t="shared" si="0"/>
        <v>1429219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53931511</v>
      </c>
      <c r="O5" s="33">
        <f t="shared" ref="O5:O36" si="1">(N5/O$88)</f>
        <v>445.36162218405229</v>
      </c>
      <c r="P5" s="6"/>
    </row>
    <row r="6" spans="1:133">
      <c r="A6" s="12"/>
      <c r="B6" s="25">
        <v>311</v>
      </c>
      <c r="C6" s="20" t="s">
        <v>3</v>
      </c>
      <c r="D6" s="46">
        <v>31378077</v>
      </c>
      <c r="E6" s="46">
        <v>0</v>
      </c>
      <c r="F6" s="46">
        <v>1429219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32807296</v>
      </c>
      <c r="O6" s="47">
        <f t="shared" si="1"/>
        <v>270.91973310431393</v>
      </c>
      <c r="P6" s="9"/>
    </row>
    <row r="7" spans="1:133">
      <c r="A7" s="12"/>
      <c r="B7" s="25">
        <v>312.41000000000003</v>
      </c>
      <c r="C7" s="20" t="s">
        <v>11</v>
      </c>
      <c r="D7" s="46">
        <v>2238157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2238157</v>
      </c>
      <c r="O7" s="47">
        <f t="shared" si="1"/>
        <v>18.482501486423995</v>
      </c>
      <c r="P7" s="9"/>
    </row>
    <row r="8" spans="1:133">
      <c r="A8" s="12"/>
      <c r="B8" s="25">
        <v>312.51</v>
      </c>
      <c r="C8" s="20" t="s">
        <v>102</v>
      </c>
      <c r="D8" s="46">
        <v>1185467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1185467</v>
      </c>
      <c r="O8" s="47">
        <f t="shared" si="1"/>
        <v>9.7894810728678081</v>
      </c>
      <c r="P8" s="9"/>
    </row>
    <row r="9" spans="1:133">
      <c r="A9" s="12"/>
      <c r="B9" s="25">
        <v>312.52</v>
      </c>
      <c r="C9" s="20" t="s">
        <v>96</v>
      </c>
      <c r="D9" s="46">
        <v>862058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862058</v>
      </c>
      <c r="O9" s="47">
        <f t="shared" si="1"/>
        <v>7.1187983087798115</v>
      </c>
      <c r="P9" s="9"/>
    </row>
    <row r="10" spans="1:133">
      <c r="A10" s="12"/>
      <c r="B10" s="25">
        <v>314.10000000000002</v>
      </c>
      <c r="C10" s="20" t="s">
        <v>12</v>
      </c>
      <c r="D10" s="46">
        <v>7690085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7690085</v>
      </c>
      <c r="O10" s="47">
        <f t="shared" si="1"/>
        <v>63.504038118517542</v>
      </c>
      <c r="P10" s="9"/>
    </row>
    <row r="11" spans="1:133">
      <c r="A11" s="12"/>
      <c r="B11" s="25">
        <v>314.2</v>
      </c>
      <c r="C11" s="20" t="s">
        <v>14</v>
      </c>
      <c r="D11" s="46">
        <v>6129225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6129225</v>
      </c>
      <c r="O11" s="47">
        <f t="shared" si="1"/>
        <v>50.614595032040697</v>
      </c>
      <c r="P11" s="9"/>
    </row>
    <row r="12" spans="1:133">
      <c r="A12" s="12"/>
      <c r="B12" s="25">
        <v>314.3</v>
      </c>
      <c r="C12" s="20" t="s">
        <v>13</v>
      </c>
      <c r="D12" s="46">
        <v>1639695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1639695</v>
      </c>
      <c r="O12" s="47">
        <f t="shared" si="1"/>
        <v>13.540455506375107</v>
      </c>
      <c r="P12" s="9"/>
    </row>
    <row r="13" spans="1:133">
      <c r="A13" s="12"/>
      <c r="B13" s="25">
        <v>314.5</v>
      </c>
      <c r="C13" s="20" t="s">
        <v>15</v>
      </c>
      <c r="D13" s="46">
        <v>59577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59577</v>
      </c>
      <c r="O13" s="47">
        <f t="shared" si="1"/>
        <v>0.49198156834247209</v>
      </c>
      <c r="P13" s="9"/>
    </row>
    <row r="14" spans="1:133">
      <c r="A14" s="12"/>
      <c r="B14" s="25">
        <v>314.8</v>
      </c>
      <c r="C14" s="20" t="s">
        <v>16</v>
      </c>
      <c r="D14" s="46">
        <v>144841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144841</v>
      </c>
      <c r="O14" s="47">
        <f t="shared" si="1"/>
        <v>1.1960840985664267</v>
      </c>
      <c r="P14" s="9"/>
    </row>
    <row r="15" spans="1:133">
      <c r="A15" s="12"/>
      <c r="B15" s="25">
        <v>316</v>
      </c>
      <c r="C15" s="20" t="s">
        <v>17</v>
      </c>
      <c r="D15" s="46">
        <v>1175110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1175110</v>
      </c>
      <c r="O15" s="47">
        <f t="shared" si="1"/>
        <v>9.7039538878245359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12081561</v>
      </c>
      <c r="E16" s="32">
        <f t="shared" si="3"/>
        <v>7651545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3615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19736721</v>
      </c>
      <c r="O16" s="45">
        <f t="shared" si="1"/>
        <v>162.98408700535111</v>
      </c>
      <c r="P16" s="10"/>
    </row>
    <row r="17" spans="1:16">
      <c r="A17" s="12"/>
      <c r="B17" s="25">
        <v>322</v>
      </c>
      <c r="C17" s="20" t="s">
        <v>0</v>
      </c>
      <c r="D17" s="46">
        <v>2356905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2356905</v>
      </c>
      <c r="O17" s="47">
        <f t="shared" si="1"/>
        <v>19.463111911210941</v>
      </c>
      <c r="P17" s="9"/>
    </row>
    <row r="18" spans="1:16">
      <c r="A18" s="12"/>
      <c r="B18" s="25">
        <v>323.10000000000002</v>
      </c>
      <c r="C18" s="20" t="s">
        <v>19</v>
      </c>
      <c r="D18" s="46">
        <v>7165628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7165628</v>
      </c>
      <c r="O18" s="47">
        <f t="shared" si="1"/>
        <v>59.173118847856244</v>
      </c>
      <c r="P18" s="9"/>
    </row>
    <row r="19" spans="1:16">
      <c r="A19" s="12"/>
      <c r="B19" s="25">
        <v>323.39999999999998</v>
      </c>
      <c r="C19" s="20" t="s">
        <v>20</v>
      </c>
      <c r="D19" s="46">
        <v>44412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44412</v>
      </c>
      <c r="O19" s="47">
        <f t="shared" si="1"/>
        <v>0.36675034683226532</v>
      </c>
      <c r="P19" s="9"/>
    </row>
    <row r="20" spans="1:16">
      <c r="A20" s="12"/>
      <c r="B20" s="25">
        <v>323.7</v>
      </c>
      <c r="C20" s="20" t="s">
        <v>21</v>
      </c>
      <c r="D20" s="46">
        <v>1483569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1483569</v>
      </c>
      <c r="O20" s="47">
        <f t="shared" si="1"/>
        <v>12.25118088128427</v>
      </c>
      <c r="P20" s="9"/>
    </row>
    <row r="21" spans="1:16">
      <c r="A21" s="12"/>
      <c r="B21" s="25">
        <v>323.89999999999998</v>
      </c>
      <c r="C21" s="20" t="s">
        <v>22</v>
      </c>
      <c r="D21" s="46">
        <v>45000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45000</v>
      </c>
      <c r="O21" s="47">
        <f t="shared" si="1"/>
        <v>0.37160599854660764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3615</v>
      </c>
      <c r="O22" s="47">
        <f t="shared" si="1"/>
        <v>2.9852348549910816E-2</v>
      </c>
      <c r="P22" s="9"/>
    </row>
    <row r="23" spans="1:16">
      <c r="A23" s="12"/>
      <c r="B23" s="25">
        <v>325.2</v>
      </c>
      <c r="C23" s="20" t="s">
        <v>24</v>
      </c>
      <c r="D23" s="46">
        <v>983711</v>
      </c>
      <c r="E23" s="46">
        <v>7651545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8635256</v>
      </c>
      <c r="O23" s="47">
        <f t="shared" si="1"/>
        <v>71.30917619079078</v>
      </c>
      <c r="P23" s="9"/>
    </row>
    <row r="24" spans="1:16">
      <c r="A24" s="12"/>
      <c r="B24" s="25">
        <v>329</v>
      </c>
      <c r="C24" s="20" t="s">
        <v>25</v>
      </c>
      <c r="D24" s="46">
        <v>2336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2336</v>
      </c>
      <c r="O24" s="47">
        <f t="shared" si="1"/>
        <v>1.9290480280108345E-2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SUM(D26:D49)</f>
        <v>13692979</v>
      </c>
      <c r="E25" s="32">
        <f t="shared" si="5"/>
        <v>3934320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17627299</v>
      </c>
      <c r="O25" s="45">
        <f t="shared" si="1"/>
        <v>145.56466770165818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695187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695187</v>
      </c>
      <c r="O26" s="47">
        <f t="shared" si="1"/>
        <v>5.7407924291471231</v>
      </c>
      <c r="P26" s="9"/>
    </row>
    <row r="27" spans="1:16">
      <c r="A27" s="12"/>
      <c r="B27" s="25">
        <v>331.31</v>
      </c>
      <c r="C27" s="20" t="s">
        <v>103</v>
      </c>
      <c r="D27" s="46">
        <v>0</v>
      </c>
      <c r="E27" s="46">
        <v>13910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13910</v>
      </c>
      <c r="O27" s="47">
        <f t="shared" si="1"/>
        <v>0.11486754310629584</v>
      </c>
      <c r="P27" s="9"/>
    </row>
    <row r="28" spans="1:16">
      <c r="A28" s="12"/>
      <c r="B28" s="25">
        <v>331.32</v>
      </c>
      <c r="C28" s="20" t="s">
        <v>104</v>
      </c>
      <c r="D28" s="46">
        <v>0</v>
      </c>
      <c r="E28" s="46">
        <v>218189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218189</v>
      </c>
      <c r="O28" s="47">
        <f t="shared" si="1"/>
        <v>1.8017853603752394</v>
      </c>
      <c r="P28" s="9"/>
    </row>
    <row r="29" spans="1:16">
      <c r="A29" s="12"/>
      <c r="B29" s="25">
        <v>331.5</v>
      </c>
      <c r="C29" s="20" t="s">
        <v>28</v>
      </c>
      <c r="D29" s="46">
        <v>0</v>
      </c>
      <c r="E29" s="46">
        <v>2630084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2630084</v>
      </c>
      <c r="O29" s="47">
        <f t="shared" si="1"/>
        <v>21.718999801810135</v>
      </c>
      <c r="P29" s="9"/>
    </row>
    <row r="30" spans="1:16">
      <c r="A30" s="12"/>
      <c r="B30" s="25">
        <v>331.7</v>
      </c>
      <c r="C30" s="20" t="s">
        <v>105</v>
      </c>
      <c r="D30" s="46">
        <v>0</v>
      </c>
      <c r="E30" s="46">
        <v>9999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9999</v>
      </c>
      <c r="O30" s="47">
        <f t="shared" si="1"/>
        <v>8.2570852877056219E-2</v>
      </c>
      <c r="P30" s="9"/>
    </row>
    <row r="31" spans="1:16">
      <c r="A31" s="12"/>
      <c r="B31" s="25">
        <v>331.9</v>
      </c>
      <c r="C31" s="20" t="s">
        <v>29</v>
      </c>
      <c r="D31" s="46">
        <v>2905146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2905146</v>
      </c>
      <c r="O31" s="47">
        <f t="shared" si="1"/>
        <v>23.990437338970732</v>
      </c>
      <c r="P31" s="9"/>
    </row>
    <row r="32" spans="1:16">
      <c r="A32" s="12"/>
      <c r="B32" s="25">
        <v>334.1</v>
      </c>
      <c r="C32" s="20" t="s">
        <v>30</v>
      </c>
      <c r="D32" s="46">
        <v>0</v>
      </c>
      <c r="E32" s="46">
        <v>735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735</v>
      </c>
      <c r="O32" s="47">
        <f t="shared" si="1"/>
        <v>6.0695646429279248E-3</v>
      </c>
      <c r="P32" s="9"/>
    </row>
    <row r="33" spans="1:16">
      <c r="A33" s="12"/>
      <c r="B33" s="25">
        <v>334.49</v>
      </c>
      <c r="C33" s="20" t="s">
        <v>32</v>
      </c>
      <c r="D33" s="46">
        <v>0</v>
      </c>
      <c r="E33" s="46">
        <v>9355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9355</v>
      </c>
      <c r="O33" s="47">
        <f t="shared" si="1"/>
        <v>7.7252758142300329E-2</v>
      </c>
      <c r="P33" s="9"/>
    </row>
    <row r="34" spans="1:16">
      <c r="A34" s="12"/>
      <c r="B34" s="25">
        <v>334.5</v>
      </c>
      <c r="C34" s="20" t="s">
        <v>33</v>
      </c>
      <c r="D34" s="46">
        <v>0</v>
      </c>
      <c r="E34" s="46">
        <v>2097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2097</v>
      </c>
      <c r="O34" s="47">
        <f t="shared" si="1"/>
        <v>1.7316839532271918E-2</v>
      </c>
      <c r="P34" s="9"/>
    </row>
    <row r="35" spans="1:16">
      <c r="A35" s="12"/>
      <c r="B35" s="25">
        <v>334.7</v>
      </c>
      <c r="C35" s="20" t="s">
        <v>34</v>
      </c>
      <c r="D35" s="46">
        <v>0</v>
      </c>
      <c r="E35" s="46">
        <v>257677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257677</v>
      </c>
      <c r="O35" s="47">
        <f t="shared" si="1"/>
        <v>2.127873753055427</v>
      </c>
      <c r="P35" s="9"/>
    </row>
    <row r="36" spans="1:16">
      <c r="A36" s="12"/>
      <c r="B36" s="25">
        <v>334.9</v>
      </c>
      <c r="C36" s="20" t="s">
        <v>35</v>
      </c>
      <c r="D36" s="46">
        <v>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</v>
      </c>
      <c r="O36" s="47">
        <f t="shared" si="1"/>
        <v>2.0644777697033758E-4</v>
      </c>
      <c r="P36" s="9"/>
    </row>
    <row r="37" spans="1:16">
      <c r="A37" s="12"/>
      <c r="B37" s="25">
        <v>335.12</v>
      </c>
      <c r="C37" s="20" t="s">
        <v>36</v>
      </c>
      <c r="D37" s="46">
        <v>3006004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3006004</v>
      </c>
      <c r="O37" s="47">
        <f t="shared" ref="O37:O68" si="8">(N37/O$88)</f>
        <v>24.823313734557708</v>
      </c>
      <c r="P37" s="9"/>
    </row>
    <row r="38" spans="1:16">
      <c r="A38" s="12"/>
      <c r="B38" s="25">
        <v>335.14</v>
      </c>
      <c r="C38" s="20" t="s">
        <v>37</v>
      </c>
      <c r="D38" s="46">
        <v>425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425</v>
      </c>
      <c r="O38" s="47">
        <f t="shared" si="8"/>
        <v>3.509612208495739E-3</v>
      </c>
      <c r="P38" s="9"/>
    </row>
    <row r="39" spans="1:16">
      <c r="A39" s="12"/>
      <c r="B39" s="25">
        <v>335.15</v>
      </c>
      <c r="C39" s="20" t="s">
        <v>38</v>
      </c>
      <c r="D39" s="46">
        <v>46632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46632</v>
      </c>
      <c r="O39" s="47">
        <f t="shared" si="8"/>
        <v>0.38508290942723128</v>
      </c>
      <c r="P39" s="9"/>
    </row>
    <row r="40" spans="1:16">
      <c r="A40" s="12"/>
      <c r="B40" s="25">
        <v>335.18</v>
      </c>
      <c r="C40" s="20" t="s">
        <v>39</v>
      </c>
      <c r="D40" s="46">
        <v>6519259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6519259</v>
      </c>
      <c r="O40" s="47">
        <f t="shared" si="8"/>
        <v>53.835461121754641</v>
      </c>
      <c r="P40" s="9"/>
    </row>
    <row r="41" spans="1:16">
      <c r="A41" s="12"/>
      <c r="B41" s="25">
        <v>335.19</v>
      </c>
      <c r="C41" s="20" t="s">
        <v>106</v>
      </c>
      <c r="D41" s="46">
        <v>773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773</v>
      </c>
      <c r="O41" s="47">
        <f t="shared" si="8"/>
        <v>6.3833652639228378E-3</v>
      </c>
      <c r="P41" s="9"/>
    </row>
    <row r="42" spans="1:16">
      <c r="A42" s="12"/>
      <c r="B42" s="25">
        <v>335.21</v>
      </c>
      <c r="C42" s="20" t="s">
        <v>40</v>
      </c>
      <c r="D42" s="46">
        <v>0</v>
      </c>
      <c r="E42" s="46">
        <v>46467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46467</v>
      </c>
      <c r="O42" s="47">
        <f t="shared" si="8"/>
        <v>0.38372035409922706</v>
      </c>
      <c r="P42" s="9"/>
    </row>
    <row r="43" spans="1:16">
      <c r="A43" s="12"/>
      <c r="B43" s="25">
        <v>335.22</v>
      </c>
      <c r="C43" s="20" t="s">
        <v>41</v>
      </c>
      <c r="D43" s="46">
        <v>269672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269672</v>
      </c>
      <c r="O43" s="47">
        <f t="shared" si="8"/>
        <v>2.2269273964457952</v>
      </c>
      <c r="P43" s="9"/>
    </row>
    <row r="44" spans="1:16">
      <c r="A44" s="12"/>
      <c r="B44" s="25">
        <v>335.29</v>
      </c>
      <c r="C44" s="20" t="s">
        <v>42</v>
      </c>
      <c r="D44" s="46">
        <v>1500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1500</v>
      </c>
      <c r="O44" s="47">
        <f t="shared" si="8"/>
        <v>1.2386866618220254E-2</v>
      </c>
      <c r="P44" s="9"/>
    </row>
    <row r="45" spans="1:16">
      <c r="A45" s="12"/>
      <c r="B45" s="25">
        <v>335.33</v>
      </c>
      <c r="C45" s="20" t="s">
        <v>97</v>
      </c>
      <c r="D45" s="46">
        <v>41068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9">SUM(D45:M45)</f>
        <v>41068</v>
      </c>
      <c r="O45" s="47">
        <f t="shared" si="8"/>
        <v>0.33913589218471296</v>
      </c>
      <c r="P45" s="9"/>
    </row>
    <row r="46" spans="1:16">
      <c r="A46" s="12"/>
      <c r="B46" s="25">
        <v>337.2</v>
      </c>
      <c r="C46" s="20" t="s">
        <v>43</v>
      </c>
      <c r="D46" s="46">
        <v>0</v>
      </c>
      <c r="E46" s="46">
        <v>7600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7600</v>
      </c>
      <c r="O46" s="47">
        <f t="shared" si="8"/>
        <v>6.2760124198982623E-2</v>
      </c>
      <c r="P46" s="9"/>
    </row>
    <row r="47" spans="1:16">
      <c r="A47" s="12"/>
      <c r="B47" s="25">
        <v>337.3</v>
      </c>
      <c r="C47" s="20" t="s">
        <v>44</v>
      </c>
      <c r="D47" s="46">
        <v>0</v>
      </c>
      <c r="E47" s="46">
        <v>5000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5000</v>
      </c>
      <c r="O47" s="47">
        <f t="shared" si="8"/>
        <v>4.1289555394067513E-2</v>
      </c>
      <c r="P47" s="9"/>
    </row>
    <row r="48" spans="1:16">
      <c r="A48" s="12"/>
      <c r="B48" s="25">
        <v>337.4</v>
      </c>
      <c r="C48" s="20" t="s">
        <v>45</v>
      </c>
      <c r="D48" s="46">
        <v>124853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124853</v>
      </c>
      <c r="O48" s="47">
        <f t="shared" si="8"/>
        <v>1.0310249719231024</v>
      </c>
      <c r="P48" s="9"/>
    </row>
    <row r="49" spans="1:16">
      <c r="A49" s="12"/>
      <c r="B49" s="25">
        <v>338</v>
      </c>
      <c r="C49" s="20" t="s">
        <v>47</v>
      </c>
      <c r="D49" s="46">
        <v>777622</v>
      </c>
      <c r="E49" s="46">
        <v>38020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815642</v>
      </c>
      <c r="O49" s="47">
        <f t="shared" si="8"/>
        <v>6.7354991081456035</v>
      </c>
      <c r="P49" s="9"/>
    </row>
    <row r="50" spans="1:16" ht="15.75">
      <c r="A50" s="29" t="s">
        <v>52</v>
      </c>
      <c r="B50" s="30"/>
      <c r="C50" s="31"/>
      <c r="D50" s="32">
        <f t="shared" ref="D50:M50" si="10">SUM(D51:D69)</f>
        <v>10534100</v>
      </c>
      <c r="E50" s="32">
        <f t="shared" si="10"/>
        <v>17699471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16816072</v>
      </c>
      <c r="J50" s="32">
        <f t="shared" si="10"/>
        <v>16748522</v>
      </c>
      <c r="K50" s="32">
        <f t="shared" si="10"/>
        <v>0</v>
      </c>
      <c r="L50" s="32">
        <f t="shared" si="10"/>
        <v>0</v>
      </c>
      <c r="M50" s="32">
        <f t="shared" si="10"/>
        <v>343112</v>
      </c>
      <c r="N50" s="32">
        <f t="shared" si="9"/>
        <v>62141277</v>
      </c>
      <c r="O50" s="45">
        <f t="shared" si="8"/>
        <v>513.15713978991869</v>
      </c>
      <c r="P50" s="10"/>
    </row>
    <row r="51" spans="1:16">
      <c r="A51" s="12"/>
      <c r="B51" s="25">
        <v>341.1</v>
      </c>
      <c r="C51" s="20" t="s">
        <v>99</v>
      </c>
      <c r="D51" s="46">
        <v>964841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964841</v>
      </c>
      <c r="O51" s="47">
        <f t="shared" si="8"/>
        <v>7.967571183193499</v>
      </c>
      <c r="P51" s="9"/>
    </row>
    <row r="52" spans="1:16">
      <c r="A52" s="12"/>
      <c r="B52" s="25">
        <v>341.2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16719391</v>
      </c>
      <c r="K52" s="46">
        <v>0</v>
      </c>
      <c r="L52" s="46">
        <v>0</v>
      </c>
      <c r="M52" s="46">
        <v>0</v>
      </c>
      <c r="N52" s="46">
        <f t="shared" ref="N52:N69" si="11">SUM(D52:M52)</f>
        <v>16719391</v>
      </c>
      <c r="O52" s="47">
        <f t="shared" si="8"/>
        <v>138.06724416991477</v>
      </c>
      <c r="P52" s="9"/>
    </row>
    <row r="53" spans="1:16">
      <c r="A53" s="12"/>
      <c r="B53" s="25">
        <v>342.1</v>
      </c>
      <c r="C53" s="20" t="s">
        <v>56</v>
      </c>
      <c r="D53" s="46">
        <v>868507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868507</v>
      </c>
      <c r="O53" s="47">
        <f t="shared" si="8"/>
        <v>7.1720535773270795</v>
      </c>
      <c r="P53" s="9"/>
    </row>
    <row r="54" spans="1:16">
      <c r="A54" s="12"/>
      <c r="B54" s="25">
        <v>342.2</v>
      </c>
      <c r="C54" s="20" t="s">
        <v>57</v>
      </c>
      <c r="D54" s="46">
        <v>0</v>
      </c>
      <c r="E54" s="46">
        <v>6039918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6039918</v>
      </c>
      <c r="O54" s="47">
        <f t="shared" si="8"/>
        <v>49.877105767325098</v>
      </c>
      <c r="P54" s="9"/>
    </row>
    <row r="55" spans="1:16">
      <c r="A55" s="12"/>
      <c r="B55" s="25">
        <v>342.4</v>
      </c>
      <c r="C55" s="20" t="s">
        <v>58</v>
      </c>
      <c r="D55" s="46">
        <v>27586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27586</v>
      </c>
      <c r="O55" s="47">
        <f t="shared" si="8"/>
        <v>0.22780273502014931</v>
      </c>
      <c r="P55" s="9"/>
    </row>
    <row r="56" spans="1:16">
      <c r="A56" s="12"/>
      <c r="B56" s="25">
        <v>342.5</v>
      </c>
      <c r="C56" s="20" t="s">
        <v>59</v>
      </c>
      <c r="D56" s="46">
        <v>42431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42431</v>
      </c>
      <c r="O56" s="47">
        <f t="shared" si="8"/>
        <v>0.35039142498513576</v>
      </c>
      <c r="P56" s="9"/>
    </row>
    <row r="57" spans="1:16">
      <c r="A57" s="12"/>
      <c r="B57" s="25">
        <v>342.6</v>
      </c>
      <c r="C57" s="20" t="s">
        <v>60</v>
      </c>
      <c r="D57" s="46">
        <v>1965618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1965618</v>
      </c>
      <c r="O57" s="47">
        <f t="shared" si="8"/>
        <v>16.231898658915242</v>
      </c>
      <c r="P57" s="9"/>
    </row>
    <row r="58" spans="1:16">
      <c r="A58" s="12"/>
      <c r="B58" s="25">
        <v>342.9</v>
      </c>
      <c r="C58" s="20" t="s">
        <v>61</v>
      </c>
      <c r="D58" s="46">
        <v>864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864</v>
      </c>
      <c r="O58" s="47">
        <f t="shared" si="8"/>
        <v>7.134835172094867E-3</v>
      </c>
      <c r="P58" s="9"/>
    </row>
    <row r="59" spans="1:16">
      <c r="A59" s="12"/>
      <c r="B59" s="25">
        <v>343.3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7738518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7738518</v>
      </c>
      <c r="O59" s="47">
        <f t="shared" si="8"/>
        <v>63.903993525797716</v>
      </c>
      <c r="P59" s="9"/>
    </row>
    <row r="60" spans="1:16">
      <c r="A60" s="12"/>
      <c r="B60" s="25">
        <v>343.5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8987838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8987838</v>
      </c>
      <c r="O60" s="47">
        <f t="shared" si="8"/>
        <v>74.220766994781002</v>
      </c>
      <c r="P60" s="9"/>
    </row>
    <row r="61" spans="1:16">
      <c r="A61" s="12"/>
      <c r="B61" s="25">
        <v>343.6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89716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89716</v>
      </c>
      <c r="O61" s="47">
        <f t="shared" si="8"/>
        <v>0.74086675034683225</v>
      </c>
      <c r="P61" s="9"/>
    </row>
    <row r="62" spans="1:16">
      <c r="A62" s="12"/>
      <c r="B62" s="25">
        <v>343.9</v>
      </c>
      <c r="C62" s="20" t="s">
        <v>65</v>
      </c>
      <c r="D62" s="46">
        <v>189450</v>
      </c>
      <c r="E62" s="46">
        <v>71109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260559</v>
      </c>
      <c r="O62" s="47">
        <f t="shared" si="8"/>
        <v>2.1516730527845676</v>
      </c>
      <c r="P62" s="9"/>
    </row>
    <row r="63" spans="1:16">
      <c r="A63" s="12"/>
      <c r="B63" s="25">
        <v>345.1</v>
      </c>
      <c r="C63" s="20" t="s">
        <v>66</v>
      </c>
      <c r="D63" s="46">
        <v>56659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56659</v>
      </c>
      <c r="O63" s="47">
        <f t="shared" si="8"/>
        <v>0.46788498381449428</v>
      </c>
      <c r="P63" s="9"/>
    </row>
    <row r="64" spans="1:16">
      <c r="A64" s="12"/>
      <c r="B64" s="25">
        <v>345.9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343112</v>
      </c>
      <c r="N64" s="46">
        <f t="shared" si="11"/>
        <v>343112</v>
      </c>
      <c r="O64" s="47">
        <f t="shared" si="8"/>
        <v>2.8333883860738589</v>
      </c>
      <c r="P64" s="9"/>
    </row>
    <row r="65" spans="1:16">
      <c r="A65" s="12"/>
      <c r="B65" s="25">
        <v>347.2</v>
      </c>
      <c r="C65" s="20" t="s">
        <v>68</v>
      </c>
      <c r="D65" s="46">
        <v>3836312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3836312</v>
      </c>
      <c r="O65" s="47">
        <f t="shared" si="8"/>
        <v>31.679923366585189</v>
      </c>
      <c r="P65" s="9"/>
    </row>
    <row r="66" spans="1:16">
      <c r="A66" s="12"/>
      <c r="B66" s="25">
        <v>347.5</v>
      </c>
      <c r="C66" s="20" t="s">
        <v>70</v>
      </c>
      <c r="D66" s="46">
        <v>42074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42074</v>
      </c>
      <c r="O66" s="47">
        <f t="shared" si="8"/>
        <v>0.34744335072999932</v>
      </c>
      <c r="P66" s="9"/>
    </row>
    <row r="67" spans="1:16">
      <c r="A67" s="12"/>
      <c r="B67" s="25">
        <v>347.8</v>
      </c>
      <c r="C67" s="20" t="s">
        <v>98</v>
      </c>
      <c r="D67" s="46">
        <v>0</v>
      </c>
      <c r="E67" s="46">
        <v>11529837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11529837</v>
      </c>
      <c r="O67" s="47">
        <f t="shared" si="8"/>
        <v>95.21236869921384</v>
      </c>
      <c r="P67" s="9"/>
    </row>
    <row r="68" spans="1:16">
      <c r="A68" s="12"/>
      <c r="B68" s="25">
        <v>347.9</v>
      </c>
      <c r="C68" s="20" t="s">
        <v>71</v>
      </c>
      <c r="D68" s="46">
        <v>203367</v>
      </c>
      <c r="E68" s="46">
        <v>58607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261974</v>
      </c>
      <c r="O68" s="47">
        <f t="shared" si="8"/>
        <v>2.1633579969610888</v>
      </c>
      <c r="P68" s="9"/>
    </row>
    <row r="69" spans="1:16">
      <c r="A69" s="12"/>
      <c r="B69" s="25">
        <v>349</v>
      </c>
      <c r="C69" s="20" t="s">
        <v>1</v>
      </c>
      <c r="D69" s="46">
        <v>2336391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29131</v>
      </c>
      <c r="K69" s="46">
        <v>0</v>
      </c>
      <c r="L69" s="46">
        <v>0</v>
      </c>
      <c r="M69" s="46">
        <v>0</v>
      </c>
      <c r="N69" s="46">
        <f t="shared" si="11"/>
        <v>2365522</v>
      </c>
      <c r="O69" s="47">
        <f t="shared" ref="O69:O86" si="12">(N69/O$88)</f>
        <v>19.534270330977076</v>
      </c>
      <c r="P69" s="9"/>
    </row>
    <row r="70" spans="1:16" ht="15.75">
      <c r="A70" s="29" t="s">
        <v>53</v>
      </c>
      <c r="B70" s="30"/>
      <c r="C70" s="31"/>
      <c r="D70" s="32">
        <f t="shared" ref="D70:M70" si="13">SUM(D71:D73)</f>
        <v>1436705</v>
      </c>
      <c r="E70" s="32">
        <f t="shared" si="13"/>
        <v>425106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ref="N70:N75" si="14">SUM(D70:M70)</f>
        <v>1861811</v>
      </c>
      <c r="O70" s="45">
        <f t="shared" si="12"/>
        <v>15.374669683556847</v>
      </c>
      <c r="P70" s="10"/>
    </row>
    <row r="71" spans="1:16">
      <c r="A71" s="13"/>
      <c r="B71" s="39">
        <v>351.1</v>
      </c>
      <c r="C71" s="21" t="s">
        <v>74</v>
      </c>
      <c r="D71" s="46">
        <v>684565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684565</v>
      </c>
      <c r="O71" s="47">
        <f t="shared" si="12"/>
        <v>5.6530768976679662</v>
      </c>
      <c r="P71" s="9"/>
    </row>
    <row r="72" spans="1:16">
      <c r="A72" s="13"/>
      <c r="B72" s="39">
        <v>354</v>
      </c>
      <c r="C72" s="21" t="s">
        <v>75</v>
      </c>
      <c r="D72" s="46">
        <v>631583</v>
      </c>
      <c r="E72" s="46">
        <v>1430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633013</v>
      </c>
      <c r="O72" s="47">
        <f t="shared" si="12"/>
        <v>5.2273650657329718</v>
      </c>
      <c r="P72" s="9"/>
    </row>
    <row r="73" spans="1:16">
      <c r="A73" s="13"/>
      <c r="B73" s="39">
        <v>359</v>
      </c>
      <c r="C73" s="21" t="s">
        <v>76</v>
      </c>
      <c r="D73" s="46">
        <v>120557</v>
      </c>
      <c r="E73" s="46">
        <v>423676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544233</v>
      </c>
      <c r="O73" s="47">
        <f t="shared" si="12"/>
        <v>4.4942277201559095</v>
      </c>
      <c r="P73" s="9"/>
    </row>
    <row r="74" spans="1:16" ht="15.75">
      <c r="A74" s="29" t="s">
        <v>4</v>
      </c>
      <c r="B74" s="30"/>
      <c r="C74" s="31"/>
      <c r="D74" s="32">
        <f t="shared" ref="D74:M74" si="15">SUM(D75:D82)</f>
        <v>3987513</v>
      </c>
      <c r="E74" s="32">
        <f t="shared" si="15"/>
        <v>503701</v>
      </c>
      <c r="F74" s="32">
        <f t="shared" si="15"/>
        <v>83106</v>
      </c>
      <c r="G74" s="32">
        <f t="shared" si="15"/>
        <v>165416</v>
      </c>
      <c r="H74" s="32">
        <f t="shared" si="15"/>
        <v>0</v>
      </c>
      <c r="I74" s="32">
        <f t="shared" si="15"/>
        <v>117362</v>
      </c>
      <c r="J74" s="32">
        <f t="shared" si="15"/>
        <v>426084</v>
      </c>
      <c r="K74" s="32">
        <f t="shared" si="15"/>
        <v>35061780</v>
      </c>
      <c r="L74" s="32">
        <f t="shared" si="15"/>
        <v>0</v>
      </c>
      <c r="M74" s="32">
        <f t="shared" si="15"/>
        <v>2184</v>
      </c>
      <c r="N74" s="32">
        <f t="shared" si="14"/>
        <v>40347146</v>
      </c>
      <c r="O74" s="45">
        <f t="shared" si="12"/>
        <v>333.18314395190595</v>
      </c>
      <c r="P74" s="10"/>
    </row>
    <row r="75" spans="1:16">
      <c r="A75" s="12"/>
      <c r="B75" s="25">
        <v>361.1</v>
      </c>
      <c r="C75" s="20" t="s">
        <v>77</v>
      </c>
      <c r="D75" s="46">
        <v>850156</v>
      </c>
      <c r="E75" s="46">
        <v>389912</v>
      </c>
      <c r="F75" s="46">
        <v>83106</v>
      </c>
      <c r="G75" s="46">
        <v>265706</v>
      </c>
      <c r="H75" s="46">
        <v>0</v>
      </c>
      <c r="I75" s="46">
        <v>138108</v>
      </c>
      <c r="J75" s="46">
        <v>320067</v>
      </c>
      <c r="K75" s="46">
        <v>3377521</v>
      </c>
      <c r="L75" s="46">
        <v>0</v>
      </c>
      <c r="M75" s="46">
        <v>2184</v>
      </c>
      <c r="N75" s="46">
        <f t="shared" si="14"/>
        <v>5426760</v>
      </c>
      <c r="O75" s="47">
        <f t="shared" si="12"/>
        <v>44.813701526061969</v>
      </c>
      <c r="P75" s="9"/>
    </row>
    <row r="76" spans="1:16">
      <c r="A76" s="12"/>
      <c r="B76" s="25">
        <v>361.3</v>
      </c>
      <c r="C76" s="20" t="s">
        <v>78</v>
      </c>
      <c r="D76" s="46">
        <v>0</v>
      </c>
      <c r="E76" s="46">
        <v>0</v>
      </c>
      <c r="F76" s="46">
        <v>0</v>
      </c>
      <c r="G76" s="46">
        <v>-60290</v>
      </c>
      <c r="H76" s="46">
        <v>0</v>
      </c>
      <c r="I76" s="46">
        <v>0</v>
      </c>
      <c r="J76" s="46">
        <v>0</v>
      </c>
      <c r="K76" s="46">
        <v>6760631</v>
      </c>
      <c r="L76" s="46">
        <v>0</v>
      </c>
      <c r="M76" s="46">
        <v>0</v>
      </c>
      <c r="N76" s="46">
        <f t="shared" ref="N76:N82" si="16">SUM(D76:M76)</f>
        <v>6700341</v>
      </c>
      <c r="O76" s="47">
        <f t="shared" si="12"/>
        <v>55.330820175728348</v>
      </c>
      <c r="P76" s="9"/>
    </row>
    <row r="77" spans="1:16">
      <c r="A77" s="12"/>
      <c r="B77" s="25">
        <v>361.4</v>
      </c>
      <c r="C77" s="20" t="s">
        <v>79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2734506</v>
      </c>
      <c r="L77" s="46">
        <v>0</v>
      </c>
      <c r="M77" s="46">
        <v>0</v>
      </c>
      <c r="N77" s="46">
        <f t="shared" si="16"/>
        <v>2734506</v>
      </c>
      <c r="O77" s="47">
        <f t="shared" si="12"/>
        <v>22.581307392481996</v>
      </c>
      <c r="P77" s="9"/>
    </row>
    <row r="78" spans="1:16">
      <c r="A78" s="12"/>
      <c r="B78" s="25">
        <v>362</v>
      </c>
      <c r="C78" s="20" t="s">
        <v>80</v>
      </c>
      <c r="D78" s="46">
        <v>2493173</v>
      </c>
      <c r="E78" s="46">
        <v>109230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2602403</v>
      </c>
      <c r="O78" s="47">
        <f t="shared" si="12"/>
        <v>21.490412565237499</v>
      </c>
      <c r="P78" s="9"/>
    </row>
    <row r="79" spans="1:16">
      <c r="A79" s="12"/>
      <c r="B79" s="25">
        <v>364</v>
      </c>
      <c r="C79" s="20" t="s">
        <v>81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-1244</v>
      </c>
      <c r="J79" s="46">
        <v>83188</v>
      </c>
      <c r="K79" s="46">
        <v>0</v>
      </c>
      <c r="L79" s="46">
        <v>0</v>
      </c>
      <c r="M79" s="46">
        <v>0</v>
      </c>
      <c r="N79" s="46">
        <f t="shared" si="16"/>
        <v>81944</v>
      </c>
      <c r="O79" s="47">
        <f t="shared" si="12"/>
        <v>0.67668626544229371</v>
      </c>
      <c r="P79" s="9"/>
    </row>
    <row r="80" spans="1:16">
      <c r="A80" s="12"/>
      <c r="B80" s="25">
        <v>365</v>
      </c>
      <c r="C80" s="20" t="s">
        <v>82</v>
      </c>
      <c r="D80" s="46">
        <v>11316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11316</v>
      </c>
      <c r="O80" s="47">
        <f t="shared" si="12"/>
        <v>9.3446521767853605E-2</v>
      </c>
      <c r="P80" s="9"/>
    </row>
    <row r="81" spans="1:119">
      <c r="A81" s="12"/>
      <c r="B81" s="25">
        <v>368</v>
      </c>
      <c r="C81" s="20" t="s">
        <v>83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22147025</v>
      </c>
      <c r="L81" s="46">
        <v>0</v>
      </c>
      <c r="M81" s="46">
        <v>0</v>
      </c>
      <c r="N81" s="46">
        <f t="shared" si="16"/>
        <v>22147025</v>
      </c>
      <c r="O81" s="47">
        <f t="shared" si="12"/>
        <v>182.88816311025963</v>
      </c>
      <c r="P81" s="9"/>
    </row>
    <row r="82" spans="1:119">
      <c r="A82" s="12"/>
      <c r="B82" s="25">
        <v>369.9</v>
      </c>
      <c r="C82" s="20" t="s">
        <v>84</v>
      </c>
      <c r="D82" s="46">
        <v>632868</v>
      </c>
      <c r="E82" s="46">
        <v>4559</v>
      </c>
      <c r="F82" s="46">
        <v>0</v>
      </c>
      <c r="G82" s="46">
        <v>-40000</v>
      </c>
      <c r="H82" s="46">
        <v>0</v>
      </c>
      <c r="I82" s="46">
        <v>-19502</v>
      </c>
      <c r="J82" s="46">
        <v>22829</v>
      </c>
      <c r="K82" s="46">
        <v>42097</v>
      </c>
      <c r="L82" s="46">
        <v>0</v>
      </c>
      <c r="M82" s="46">
        <v>0</v>
      </c>
      <c r="N82" s="46">
        <f t="shared" si="16"/>
        <v>642851</v>
      </c>
      <c r="O82" s="47">
        <f t="shared" si="12"/>
        <v>5.3086063949263398</v>
      </c>
      <c r="P82" s="9"/>
    </row>
    <row r="83" spans="1:119" ht="15.75">
      <c r="A83" s="29" t="s">
        <v>54</v>
      </c>
      <c r="B83" s="30"/>
      <c r="C83" s="31"/>
      <c r="D83" s="32">
        <f t="shared" ref="D83:M83" si="17">SUM(D84:D85)</f>
        <v>0</v>
      </c>
      <c r="E83" s="32">
        <f t="shared" si="17"/>
        <v>975329</v>
      </c>
      <c r="F83" s="32">
        <f t="shared" si="17"/>
        <v>3440144</v>
      </c>
      <c r="G83" s="32">
        <f t="shared" si="17"/>
        <v>2158357</v>
      </c>
      <c r="H83" s="32">
        <f t="shared" si="17"/>
        <v>0</v>
      </c>
      <c r="I83" s="32">
        <f t="shared" si="17"/>
        <v>923744</v>
      </c>
      <c r="J83" s="32">
        <f t="shared" si="17"/>
        <v>496145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7993719</v>
      </c>
      <c r="O83" s="45">
        <f t="shared" si="12"/>
        <v>66.011420691021996</v>
      </c>
      <c r="P83" s="9"/>
    </row>
    <row r="84" spans="1:119">
      <c r="A84" s="12"/>
      <c r="B84" s="25">
        <v>381</v>
      </c>
      <c r="C84" s="20" t="s">
        <v>85</v>
      </c>
      <c r="D84" s="46">
        <v>0</v>
      </c>
      <c r="E84" s="46">
        <v>975329</v>
      </c>
      <c r="F84" s="46">
        <v>3440144</v>
      </c>
      <c r="G84" s="46">
        <v>2158357</v>
      </c>
      <c r="H84" s="46">
        <v>0</v>
      </c>
      <c r="I84" s="46">
        <v>395000</v>
      </c>
      <c r="J84" s="46">
        <v>387092</v>
      </c>
      <c r="K84" s="46">
        <v>0</v>
      </c>
      <c r="L84" s="46">
        <v>0</v>
      </c>
      <c r="M84" s="46">
        <v>0</v>
      </c>
      <c r="N84" s="46">
        <f>SUM(D84:M84)</f>
        <v>7355922</v>
      </c>
      <c r="O84" s="47">
        <f t="shared" si="12"/>
        <v>60.744549778687983</v>
      </c>
      <c r="P84" s="9"/>
    </row>
    <row r="85" spans="1:119" ht="15.75" thickBot="1">
      <c r="A85" s="12"/>
      <c r="B85" s="25">
        <v>389.4</v>
      </c>
      <c r="C85" s="20" t="s">
        <v>87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528744</v>
      </c>
      <c r="J85" s="46">
        <v>109053</v>
      </c>
      <c r="K85" s="46">
        <v>0</v>
      </c>
      <c r="L85" s="46">
        <v>0</v>
      </c>
      <c r="M85" s="46">
        <v>0</v>
      </c>
      <c r="N85" s="46">
        <f>SUM(D85:M85)</f>
        <v>637797</v>
      </c>
      <c r="O85" s="47">
        <f t="shared" si="12"/>
        <v>5.2668709123340163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8">SUM(D5,D16,D25,D50,D70,D74,D83)</f>
        <v>94235150</v>
      </c>
      <c r="E86" s="15">
        <f t="shared" si="18"/>
        <v>31189472</v>
      </c>
      <c r="F86" s="15">
        <f t="shared" si="18"/>
        <v>4952469</v>
      </c>
      <c r="G86" s="15">
        <f t="shared" si="18"/>
        <v>2323773</v>
      </c>
      <c r="H86" s="15">
        <f t="shared" si="18"/>
        <v>0</v>
      </c>
      <c r="I86" s="15">
        <f t="shared" si="18"/>
        <v>17860793</v>
      </c>
      <c r="J86" s="15">
        <f t="shared" si="18"/>
        <v>17670751</v>
      </c>
      <c r="K86" s="15">
        <f t="shared" si="18"/>
        <v>35061780</v>
      </c>
      <c r="L86" s="15">
        <f t="shared" si="18"/>
        <v>0</v>
      </c>
      <c r="M86" s="15">
        <f t="shared" si="18"/>
        <v>345296</v>
      </c>
      <c r="N86" s="15">
        <f>SUM(D86:M86)</f>
        <v>203639484</v>
      </c>
      <c r="O86" s="38">
        <f t="shared" si="12"/>
        <v>1681.6367510074651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107</v>
      </c>
      <c r="M88" s="121"/>
      <c r="N88" s="121"/>
      <c r="O88" s="43">
        <v>121096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thickBot="1">
      <c r="A90" s="123" t="s">
        <v>115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53310918</v>
      </c>
      <c r="E5" s="27">
        <f t="shared" si="0"/>
        <v>0</v>
      </c>
      <c r="F5" s="27">
        <f t="shared" si="0"/>
        <v>1671274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54982192</v>
      </c>
      <c r="O5" s="33">
        <f t="shared" ref="O5:O36" si="1">(N5/O$88)</f>
        <v>432.2567335964402</v>
      </c>
      <c r="P5" s="6"/>
    </row>
    <row r="6" spans="1:133">
      <c r="A6" s="12"/>
      <c r="B6" s="25">
        <v>311</v>
      </c>
      <c r="C6" s="20" t="s">
        <v>3</v>
      </c>
      <c r="D6" s="46">
        <v>31947040</v>
      </c>
      <c r="E6" s="46">
        <v>0</v>
      </c>
      <c r="F6" s="46">
        <v>1671274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33618314</v>
      </c>
      <c r="O6" s="47">
        <f t="shared" si="1"/>
        <v>264.29907702951306</v>
      </c>
      <c r="P6" s="9"/>
    </row>
    <row r="7" spans="1:133">
      <c r="A7" s="12"/>
      <c r="B7" s="25">
        <v>312.41000000000003</v>
      </c>
      <c r="C7" s="20" t="s">
        <v>11</v>
      </c>
      <c r="D7" s="46">
        <v>2288006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2288006</v>
      </c>
      <c r="O7" s="47">
        <f t="shared" si="1"/>
        <v>17.987751379738675</v>
      </c>
      <c r="P7" s="9"/>
    </row>
    <row r="8" spans="1:133">
      <c r="A8" s="12"/>
      <c r="B8" s="25">
        <v>312.51</v>
      </c>
      <c r="C8" s="20" t="s">
        <v>95</v>
      </c>
      <c r="D8" s="46">
        <v>1190639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1190639</v>
      </c>
      <c r="O8" s="47">
        <f t="shared" si="1"/>
        <v>9.3605166747904835</v>
      </c>
      <c r="P8" s="9"/>
    </row>
    <row r="9" spans="1:133">
      <c r="A9" s="12"/>
      <c r="B9" s="25">
        <v>312.52</v>
      </c>
      <c r="C9" s="20" t="s">
        <v>96</v>
      </c>
      <c r="D9" s="46">
        <v>918650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918650</v>
      </c>
      <c r="O9" s="47">
        <f t="shared" si="1"/>
        <v>7.2222047516470385</v>
      </c>
      <c r="P9" s="9"/>
    </row>
    <row r="10" spans="1:133">
      <c r="A10" s="12"/>
      <c r="B10" s="25">
        <v>314.10000000000002</v>
      </c>
      <c r="C10" s="20" t="s">
        <v>12</v>
      </c>
      <c r="D10" s="46">
        <v>7135907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7135907</v>
      </c>
      <c r="O10" s="47">
        <f t="shared" si="1"/>
        <v>56.100779886476204</v>
      </c>
      <c r="P10" s="9"/>
    </row>
    <row r="11" spans="1:133">
      <c r="A11" s="12"/>
      <c r="B11" s="25">
        <v>314.2</v>
      </c>
      <c r="C11" s="20" t="s">
        <v>14</v>
      </c>
      <c r="D11" s="46">
        <v>6806077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6806077</v>
      </c>
      <c r="O11" s="47">
        <f t="shared" si="1"/>
        <v>53.507735970691364</v>
      </c>
      <c r="P11" s="9"/>
    </row>
    <row r="12" spans="1:133">
      <c r="A12" s="12"/>
      <c r="B12" s="25">
        <v>314.3</v>
      </c>
      <c r="C12" s="20" t="s">
        <v>13</v>
      </c>
      <c r="D12" s="46">
        <v>1578838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1578838</v>
      </c>
      <c r="O12" s="47">
        <f t="shared" si="1"/>
        <v>12.412443591880375</v>
      </c>
      <c r="P12" s="9"/>
    </row>
    <row r="13" spans="1:133">
      <c r="A13" s="12"/>
      <c r="B13" s="25">
        <v>314.5</v>
      </c>
      <c r="C13" s="20" t="s">
        <v>15</v>
      </c>
      <c r="D13" s="46">
        <v>64910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64910</v>
      </c>
      <c r="O13" s="47">
        <f t="shared" si="1"/>
        <v>0.5103067658296514</v>
      </c>
      <c r="P13" s="9"/>
    </row>
    <row r="14" spans="1:133">
      <c r="A14" s="12"/>
      <c r="B14" s="25">
        <v>314.8</v>
      </c>
      <c r="C14" s="20" t="s">
        <v>16</v>
      </c>
      <c r="D14" s="46">
        <v>158427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158427</v>
      </c>
      <c r="O14" s="47">
        <f t="shared" si="1"/>
        <v>1.2455148665859526</v>
      </c>
      <c r="P14" s="9"/>
    </row>
    <row r="15" spans="1:133">
      <c r="A15" s="12"/>
      <c r="B15" s="25">
        <v>316</v>
      </c>
      <c r="C15" s="20" t="s">
        <v>17</v>
      </c>
      <c r="D15" s="46">
        <v>1222424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1222424</v>
      </c>
      <c r="O15" s="47">
        <f t="shared" si="1"/>
        <v>9.6104026792874109</v>
      </c>
      <c r="P15" s="9"/>
    </row>
    <row r="16" spans="1:133" ht="15.75">
      <c r="A16" s="29" t="s">
        <v>18</v>
      </c>
      <c r="B16" s="30"/>
      <c r="C16" s="31"/>
      <c r="D16" s="32">
        <f>SUM(D17:D24)</f>
        <v>12964089</v>
      </c>
      <c r="E16" s="32">
        <f t="shared" ref="E16:M16" si="3">SUM(E17:E24)</f>
        <v>7499229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30990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20494308</v>
      </c>
      <c r="O16" s="45">
        <f t="shared" si="1"/>
        <v>161.12130693878834</v>
      </c>
      <c r="P16" s="10"/>
    </row>
    <row r="17" spans="1:16">
      <c r="A17" s="12"/>
      <c r="B17" s="25">
        <v>322</v>
      </c>
      <c r="C17" s="20" t="s">
        <v>0</v>
      </c>
      <c r="D17" s="46">
        <v>2363433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2363433</v>
      </c>
      <c r="O17" s="47">
        <f t="shared" si="1"/>
        <v>18.580740263211684</v>
      </c>
      <c r="P17" s="9"/>
    </row>
    <row r="18" spans="1:16">
      <c r="A18" s="12"/>
      <c r="B18" s="25">
        <v>323.10000000000002</v>
      </c>
      <c r="C18" s="20" t="s">
        <v>19</v>
      </c>
      <c r="D18" s="46">
        <v>8039262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8039262</v>
      </c>
      <c r="O18" s="47">
        <f t="shared" si="1"/>
        <v>63.202739036777309</v>
      </c>
      <c r="P18" s="9"/>
    </row>
    <row r="19" spans="1:16">
      <c r="A19" s="12"/>
      <c r="B19" s="25">
        <v>323.39999999999998</v>
      </c>
      <c r="C19" s="20" t="s">
        <v>20</v>
      </c>
      <c r="D19" s="46">
        <v>43527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43527</v>
      </c>
      <c r="O19" s="47">
        <f t="shared" si="1"/>
        <v>0.34219877671032561</v>
      </c>
      <c r="P19" s="9"/>
    </row>
    <row r="20" spans="1:16">
      <c r="A20" s="12"/>
      <c r="B20" s="25">
        <v>323.7</v>
      </c>
      <c r="C20" s="20" t="s">
        <v>21</v>
      </c>
      <c r="D20" s="46">
        <v>1510032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1510032</v>
      </c>
      <c r="O20" s="47">
        <f t="shared" si="1"/>
        <v>11.871507413638579</v>
      </c>
      <c r="P20" s="9"/>
    </row>
    <row r="21" spans="1:16">
      <c r="A21" s="12"/>
      <c r="B21" s="25">
        <v>323.89999999999998</v>
      </c>
      <c r="C21" s="20" t="s">
        <v>22</v>
      </c>
      <c r="D21" s="46">
        <v>40000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40000</v>
      </c>
      <c r="O21" s="47">
        <f t="shared" si="1"/>
        <v>0.31447035330744194</v>
      </c>
      <c r="P21" s="9"/>
    </row>
    <row r="22" spans="1:16">
      <c r="A22" s="12"/>
      <c r="B22" s="25">
        <v>324.03100000000001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30990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30990</v>
      </c>
      <c r="O22" s="47">
        <f t="shared" si="1"/>
        <v>0.24363590622494063</v>
      </c>
      <c r="P22" s="9"/>
    </row>
    <row r="23" spans="1:16">
      <c r="A23" s="12"/>
      <c r="B23" s="25">
        <v>325.2</v>
      </c>
      <c r="C23" s="20" t="s">
        <v>24</v>
      </c>
      <c r="D23" s="46">
        <v>966606</v>
      </c>
      <c r="E23" s="46">
        <v>7499229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8465835</v>
      </c>
      <c r="O23" s="47">
        <f t="shared" si="1"/>
        <v>66.556353087312687</v>
      </c>
      <c r="P23" s="9"/>
    </row>
    <row r="24" spans="1:16">
      <c r="A24" s="12"/>
      <c r="B24" s="25">
        <v>329</v>
      </c>
      <c r="C24" s="20" t="s">
        <v>25</v>
      </c>
      <c r="D24" s="46">
        <v>1229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1229</v>
      </c>
      <c r="O24" s="47">
        <f t="shared" si="1"/>
        <v>9.6621016053711536E-3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SUM(D26:D47)</f>
        <v>10625708</v>
      </c>
      <c r="E25" s="32">
        <f t="shared" si="5"/>
        <v>3432303</v>
      </c>
      <c r="F25" s="32">
        <f t="shared" si="5"/>
        <v>0</v>
      </c>
      <c r="G25" s="32">
        <f t="shared" si="5"/>
        <v>100664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14158675</v>
      </c>
      <c r="O25" s="45">
        <f t="shared" si="1"/>
        <v>111.31208824038114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831381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2" si="6">SUM(D26:M26)</f>
        <v>831381</v>
      </c>
      <c r="O26" s="47">
        <f t="shared" si="1"/>
        <v>6.5361169200773599</v>
      </c>
      <c r="P26" s="9"/>
    </row>
    <row r="27" spans="1:16">
      <c r="A27" s="12"/>
      <c r="B27" s="25">
        <v>331.5</v>
      </c>
      <c r="C27" s="20" t="s">
        <v>28</v>
      </c>
      <c r="D27" s="46">
        <v>0</v>
      </c>
      <c r="E27" s="46">
        <v>1014248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1014248</v>
      </c>
      <c r="O27" s="47">
        <f t="shared" si="1"/>
        <v>7.973773172534159</v>
      </c>
      <c r="P27" s="9"/>
    </row>
    <row r="28" spans="1:16">
      <c r="A28" s="12"/>
      <c r="B28" s="25">
        <v>331.9</v>
      </c>
      <c r="C28" s="20" t="s">
        <v>29</v>
      </c>
      <c r="D28" s="46">
        <v>121477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121477</v>
      </c>
      <c r="O28" s="47">
        <f t="shared" si="1"/>
        <v>0.95502287771820316</v>
      </c>
      <c r="P28" s="9"/>
    </row>
    <row r="29" spans="1:16">
      <c r="A29" s="12"/>
      <c r="B29" s="25">
        <v>334.1</v>
      </c>
      <c r="C29" s="20" t="s">
        <v>30</v>
      </c>
      <c r="D29" s="46">
        <v>0</v>
      </c>
      <c r="E29" s="46">
        <v>63256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63256</v>
      </c>
      <c r="O29" s="47">
        <f t="shared" si="1"/>
        <v>0.49730341672038869</v>
      </c>
      <c r="P29" s="9"/>
    </row>
    <row r="30" spans="1:16">
      <c r="A30" s="12"/>
      <c r="B30" s="25">
        <v>334.2</v>
      </c>
      <c r="C30" s="20" t="s">
        <v>31</v>
      </c>
      <c r="D30" s="46">
        <v>0</v>
      </c>
      <c r="E30" s="46">
        <v>95468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95468</v>
      </c>
      <c r="O30" s="47">
        <f t="shared" si="1"/>
        <v>0.75054639223887165</v>
      </c>
      <c r="P30" s="9"/>
    </row>
    <row r="31" spans="1:16">
      <c r="A31" s="12"/>
      <c r="B31" s="25">
        <v>334.49</v>
      </c>
      <c r="C31" s="20" t="s">
        <v>32</v>
      </c>
      <c r="D31" s="46">
        <v>0</v>
      </c>
      <c r="E31" s="46">
        <v>12363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12363</v>
      </c>
      <c r="O31" s="47">
        <f t="shared" si="1"/>
        <v>9.7194924448497616E-2</v>
      </c>
      <c r="P31" s="9"/>
    </row>
    <row r="32" spans="1:16">
      <c r="A32" s="12"/>
      <c r="B32" s="25">
        <v>334.5</v>
      </c>
      <c r="C32" s="20" t="s">
        <v>33</v>
      </c>
      <c r="D32" s="46">
        <v>0</v>
      </c>
      <c r="E32" s="46">
        <v>582382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582382</v>
      </c>
      <c r="O32" s="47">
        <f t="shared" si="1"/>
        <v>4.5785468324973664</v>
      </c>
      <c r="P32" s="9"/>
    </row>
    <row r="33" spans="1:16">
      <c r="A33" s="12"/>
      <c r="B33" s="25">
        <v>334.7</v>
      </c>
      <c r="C33" s="20" t="s">
        <v>34</v>
      </c>
      <c r="D33" s="46">
        <v>0</v>
      </c>
      <c r="E33" s="46">
        <v>523338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523338</v>
      </c>
      <c r="O33" s="47">
        <f t="shared" si="1"/>
        <v>4.1143571439802509</v>
      </c>
      <c r="P33" s="9"/>
    </row>
    <row r="34" spans="1:16">
      <c r="A34" s="12"/>
      <c r="B34" s="25">
        <v>334.9</v>
      </c>
      <c r="C34" s="20" t="s">
        <v>35</v>
      </c>
      <c r="D34" s="46">
        <v>2084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2084</v>
      </c>
      <c r="O34" s="47">
        <f t="shared" si="1"/>
        <v>1.6383905407317725E-2</v>
      </c>
      <c r="P34" s="9"/>
    </row>
    <row r="35" spans="1:16">
      <c r="A35" s="12"/>
      <c r="B35" s="25">
        <v>335.12</v>
      </c>
      <c r="C35" s="20" t="s">
        <v>36</v>
      </c>
      <c r="D35" s="46">
        <v>3037391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3037391</v>
      </c>
      <c r="O35" s="47">
        <f t="shared" si="1"/>
        <v>23.879235522571111</v>
      </c>
      <c r="P35" s="9"/>
    </row>
    <row r="36" spans="1:16">
      <c r="A36" s="12"/>
      <c r="B36" s="25">
        <v>335.14</v>
      </c>
      <c r="C36" s="20" t="s">
        <v>37</v>
      </c>
      <c r="D36" s="46">
        <v>403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403</v>
      </c>
      <c r="O36" s="47">
        <f t="shared" si="1"/>
        <v>3.1682888095724776E-3</v>
      </c>
      <c r="P36" s="9"/>
    </row>
    <row r="37" spans="1:16">
      <c r="A37" s="12"/>
      <c r="B37" s="25">
        <v>335.15</v>
      </c>
      <c r="C37" s="20" t="s">
        <v>38</v>
      </c>
      <c r="D37" s="46">
        <v>41991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41991</v>
      </c>
      <c r="O37" s="47">
        <f t="shared" ref="O37:O68" si="7">(N37/O$88)</f>
        <v>0.33012311514331988</v>
      </c>
      <c r="P37" s="9"/>
    </row>
    <row r="38" spans="1:16">
      <c r="A38" s="12"/>
      <c r="B38" s="25">
        <v>335.18</v>
      </c>
      <c r="C38" s="20" t="s">
        <v>39</v>
      </c>
      <c r="D38" s="46">
        <v>6514913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6514913</v>
      </c>
      <c r="O38" s="47">
        <f t="shared" si="7"/>
        <v>51.21867482193116</v>
      </c>
      <c r="P38" s="9"/>
    </row>
    <row r="39" spans="1:16">
      <c r="A39" s="12"/>
      <c r="B39" s="25">
        <v>335.21</v>
      </c>
      <c r="C39" s="20" t="s">
        <v>40</v>
      </c>
      <c r="D39" s="46">
        <v>0</v>
      </c>
      <c r="E39" s="46">
        <v>41896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41896</v>
      </c>
      <c r="O39" s="47">
        <f t="shared" si="7"/>
        <v>0.32937624805421467</v>
      </c>
      <c r="P39" s="9"/>
    </row>
    <row r="40" spans="1:16">
      <c r="A40" s="12"/>
      <c r="B40" s="25">
        <v>335.22</v>
      </c>
      <c r="C40" s="20" t="s">
        <v>41</v>
      </c>
      <c r="D40" s="46">
        <v>260680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260680</v>
      </c>
      <c r="O40" s="47">
        <f t="shared" si="7"/>
        <v>2.0494032925045991</v>
      </c>
      <c r="P40" s="9"/>
    </row>
    <row r="41" spans="1:16">
      <c r="A41" s="12"/>
      <c r="B41" s="25">
        <v>335.29</v>
      </c>
      <c r="C41" s="20" t="s">
        <v>42</v>
      </c>
      <c r="D41" s="46">
        <v>1717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1717</v>
      </c>
      <c r="O41" s="47">
        <f t="shared" si="7"/>
        <v>1.3498639915721946E-2</v>
      </c>
      <c r="P41" s="9"/>
    </row>
    <row r="42" spans="1:16">
      <c r="A42" s="12"/>
      <c r="B42" s="25">
        <v>335.33</v>
      </c>
      <c r="C42" s="20" t="s">
        <v>97</v>
      </c>
      <c r="D42" s="46">
        <v>46155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46155</v>
      </c>
      <c r="O42" s="47">
        <f t="shared" si="7"/>
        <v>0.36285947892262455</v>
      </c>
      <c r="P42" s="9"/>
    </row>
    <row r="43" spans="1:16">
      <c r="A43" s="12"/>
      <c r="B43" s="25">
        <v>337.2</v>
      </c>
      <c r="C43" s="20" t="s">
        <v>43</v>
      </c>
      <c r="D43" s="46">
        <v>0</v>
      </c>
      <c r="E43" s="46">
        <v>8010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8">SUM(D43:M43)</f>
        <v>8010</v>
      </c>
      <c r="O43" s="47">
        <f t="shared" si="7"/>
        <v>6.2972688249815251E-2</v>
      </c>
      <c r="P43" s="9"/>
    </row>
    <row r="44" spans="1:16">
      <c r="A44" s="12"/>
      <c r="B44" s="25">
        <v>337.3</v>
      </c>
      <c r="C44" s="20" t="s">
        <v>44</v>
      </c>
      <c r="D44" s="46">
        <v>0</v>
      </c>
      <c r="E44" s="46">
        <v>12946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12946</v>
      </c>
      <c r="O44" s="47">
        <f t="shared" si="7"/>
        <v>0.10177832984795358</v>
      </c>
      <c r="P44" s="9"/>
    </row>
    <row r="45" spans="1:16">
      <c r="A45" s="12"/>
      <c r="B45" s="25">
        <v>337.4</v>
      </c>
      <c r="C45" s="20" t="s">
        <v>45</v>
      </c>
      <c r="D45" s="46">
        <v>155017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155017</v>
      </c>
      <c r="O45" s="47">
        <f t="shared" si="7"/>
        <v>1.2187062689664931</v>
      </c>
      <c r="P45" s="9"/>
    </row>
    <row r="46" spans="1:16">
      <c r="A46" s="12"/>
      <c r="B46" s="25">
        <v>337.7</v>
      </c>
      <c r="C46" s="20" t="s">
        <v>46</v>
      </c>
      <c r="D46" s="46">
        <v>0</v>
      </c>
      <c r="E46" s="46">
        <v>247015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247015</v>
      </c>
      <c r="O46" s="47">
        <f t="shared" si="7"/>
        <v>1.9419723580559443</v>
      </c>
      <c r="P46" s="9"/>
    </row>
    <row r="47" spans="1:16">
      <c r="A47" s="12"/>
      <c r="B47" s="25">
        <v>338</v>
      </c>
      <c r="C47" s="20" t="s">
        <v>47</v>
      </c>
      <c r="D47" s="46">
        <v>443880</v>
      </c>
      <c r="E47" s="46">
        <v>0</v>
      </c>
      <c r="F47" s="46">
        <v>0</v>
      </c>
      <c r="G47" s="46">
        <v>100664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544544</v>
      </c>
      <c r="O47" s="47">
        <f t="shared" si="7"/>
        <v>4.2810736017861917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SUM(D49:D68)</f>
        <v>10085912</v>
      </c>
      <c r="E48" s="32">
        <f t="shared" si="9"/>
        <v>17575251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16224402</v>
      </c>
      <c r="J48" s="32">
        <f t="shared" si="9"/>
        <v>17968116</v>
      </c>
      <c r="K48" s="32">
        <f t="shared" si="9"/>
        <v>0</v>
      </c>
      <c r="L48" s="32">
        <f t="shared" si="9"/>
        <v>0</v>
      </c>
      <c r="M48" s="32">
        <f t="shared" si="9"/>
        <v>326664</v>
      </c>
      <c r="N48" s="32">
        <f t="shared" si="8"/>
        <v>62180345</v>
      </c>
      <c r="O48" s="45">
        <f t="shared" si="7"/>
        <v>488.84687652321577</v>
      </c>
      <c r="P48" s="10"/>
    </row>
    <row r="49" spans="1:16">
      <c r="A49" s="12"/>
      <c r="B49" s="25">
        <v>341.1</v>
      </c>
      <c r="C49" s="20" t="s">
        <v>99</v>
      </c>
      <c r="D49" s="46">
        <v>835555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835555</v>
      </c>
      <c r="O49" s="47">
        <f t="shared" si="7"/>
        <v>6.5689319014449916</v>
      </c>
      <c r="P49" s="9"/>
    </row>
    <row r="50" spans="1:16">
      <c r="A50" s="12"/>
      <c r="B50" s="25">
        <v>341.2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16729871</v>
      </c>
      <c r="K50" s="46">
        <v>0</v>
      </c>
      <c r="L50" s="46">
        <v>0</v>
      </c>
      <c r="M50" s="46">
        <v>0</v>
      </c>
      <c r="N50" s="46">
        <f t="shared" si="8"/>
        <v>16729871</v>
      </c>
      <c r="O50" s="47">
        <f t="shared" si="7"/>
        <v>131.52621110394819</v>
      </c>
      <c r="P50" s="9"/>
    </row>
    <row r="51" spans="1:16">
      <c r="A51" s="12"/>
      <c r="B51" s="25">
        <v>342.1</v>
      </c>
      <c r="C51" s="20" t="s">
        <v>56</v>
      </c>
      <c r="D51" s="46">
        <v>715965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6" si="10">SUM(D51:M51)</f>
        <v>715965</v>
      </c>
      <c r="O51" s="47">
        <f t="shared" si="7"/>
        <v>5.6287441626440664</v>
      </c>
      <c r="P51" s="9"/>
    </row>
    <row r="52" spans="1:16">
      <c r="A52" s="12"/>
      <c r="B52" s="25">
        <v>342.2</v>
      </c>
      <c r="C52" s="20" t="s">
        <v>57</v>
      </c>
      <c r="D52" s="46">
        <v>0</v>
      </c>
      <c r="E52" s="46">
        <v>6125734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6125734</v>
      </c>
      <c r="O52" s="47">
        <f t="shared" si="7"/>
        <v>48.159043381185242</v>
      </c>
      <c r="P52" s="9"/>
    </row>
    <row r="53" spans="1:16">
      <c r="A53" s="12"/>
      <c r="B53" s="25">
        <v>342.4</v>
      </c>
      <c r="C53" s="20" t="s">
        <v>58</v>
      </c>
      <c r="D53" s="46">
        <v>21990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21990</v>
      </c>
      <c r="O53" s="47">
        <f t="shared" si="7"/>
        <v>0.17288007673076622</v>
      </c>
      <c r="P53" s="9"/>
    </row>
    <row r="54" spans="1:16">
      <c r="A54" s="12"/>
      <c r="B54" s="25">
        <v>342.5</v>
      </c>
      <c r="C54" s="20" t="s">
        <v>59</v>
      </c>
      <c r="D54" s="46">
        <v>76268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76268</v>
      </c>
      <c r="O54" s="47">
        <f t="shared" si="7"/>
        <v>0.59960062265129954</v>
      </c>
      <c r="P54" s="9"/>
    </row>
    <row r="55" spans="1:16">
      <c r="A55" s="12"/>
      <c r="B55" s="25">
        <v>342.6</v>
      </c>
      <c r="C55" s="20" t="s">
        <v>60</v>
      </c>
      <c r="D55" s="46">
        <v>1932193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1932193</v>
      </c>
      <c r="O55" s="47">
        <f t="shared" si="7"/>
        <v>15.190435384204154</v>
      </c>
      <c r="P55" s="9"/>
    </row>
    <row r="56" spans="1:16">
      <c r="A56" s="12"/>
      <c r="B56" s="25">
        <v>342.9</v>
      </c>
      <c r="C56" s="20" t="s">
        <v>61</v>
      </c>
      <c r="D56" s="46">
        <v>964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964</v>
      </c>
      <c r="O56" s="47">
        <f t="shared" si="7"/>
        <v>7.5787355147093512E-3</v>
      </c>
      <c r="P56" s="9"/>
    </row>
    <row r="57" spans="1:16">
      <c r="A57" s="12"/>
      <c r="B57" s="25">
        <v>343.3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7598229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7598229</v>
      </c>
      <c r="O57" s="47">
        <f t="shared" si="7"/>
        <v>59.735443953521283</v>
      </c>
      <c r="P57" s="9"/>
    </row>
    <row r="58" spans="1:16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8655046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8655046</v>
      </c>
      <c r="O58" s="47">
        <f t="shared" si="7"/>
        <v>68.043884337804059</v>
      </c>
      <c r="P58" s="9"/>
    </row>
    <row r="59" spans="1:16">
      <c r="A59" s="12"/>
      <c r="B59" s="25">
        <v>343.6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-28873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-28873</v>
      </c>
      <c r="O59" s="47">
        <f t="shared" si="7"/>
        <v>-0.22699256277614427</v>
      </c>
      <c r="P59" s="9"/>
    </row>
    <row r="60" spans="1:16">
      <c r="A60" s="12"/>
      <c r="B60" s="25">
        <v>343.9</v>
      </c>
      <c r="C60" s="20" t="s">
        <v>65</v>
      </c>
      <c r="D60" s="46">
        <v>190226</v>
      </c>
      <c r="E60" s="46">
        <v>2953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193179</v>
      </c>
      <c r="O60" s="47">
        <f t="shared" si="7"/>
        <v>1.5187267095394581</v>
      </c>
      <c r="P60" s="9"/>
    </row>
    <row r="61" spans="1:16">
      <c r="A61" s="12"/>
      <c r="B61" s="25">
        <v>345.1</v>
      </c>
      <c r="C61" s="20" t="s">
        <v>66</v>
      </c>
      <c r="D61" s="46">
        <v>52590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52590</v>
      </c>
      <c r="O61" s="47">
        <f t="shared" si="7"/>
        <v>0.4134498970109593</v>
      </c>
      <c r="P61" s="9"/>
    </row>
    <row r="62" spans="1:16">
      <c r="A62" s="12"/>
      <c r="B62" s="25">
        <v>345.9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326664</v>
      </c>
      <c r="N62" s="46">
        <f t="shared" si="10"/>
        <v>326664</v>
      </c>
      <c r="O62" s="47">
        <f t="shared" si="7"/>
        <v>2.5681535873205554</v>
      </c>
      <c r="P62" s="9"/>
    </row>
    <row r="63" spans="1:16">
      <c r="A63" s="12"/>
      <c r="B63" s="25">
        <v>347.2</v>
      </c>
      <c r="C63" s="20" t="s">
        <v>68</v>
      </c>
      <c r="D63" s="46">
        <v>3806760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3806760</v>
      </c>
      <c r="O63" s="47">
        <f t="shared" si="7"/>
        <v>29.927829053915943</v>
      </c>
      <c r="P63" s="9"/>
    </row>
    <row r="64" spans="1:16">
      <c r="A64" s="12"/>
      <c r="B64" s="25">
        <v>347.4</v>
      </c>
      <c r="C64" s="20" t="s">
        <v>69</v>
      </c>
      <c r="D64" s="46">
        <v>41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41</v>
      </c>
      <c r="O64" s="47">
        <f t="shared" si="7"/>
        <v>3.2233211214012801E-4</v>
      </c>
      <c r="P64" s="9"/>
    </row>
    <row r="65" spans="1:16">
      <c r="A65" s="12"/>
      <c r="B65" s="25">
        <v>347.5</v>
      </c>
      <c r="C65" s="20" t="s">
        <v>70</v>
      </c>
      <c r="D65" s="46">
        <v>29338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29338</v>
      </c>
      <c r="O65" s="47">
        <f t="shared" si="7"/>
        <v>0.23064828063334328</v>
      </c>
      <c r="P65" s="9"/>
    </row>
    <row r="66" spans="1:16">
      <c r="A66" s="12"/>
      <c r="B66" s="25">
        <v>347.8</v>
      </c>
      <c r="C66" s="20" t="s">
        <v>98</v>
      </c>
      <c r="D66" s="46">
        <v>0</v>
      </c>
      <c r="E66" s="46">
        <v>11419530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11419530</v>
      </c>
      <c r="O66" s="47">
        <f t="shared" si="7"/>
        <v>89.777590842623312</v>
      </c>
      <c r="P66" s="9"/>
    </row>
    <row r="67" spans="1:16">
      <c r="A67" s="12"/>
      <c r="B67" s="25">
        <v>347.9</v>
      </c>
      <c r="C67" s="20" t="s">
        <v>71</v>
      </c>
      <c r="D67" s="46">
        <v>193173</v>
      </c>
      <c r="E67" s="46">
        <v>27034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1">SUM(D67:M67)</f>
        <v>220207</v>
      </c>
      <c r="O67" s="47">
        <f t="shared" si="7"/>
        <v>1.7312143272692966</v>
      </c>
      <c r="P67" s="9"/>
    </row>
    <row r="68" spans="1:16">
      <c r="A68" s="12"/>
      <c r="B68" s="25">
        <v>349</v>
      </c>
      <c r="C68" s="20" t="s">
        <v>1</v>
      </c>
      <c r="D68" s="46">
        <v>2230849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1238245</v>
      </c>
      <c r="K68" s="46">
        <v>0</v>
      </c>
      <c r="L68" s="46">
        <v>0</v>
      </c>
      <c r="M68" s="46">
        <v>0</v>
      </c>
      <c r="N68" s="46">
        <f t="shared" si="11"/>
        <v>3469094</v>
      </c>
      <c r="O68" s="47">
        <f t="shared" si="7"/>
        <v>27.273180395918175</v>
      </c>
      <c r="P68" s="9"/>
    </row>
    <row r="69" spans="1:16" ht="15.75">
      <c r="A69" s="29" t="s">
        <v>53</v>
      </c>
      <c r="B69" s="30"/>
      <c r="C69" s="31"/>
      <c r="D69" s="32">
        <f t="shared" ref="D69:M69" si="12">SUM(D70:D72)</f>
        <v>1209998</v>
      </c>
      <c r="E69" s="32">
        <f t="shared" si="12"/>
        <v>471202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1"/>
        <v>1681200</v>
      </c>
      <c r="O69" s="45">
        <f t="shared" ref="O69:O86" si="13">(N69/O$88)</f>
        <v>13.217188949511785</v>
      </c>
      <c r="P69" s="10"/>
    </row>
    <row r="70" spans="1:16">
      <c r="A70" s="13"/>
      <c r="B70" s="39">
        <v>351.1</v>
      </c>
      <c r="C70" s="21" t="s">
        <v>74</v>
      </c>
      <c r="D70" s="46">
        <v>676887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676887</v>
      </c>
      <c r="O70" s="47">
        <f t="shared" si="13"/>
        <v>5.3215223509803611</v>
      </c>
      <c r="P70" s="9"/>
    </row>
    <row r="71" spans="1:16">
      <c r="A71" s="13"/>
      <c r="B71" s="39">
        <v>354</v>
      </c>
      <c r="C71" s="21" t="s">
        <v>75</v>
      </c>
      <c r="D71" s="46">
        <v>402668</v>
      </c>
      <c r="E71" s="46">
        <v>1170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403838</v>
      </c>
      <c r="O71" s="47">
        <f t="shared" si="13"/>
        <v>3.1748769634742686</v>
      </c>
      <c r="P71" s="9"/>
    </row>
    <row r="72" spans="1:16">
      <c r="A72" s="13"/>
      <c r="B72" s="39">
        <v>359</v>
      </c>
      <c r="C72" s="21" t="s">
        <v>76</v>
      </c>
      <c r="D72" s="46">
        <v>130443</v>
      </c>
      <c r="E72" s="46">
        <v>470032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600475</v>
      </c>
      <c r="O72" s="47">
        <f t="shared" si="13"/>
        <v>4.7207896350571552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SUM(D74:D81)</f>
        <v>3627088</v>
      </c>
      <c r="E73" s="32">
        <f t="shared" si="14"/>
        <v>992128</v>
      </c>
      <c r="F73" s="32">
        <f t="shared" si="14"/>
        <v>325607</v>
      </c>
      <c r="G73" s="32">
        <f t="shared" si="14"/>
        <v>754914</v>
      </c>
      <c r="H73" s="32">
        <f t="shared" si="14"/>
        <v>0</v>
      </c>
      <c r="I73" s="32">
        <f t="shared" si="14"/>
        <v>131233</v>
      </c>
      <c r="J73" s="32">
        <f t="shared" si="14"/>
        <v>753459</v>
      </c>
      <c r="K73" s="32">
        <f t="shared" si="14"/>
        <v>19823488</v>
      </c>
      <c r="L73" s="32">
        <f t="shared" si="14"/>
        <v>0</v>
      </c>
      <c r="M73" s="32">
        <f t="shared" si="14"/>
        <v>7891</v>
      </c>
      <c r="N73" s="32">
        <f t="shared" si="11"/>
        <v>26415808</v>
      </c>
      <c r="O73" s="45">
        <f t="shared" si="13"/>
        <v>207.67471186653879</v>
      </c>
      <c r="P73" s="10"/>
    </row>
    <row r="74" spans="1:16">
      <c r="A74" s="12"/>
      <c r="B74" s="25">
        <v>361.1</v>
      </c>
      <c r="C74" s="20" t="s">
        <v>77</v>
      </c>
      <c r="D74" s="46">
        <v>1043305</v>
      </c>
      <c r="E74" s="46">
        <v>795109</v>
      </c>
      <c r="F74" s="46">
        <v>325607</v>
      </c>
      <c r="G74" s="46">
        <v>755302</v>
      </c>
      <c r="H74" s="46">
        <v>0</v>
      </c>
      <c r="I74" s="46">
        <v>145991</v>
      </c>
      <c r="J74" s="46">
        <v>608256</v>
      </c>
      <c r="K74" s="46">
        <v>3755572</v>
      </c>
      <c r="L74" s="46">
        <v>0</v>
      </c>
      <c r="M74" s="46">
        <v>7491</v>
      </c>
      <c r="N74" s="46">
        <f t="shared" si="11"/>
        <v>7436633</v>
      </c>
      <c r="O74" s="47">
        <f t="shared" si="13"/>
        <v>58.465015173194544</v>
      </c>
      <c r="P74" s="9"/>
    </row>
    <row r="75" spans="1:16">
      <c r="A75" s="12"/>
      <c r="B75" s="25">
        <v>361.3</v>
      </c>
      <c r="C75" s="20" t="s">
        <v>78</v>
      </c>
      <c r="D75" s="46">
        <v>0</v>
      </c>
      <c r="E75" s="46">
        <v>0</v>
      </c>
      <c r="F75" s="46">
        <v>0</v>
      </c>
      <c r="G75" s="46">
        <v>11329</v>
      </c>
      <c r="H75" s="46">
        <v>0</v>
      </c>
      <c r="I75" s="46">
        <v>0</v>
      </c>
      <c r="J75" s="46">
        <v>0</v>
      </c>
      <c r="K75" s="46">
        <v>8617777</v>
      </c>
      <c r="L75" s="46">
        <v>0</v>
      </c>
      <c r="M75" s="46">
        <v>0</v>
      </c>
      <c r="N75" s="46">
        <f t="shared" ref="N75:N81" si="15">SUM(D75:M75)</f>
        <v>8629106</v>
      </c>
      <c r="O75" s="47">
        <f t="shared" si="13"/>
        <v>67.839950313684184</v>
      </c>
      <c r="P75" s="9"/>
    </row>
    <row r="76" spans="1:16">
      <c r="A76" s="12"/>
      <c r="B76" s="25">
        <v>361.4</v>
      </c>
      <c r="C76" s="20" t="s">
        <v>79</v>
      </c>
      <c r="D76" s="46">
        <v>0</v>
      </c>
      <c r="E76" s="46">
        <v>0</v>
      </c>
      <c r="F76" s="46">
        <v>0</v>
      </c>
      <c r="G76" s="46">
        <v>-11717</v>
      </c>
      <c r="H76" s="46">
        <v>0</v>
      </c>
      <c r="I76" s="46">
        <v>0</v>
      </c>
      <c r="J76" s="46">
        <v>0</v>
      </c>
      <c r="K76" s="46">
        <v>-10441981</v>
      </c>
      <c r="L76" s="46">
        <v>0</v>
      </c>
      <c r="M76" s="46">
        <v>0</v>
      </c>
      <c r="N76" s="46">
        <f t="shared" si="15"/>
        <v>-10453698</v>
      </c>
      <c r="O76" s="47">
        <f t="shared" si="13"/>
        <v>-82.184452585732487</v>
      </c>
      <c r="P76" s="9"/>
    </row>
    <row r="77" spans="1:16">
      <c r="A77" s="12"/>
      <c r="B77" s="25">
        <v>362</v>
      </c>
      <c r="C77" s="20" t="s">
        <v>80</v>
      </c>
      <c r="D77" s="46">
        <v>2347000</v>
      </c>
      <c r="E77" s="46">
        <v>166002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2513002</v>
      </c>
      <c r="O77" s="47">
        <f t="shared" si="13"/>
        <v>19.756615670057705</v>
      </c>
      <c r="P77" s="9"/>
    </row>
    <row r="78" spans="1:16">
      <c r="A78" s="12"/>
      <c r="B78" s="25">
        <v>364</v>
      </c>
      <c r="C78" s="20" t="s">
        <v>81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101832</v>
      </c>
      <c r="K78" s="46">
        <v>0</v>
      </c>
      <c r="L78" s="46">
        <v>0</v>
      </c>
      <c r="M78" s="46">
        <v>0</v>
      </c>
      <c r="N78" s="46">
        <f t="shared" si="15"/>
        <v>101832</v>
      </c>
      <c r="O78" s="47">
        <f t="shared" si="13"/>
        <v>0.80057862545008573</v>
      </c>
      <c r="P78" s="9"/>
    </row>
    <row r="79" spans="1:16">
      <c r="A79" s="12"/>
      <c r="B79" s="25">
        <v>365</v>
      </c>
      <c r="C79" s="20" t="s">
        <v>82</v>
      </c>
      <c r="D79" s="46">
        <v>34363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34363</v>
      </c>
      <c r="O79" s="47">
        <f t="shared" si="13"/>
        <v>0.2701536187675907</v>
      </c>
      <c r="P79" s="9"/>
    </row>
    <row r="80" spans="1:16">
      <c r="A80" s="12"/>
      <c r="B80" s="25">
        <v>368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17879305</v>
      </c>
      <c r="L80" s="46">
        <v>0</v>
      </c>
      <c r="M80" s="46">
        <v>0</v>
      </c>
      <c r="N80" s="46">
        <f t="shared" si="15"/>
        <v>17879305</v>
      </c>
      <c r="O80" s="47">
        <f t="shared" si="13"/>
        <v>140.56278400603784</v>
      </c>
      <c r="P80" s="9"/>
    </row>
    <row r="81" spans="1:119">
      <c r="A81" s="12"/>
      <c r="B81" s="25">
        <v>369.9</v>
      </c>
      <c r="C81" s="20" t="s">
        <v>84</v>
      </c>
      <c r="D81" s="46">
        <v>202420</v>
      </c>
      <c r="E81" s="46">
        <v>31017</v>
      </c>
      <c r="F81" s="46">
        <v>0</v>
      </c>
      <c r="G81" s="46">
        <v>0</v>
      </c>
      <c r="H81" s="46">
        <v>0</v>
      </c>
      <c r="I81" s="46">
        <v>-14758</v>
      </c>
      <c r="J81" s="46">
        <v>43371</v>
      </c>
      <c r="K81" s="46">
        <v>12815</v>
      </c>
      <c r="L81" s="46">
        <v>0</v>
      </c>
      <c r="M81" s="46">
        <v>400</v>
      </c>
      <c r="N81" s="46">
        <f t="shared" si="15"/>
        <v>275265</v>
      </c>
      <c r="O81" s="47">
        <f t="shared" si="13"/>
        <v>2.1640670450793253</v>
      </c>
      <c r="P81" s="9"/>
    </row>
    <row r="82" spans="1:119" ht="15.75">
      <c r="A82" s="29" t="s">
        <v>54</v>
      </c>
      <c r="B82" s="30"/>
      <c r="C82" s="31"/>
      <c r="D82" s="32">
        <f t="shared" ref="D82:M82" si="16">SUM(D83:D85)</f>
        <v>604386</v>
      </c>
      <c r="E82" s="32">
        <f t="shared" si="16"/>
        <v>956042</v>
      </c>
      <c r="F82" s="32">
        <f t="shared" si="16"/>
        <v>4497979</v>
      </c>
      <c r="G82" s="32">
        <f t="shared" si="16"/>
        <v>4397237</v>
      </c>
      <c r="H82" s="32">
        <f t="shared" si="16"/>
        <v>0</v>
      </c>
      <c r="I82" s="32">
        <f t="shared" si="16"/>
        <v>544447</v>
      </c>
      <c r="J82" s="32">
        <f t="shared" si="16"/>
        <v>431635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11431726</v>
      </c>
      <c r="O82" s="45">
        <f t="shared" si="13"/>
        <v>89.873472853346755</v>
      </c>
      <c r="P82" s="9"/>
    </row>
    <row r="83" spans="1:119">
      <c r="A83" s="12"/>
      <c r="B83" s="25">
        <v>381</v>
      </c>
      <c r="C83" s="20" t="s">
        <v>85</v>
      </c>
      <c r="D83" s="46">
        <v>604386</v>
      </c>
      <c r="E83" s="46">
        <v>956042</v>
      </c>
      <c r="F83" s="46">
        <v>3979762</v>
      </c>
      <c r="G83" s="46">
        <v>4397237</v>
      </c>
      <c r="H83" s="46">
        <v>0</v>
      </c>
      <c r="I83" s="46">
        <v>426073</v>
      </c>
      <c r="J83" s="46">
        <v>8772</v>
      </c>
      <c r="K83" s="46">
        <v>0</v>
      </c>
      <c r="L83" s="46">
        <v>0</v>
      </c>
      <c r="M83" s="46">
        <v>0</v>
      </c>
      <c r="N83" s="46">
        <f>SUM(D83:M83)</f>
        <v>10372272</v>
      </c>
      <c r="O83" s="47">
        <f t="shared" si="13"/>
        <v>81.544301011022185</v>
      </c>
      <c r="P83" s="9"/>
    </row>
    <row r="84" spans="1:119">
      <c r="A84" s="12"/>
      <c r="B84" s="25">
        <v>384</v>
      </c>
      <c r="C84" s="20" t="s">
        <v>86</v>
      </c>
      <c r="D84" s="46">
        <v>0</v>
      </c>
      <c r="E84" s="46">
        <v>0</v>
      </c>
      <c r="F84" s="46">
        <v>518217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518217</v>
      </c>
      <c r="O84" s="47">
        <f t="shared" si="13"/>
        <v>4.0740970769980658</v>
      </c>
      <c r="P84" s="9"/>
    </row>
    <row r="85" spans="1:119" ht="15.75" thickBot="1">
      <c r="A85" s="12"/>
      <c r="B85" s="25">
        <v>389.4</v>
      </c>
      <c r="C85" s="20" t="s">
        <v>87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118374</v>
      </c>
      <c r="J85" s="46">
        <v>422863</v>
      </c>
      <c r="K85" s="46">
        <v>0</v>
      </c>
      <c r="L85" s="46">
        <v>0</v>
      </c>
      <c r="M85" s="46">
        <v>0</v>
      </c>
      <c r="N85" s="46">
        <f>SUM(D85:M85)</f>
        <v>541237</v>
      </c>
      <c r="O85" s="47">
        <f t="shared" si="13"/>
        <v>4.2550747653264986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7">SUM(D5,D16,D25,D48,D69,D73,D82)</f>
        <v>92428099</v>
      </c>
      <c r="E86" s="15">
        <f t="shared" si="17"/>
        <v>30926155</v>
      </c>
      <c r="F86" s="15">
        <f t="shared" si="17"/>
        <v>6494860</v>
      </c>
      <c r="G86" s="15">
        <f t="shared" si="17"/>
        <v>5252815</v>
      </c>
      <c r="H86" s="15">
        <f t="shared" si="17"/>
        <v>0</v>
      </c>
      <c r="I86" s="15">
        <f t="shared" si="17"/>
        <v>16931072</v>
      </c>
      <c r="J86" s="15">
        <f t="shared" si="17"/>
        <v>19153210</v>
      </c>
      <c r="K86" s="15">
        <f t="shared" si="17"/>
        <v>19823488</v>
      </c>
      <c r="L86" s="15">
        <f t="shared" si="17"/>
        <v>0</v>
      </c>
      <c r="M86" s="15">
        <f t="shared" si="17"/>
        <v>334555</v>
      </c>
      <c r="N86" s="15">
        <f>SUM(D86:M86)</f>
        <v>191344254</v>
      </c>
      <c r="O86" s="38">
        <f t="shared" si="13"/>
        <v>1504.3023789682227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94</v>
      </c>
      <c r="M88" s="121"/>
      <c r="N88" s="121"/>
      <c r="O88" s="43">
        <v>127198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thickBot="1">
      <c r="A90" s="123" t="s">
        <v>115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A90:O90"/>
    <mergeCell ref="A89:O89"/>
    <mergeCell ref="L88:N8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52398044</v>
      </c>
      <c r="E5" s="27">
        <f t="shared" si="0"/>
        <v>0</v>
      </c>
      <c r="F5" s="27">
        <f t="shared" si="0"/>
        <v>1780829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54178873</v>
      </c>
      <c r="O5" s="33">
        <f t="shared" ref="O5:O36" si="1">(N5/O$83)</f>
        <v>420.21928953695806</v>
      </c>
      <c r="P5" s="6"/>
    </row>
    <row r="6" spans="1:133">
      <c r="A6" s="12"/>
      <c r="B6" s="25">
        <v>311</v>
      </c>
      <c r="C6" s="20" t="s">
        <v>3</v>
      </c>
      <c r="D6" s="46">
        <v>33747149</v>
      </c>
      <c r="E6" s="46">
        <v>0</v>
      </c>
      <c r="F6" s="46">
        <v>1780829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35527978</v>
      </c>
      <c r="O6" s="47">
        <f t="shared" si="1"/>
        <v>275.56021096719149</v>
      </c>
      <c r="P6" s="9"/>
    </row>
    <row r="7" spans="1:133">
      <c r="A7" s="12"/>
      <c r="B7" s="25">
        <v>312.41000000000003</v>
      </c>
      <c r="C7" s="20" t="s">
        <v>11</v>
      </c>
      <c r="D7" s="46">
        <v>2348110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2348110</v>
      </c>
      <c r="O7" s="47">
        <f t="shared" si="1"/>
        <v>18.212285736446134</v>
      </c>
      <c r="P7" s="9"/>
    </row>
    <row r="8" spans="1:133">
      <c r="A8" s="12"/>
      <c r="B8" s="25">
        <v>314.10000000000002</v>
      </c>
      <c r="C8" s="20" t="s">
        <v>12</v>
      </c>
      <c r="D8" s="46">
        <v>7226793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7226793</v>
      </c>
      <c r="O8" s="47">
        <f t="shared" si="1"/>
        <v>56.052067013107887</v>
      </c>
      <c r="P8" s="9"/>
    </row>
    <row r="9" spans="1:133">
      <c r="A9" s="12"/>
      <c r="B9" s="25">
        <v>314.2</v>
      </c>
      <c r="C9" s="20" t="s">
        <v>14</v>
      </c>
      <c r="D9" s="46">
        <v>6179509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6179509</v>
      </c>
      <c r="O9" s="47">
        <f t="shared" si="1"/>
        <v>47.929178624059567</v>
      </c>
      <c r="P9" s="9"/>
    </row>
    <row r="10" spans="1:133">
      <c r="A10" s="12"/>
      <c r="B10" s="25">
        <v>314.3</v>
      </c>
      <c r="C10" s="20" t="s">
        <v>13</v>
      </c>
      <c r="D10" s="46">
        <v>1460306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1460306</v>
      </c>
      <c r="O10" s="47">
        <f t="shared" si="1"/>
        <v>11.326347630497169</v>
      </c>
      <c r="P10" s="9"/>
    </row>
    <row r="11" spans="1:133">
      <c r="A11" s="12"/>
      <c r="B11" s="25">
        <v>314.5</v>
      </c>
      <c r="C11" s="20" t="s">
        <v>15</v>
      </c>
      <c r="D11" s="46">
        <v>69994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69994</v>
      </c>
      <c r="O11" s="47">
        <f t="shared" si="1"/>
        <v>0.54288373536027301</v>
      </c>
      <c r="P11" s="9"/>
    </row>
    <row r="12" spans="1:133">
      <c r="A12" s="12"/>
      <c r="B12" s="25">
        <v>314.8</v>
      </c>
      <c r="C12" s="20" t="s">
        <v>16</v>
      </c>
      <c r="D12" s="46">
        <v>158467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158467</v>
      </c>
      <c r="O12" s="47">
        <f t="shared" si="1"/>
        <v>1.229093306445358</v>
      </c>
      <c r="P12" s="9"/>
    </row>
    <row r="13" spans="1:133">
      <c r="A13" s="12"/>
      <c r="B13" s="25">
        <v>316</v>
      </c>
      <c r="C13" s="20" t="s">
        <v>17</v>
      </c>
      <c r="D13" s="46">
        <v>1207716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1207716</v>
      </c>
      <c r="O13" s="47">
        <f t="shared" si="1"/>
        <v>9.3672225238501508</v>
      </c>
      <c r="P13" s="9"/>
    </row>
    <row r="14" spans="1:133" ht="15.75">
      <c r="A14" s="29" t="s">
        <v>139</v>
      </c>
      <c r="B14" s="30"/>
      <c r="C14" s="31"/>
      <c r="D14" s="32">
        <f t="shared" ref="D14:M14" si="3">SUM(D15:D20)</f>
        <v>12819941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12819941</v>
      </c>
      <c r="O14" s="45">
        <f t="shared" si="1"/>
        <v>99.433343674862328</v>
      </c>
      <c r="P14" s="10"/>
    </row>
    <row r="15" spans="1:133">
      <c r="A15" s="12"/>
      <c r="B15" s="25">
        <v>322</v>
      </c>
      <c r="C15" s="20" t="s">
        <v>0</v>
      </c>
      <c r="D15" s="46">
        <v>2753416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2753416</v>
      </c>
      <c r="O15" s="47">
        <f t="shared" si="1"/>
        <v>21.355898549600557</v>
      </c>
      <c r="P15" s="9"/>
    </row>
    <row r="16" spans="1:133">
      <c r="A16" s="12"/>
      <c r="B16" s="25">
        <v>323.10000000000002</v>
      </c>
      <c r="C16" s="20" t="s">
        <v>19</v>
      </c>
      <c r="D16" s="46">
        <v>8282502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8282502</v>
      </c>
      <c r="O16" s="47">
        <f t="shared" si="1"/>
        <v>64.24030093849376</v>
      </c>
      <c r="P16" s="9"/>
    </row>
    <row r="17" spans="1:16">
      <c r="A17" s="12"/>
      <c r="B17" s="25">
        <v>323.39999999999998</v>
      </c>
      <c r="C17" s="20" t="s">
        <v>20</v>
      </c>
      <c r="D17" s="46">
        <v>50056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50056</v>
      </c>
      <c r="O17" s="47">
        <f t="shared" si="1"/>
        <v>0.38824168153261462</v>
      </c>
      <c r="P17" s="9"/>
    </row>
    <row r="18" spans="1:16">
      <c r="A18" s="12"/>
      <c r="B18" s="25">
        <v>323.7</v>
      </c>
      <c r="C18" s="20" t="s">
        <v>21</v>
      </c>
      <c r="D18" s="46">
        <v>1705920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1705920</v>
      </c>
      <c r="O18" s="47">
        <f t="shared" si="1"/>
        <v>13.231365857442023</v>
      </c>
      <c r="P18" s="9"/>
    </row>
    <row r="19" spans="1:16">
      <c r="A19" s="12"/>
      <c r="B19" s="25">
        <v>323.89999999999998</v>
      </c>
      <c r="C19" s="20" t="s">
        <v>22</v>
      </c>
      <c r="D19" s="46">
        <v>26667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26667</v>
      </c>
      <c r="O19" s="47">
        <f t="shared" si="1"/>
        <v>0.20683316528348716</v>
      </c>
      <c r="P19" s="9"/>
    </row>
    <row r="20" spans="1:16">
      <c r="A20" s="12"/>
      <c r="B20" s="25">
        <v>329</v>
      </c>
      <c r="C20" s="20" t="s">
        <v>140</v>
      </c>
      <c r="D20" s="46">
        <v>1380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1380</v>
      </c>
      <c r="O20" s="47">
        <f t="shared" si="1"/>
        <v>1.0703482509889088E-2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SUM(D22:D40)</f>
        <v>15589750</v>
      </c>
      <c r="E21" s="32">
        <f t="shared" si="5"/>
        <v>3366967</v>
      </c>
      <c r="F21" s="32">
        <f t="shared" si="5"/>
        <v>0</v>
      </c>
      <c r="G21" s="32">
        <f t="shared" si="5"/>
        <v>397616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19354333</v>
      </c>
      <c r="O21" s="45">
        <f t="shared" si="1"/>
        <v>150.11504692468782</v>
      </c>
      <c r="P21" s="10"/>
    </row>
    <row r="22" spans="1:16">
      <c r="A22" s="12"/>
      <c r="B22" s="25">
        <v>331.2</v>
      </c>
      <c r="C22" s="20" t="s">
        <v>26</v>
      </c>
      <c r="D22" s="46">
        <v>0</v>
      </c>
      <c r="E22" s="46">
        <v>166464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7" si="6">SUM(D22:M22)</f>
        <v>166464</v>
      </c>
      <c r="O22" s="47">
        <f t="shared" si="1"/>
        <v>1.2911192119754906</v>
      </c>
      <c r="P22" s="9"/>
    </row>
    <row r="23" spans="1:16">
      <c r="A23" s="12"/>
      <c r="B23" s="25">
        <v>331.31</v>
      </c>
      <c r="C23" s="20" t="s">
        <v>103</v>
      </c>
      <c r="D23" s="46">
        <v>0</v>
      </c>
      <c r="E23" s="46">
        <v>540584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540584</v>
      </c>
      <c r="O23" s="47">
        <f t="shared" si="1"/>
        <v>4.1928488326999149</v>
      </c>
      <c r="P23" s="9"/>
    </row>
    <row r="24" spans="1:16">
      <c r="A24" s="12"/>
      <c r="B24" s="25">
        <v>331.49</v>
      </c>
      <c r="C24" s="20" t="s">
        <v>141</v>
      </c>
      <c r="D24" s="46">
        <v>0</v>
      </c>
      <c r="E24" s="46">
        <v>431310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431310</v>
      </c>
      <c r="O24" s="47">
        <f t="shared" si="1"/>
        <v>3.3453036531451175</v>
      </c>
      <c r="P24" s="9"/>
    </row>
    <row r="25" spans="1:16">
      <c r="A25" s="12"/>
      <c r="B25" s="25">
        <v>331.5</v>
      </c>
      <c r="C25" s="20" t="s">
        <v>28</v>
      </c>
      <c r="D25" s="46">
        <v>0</v>
      </c>
      <c r="E25" s="46">
        <v>158757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158757</v>
      </c>
      <c r="O25" s="47">
        <f t="shared" si="1"/>
        <v>1.2313425890017839</v>
      </c>
      <c r="P25" s="9"/>
    </row>
    <row r="26" spans="1:16">
      <c r="A26" s="12"/>
      <c r="B26" s="25">
        <v>331.9</v>
      </c>
      <c r="C26" s="20" t="s">
        <v>29</v>
      </c>
      <c r="D26" s="46">
        <v>2788762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2788762</v>
      </c>
      <c r="O26" s="47">
        <f t="shared" si="1"/>
        <v>21.630047312495151</v>
      </c>
      <c r="P26" s="9"/>
    </row>
    <row r="27" spans="1:16">
      <c r="A27" s="12"/>
      <c r="B27" s="25">
        <v>334.39</v>
      </c>
      <c r="C27" s="20" t="s">
        <v>142</v>
      </c>
      <c r="D27" s="46">
        <v>0</v>
      </c>
      <c r="E27" s="46">
        <v>73270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73270</v>
      </c>
      <c r="O27" s="47">
        <f t="shared" si="1"/>
        <v>0.5682928721011401</v>
      </c>
      <c r="P27" s="9"/>
    </row>
    <row r="28" spans="1:16">
      <c r="A28" s="12"/>
      <c r="B28" s="25">
        <v>334.5</v>
      </c>
      <c r="C28" s="20" t="s">
        <v>33</v>
      </c>
      <c r="D28" s="46">
        <v>0</v>
      </c>
      <c r="E28" s="46">
        <v>1619683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1619683</v>
      </c>
      <c r="O28" s="47">
        <f t="shared" si="1"/>
        <v>12.562499030481657</v>
      </c>
      <c r="P28" s="9"/>
    </row>
    <row r="29" spans="1:16">
      <c r="A29" s="12"/>
      <c r="B29" s="25">
        <v>334.9</v>
      </c>
      <c r="C29" s="20" t="s">
        <v>35</v>
      </c>
      <c r="D29" s="46">
        <v>0</v>
      </c>
      <c r="E29" s="46">
        <v>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20000</v>
      </c>
      <c r="O29" s="47">
        <f t="shared" si="1"/>
        <v>0.1551229349259288</v>
      </c>
      <c r="P29" s="9"/>
    </row>
    <row r="30" spans="1:16">
      <c r="A30" s="12"/>
      <c r="B30" s="25">
        <v>335.12</v>
      </c>
      <c r="C30" s="20" t="s">
        <v>36</v>
      </c>
      <c r="D30" s="46">
        <v>3424188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3424188</v>
      </c>
      <c r="O30" s="47">
        <f t="shared" si="1"/>
        <v>26.558504614907314</v>
      </c>
      <c r="P30" s="9"/>
    </row>
    <row r="31" spans="1:16">
      <c r="A31" s="12"/>
      <c r="B31" s="25">
        <v>335.14</v>
      </c>
      <c r="C31" s="20" t="s">
        <v>37</v>
      </c>
      <c r="D31" s="46">
        <v>410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410</v>
      </c>
      <c r="O31" s="47">
        <f t="shared" si="1"/>
        <v>3.1800201659815406E-3</v>
      </c>
      <c r="P31" s="9"/>
    </row>
    <row r="32" spans="1:16">
      <c r="A32" s="12"/>
      <c r="B32" s="25">
        <v>335.15</v>
      </c>
      <c r="C32" s="20" t="s">
        <v>38</v>
      </c>
      <c r="D32" s="46">
        <v>46842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46842</v>
      </c>
      <c r="O32" s="47">
        <f t="shared" si="1"/>
        <v>0.36331342589001786</v>
      </c>
      <c r="P32" s="9"/>
    </row>
    <row r="33" spans="1:16">
      <c r="A33" s="12"/>
      <c r="B33" s="25">
        <v>335.18</v>
      </c>
      <c r="C33" s="20" t="s">
        <v>39</v>
      </c>
      <c r="D33" s="46">
        <v>7322189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7322189</v>
      </c>
      <c r="O33" s="47">
        <f t="shared" si="1"/>
        <v>56.791972388117586</v>
      </c>
      <c r="P33" s="9"/>
    </row>
    <row r="34" spans="1:16">
      <c r="A34" s="12"/>
      <c r="B34" s="25">
        <v>335.22</v>
      </c>
      <c r="C34" s="20" t="s">
        <v>41</v>
      </c>
      <c r="D34" s="46">
        <v>246760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246760</v>
      </c>
      <c r="O34" s="47">
        <f t="shared" si="1"/>
        <v>1.9139067711161095</v>
      </c>
      <c r="P34" s="9"/>
    </row>
    <row r="35" spans="1:16">
      <c r="A35" s="12"/>
      <c r="B35" s="25">
        <v>335.29</v>
      </c>
      <c r="C35" s="20" t="s">
        <v>42</v>
      </c>
      <c r="D35" s="46">
        <v>1850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1850</v>
      </c>
      <c r="O35" s="47">
        <f t="shared" si="1"/>
        <v>1.4348871480648414E-2</v>
      </c>
      <c r="P35" s="9"/>
    </row>
    <row r="36" spans="1:16">
      <c r="A36" s="12"/>
      <c r="B36" s="25">
        <v>335.31</v>
      </c>
      <c r="C36" s="20" t="s">
        <v>143</v>
      </c>
      <c r="D36" s="46">
        <v>0</v>
      </c>
      <c r="E36" s="46">
        <v>31435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31435</v>
      </c>
      <c r="O36" s="47">
        <f t="shared" si="1"/>
        <v>0.24381447296982858</v>
      </c>
      <c r="P36" s="9"/>
    </row>
    <row r="37" spans="1:16">
      <c r="A37" s="12"/>
      <c r="B37" s="25">
        <v>335.33</v>
      </c>
      <c r="C37" s="20" t="s">
        <v>97</v>
      </c>
      <c r="D37" s="46">
        <v>49708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49708</v>
      </c>
      <c r="O37" s="47">
        <f t="shared" ref="O37:O68" si="7">(N37/O$83)</f>
        <v>0.38554254246490344</v>
      </c>
      <c r="P37" s="9"/>
    </row>
    <row r="38" spans="1:16">
      <c r="A38" s="12"/>
      <c r="B38" s="25">
        <v>337.4</v>
      </c>
      <c r="C38" s="20" t="s">
        <v>45</v>
      </c>
      <c r="D38" s="46">
        <v>158933</v>
      </c>
      <c r="E38" s="46">
        <v>175464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334397</v>
      </c>
      <c r="O38" s="47">
        <f t="shared" si="7"/>
        <v>2.5936322035212904</v>
      </c>
      <c r="P38" s="9"/>
    </row>
    <row r="39" spans="1:16">
      <c r="A39" s="12"/>
      <c r="B39" s="25">
        <v>337.7</v>
      </c>
      <c r="C39" s="20" t="s">
        <v>46</v>
      </c>
      <c r="D39" s="46">
        <v>0</v>
      </c>
      <c r="E39" s="46">
        <v>150000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150000</v>
      </c>
      <c r="O39" s="47">
        <f t="shared" si="7"/>
        <v>1.163422011944466</v>
      </c>
      <c r="P39" s="9"/>
    </row>
    <row r="40" spans="1:16">
      <c r="A40" s="12"/>
      <c r="B40" s="25">
        <v>338</v>
      </c>
      <c r="C40" s="20" t="s">
        <v>47</v>
      </c>
      <c r="D40" s="46">
        <v>1550108</v>
      </c>
      <c r="E40" s="46">
        <v>0</v>
      </c>
      <c r="F40" s="46">
        <v>0</v>
      </c>
      <c r="G40" s="46">
        <v>397616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1947724</v>
      </c>
      <c r="O40" s="47">
        <f t="shared" si="7"/>
        <v>15.106833165283486</v>
      </c>
      <c r="P40" s="9"/>
    </row>
    <row r="41" spans="1:16" ht="15.75">
      <c r="A41" s="29" t="s">
        <v>52</v>
      </c>
      <c r="B41" s="30"/>
      <c r="C41" s="31"/>
      <c r="D41" s="32">
        <f t="shared" ref="D41:M41" si="9">SUM(D42:D60)</f>
        <v>9293529</v>
      </c>
      <c r="E41" s="32">
        <f t="shared" si="9"/>
        <v>18808477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15468066</v>
      </c>
      <c r="J41" s="32">
        <f t="shared" si="9"/>
        <v>17181053</v>
      </c>
      <c r="K41" s="32">
        <f t="shared" si="9"/>
        <v>0</v>
      </c>
      <c r="L41" s="32">
        <f t="shared" si="9"/>
        <v>0</v>
      </c>
      <c r="M41" s="32">
        <f t="shared" si="9"/>
        <v>334746</v>
      </c>
      <c r="N41" s="32">
        <f t="shared" si="8"/>
        <v>61085871</v>
      </c>
      <c r="O41" s="45">
        <f t="shared" si="7"/>
        <v>473.79097960133407</v>
      </c>
      <c r="P41" s="10"/>
    </row>
    <row r="42" spans="1:16">
      <c r="A42" s="12"/>
      <c r="B42" s="25">
        <v>341.1</v>
      </c>
      <c r="C42" s="20" t="s">
        <v>99</v>
      </c>
      <c r="D42" s="46">
        <v>890263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890263</v>
      </c>
      <c r="O42" s="47">
        <f t="shared" si="7"/>
        <v>6.9050104707981079</v>
      </c>
      <c r="P42" s="9"/>
    </row>
    <row r="43" spans="1:16">
      <c r="A43" s="12"/>
      <c r="B43" s="25">
        <v>341.2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16133384</v>
      </c>
      <c r="K43" s="46">
        <v>0</v>
      </c>
      <c r="L43" s="46">
        <v>0</v>
      </c>
      <c r="M43" s="46">
        <v>0</v>
      </c>
      <c r="N43" s="46">
        <f t="shared" si="8"/>
        <v>16133384</v>
      </c>
      <c r="O43" s="47">
        <f t="shared" si="7"/>
        <v>125.13289381835105</v>
      </c>
      <c r="P43" s="9"/>
    </row>
    <row r="44" spans="1:16">
      <c r="A44" s="12"/>
      <c r="B44" s="25">
        <v>342.1</v>
      </c>
      <c r="C44" s="20" t="s">
        <v>56</v>
      </c>
      <c r="D44" s="46">
        <v>607243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2" si="10">SUM(D44:M44)</f>
        <v>607243</v>
      </c>
      <c r="O44" s="47">
        <f t="shared" si="7"/>
        <v>4.7098658186612887</v>
      </c>
      <c r="P44" s="9"/>
    </row>
    <row r="45" spans="1:16">
      <c r="A45" s="12"/>
      <c r="B45" s="25">
        <v>342.2</v>
      </c>
      <c r="C45" s="20" t="s">
        <v>57</v>
      </c>
      <c r="D45" s="46">
        <v>28356</v>
      </c>
      <c r="E45" s="46">
        <v>6086296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6114652</v>
      </c>
      <c r="O45" s="47">
        <f t="shared" si="7"/>
        <v>47.426138214535023</v>
      </c>
      <c r="P45" s="9"/>
    </row>
    <row r="46" spans="1:16">
      <c r="A46" s="12"/>
      <c r="B46" s="25">
        <v>342.4</v>
      </c>
      <c r="C46" s="20" t="s">
        <v>58</v>
      </c>
      <c r="D46" s="46">
        <v>12900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12900</v>
      </c>
      <c r="O46" s="47">
        <f t="shared" si="7"/>
        <v>0.10005429302722407</v>
      </c>
      <c r="P46" s="9"/>
    </row>
    <row r="47" spans="1:16">
      <c r="A47" s="12"/>
      <c r="B47" s="25">
        <v>342.5</v>
      </c>
      <c r="C47" s="20" t="s">
        <v>59</v>
      </c>
      <c r="D47" s="46">
        <v>124066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124066</v>
      </c>
      <c r="O47" s="47">
        <f t="shared" si="7"/>
        <v>0.96227410222601406</v>
      </c>
      <c r="P47" s="9"/>
    </row>
    <row r="48" spans="1:16">
      <c r="A48" s="12"/>
      <c r="B48" s="25">
        <v>342.6</v>
      </c>
      <c r="C48" s="20" t="s">
        <v>60</v>
      </c>
      <c r="D48" s="46">
        <v>1614439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1614439</v>
      </c>
      <c r="O48" s="47">
        <f t="shared" si="7"/>
        <v>12.521825796944078</v>
      </c>
      <c r="P48" s="9"/>
    </row>
    <row r="49" spans="1:16">
      <c r="A49" s="12"/>
      <c r="B49" s="25">
        <v>342.9</v>
      </c>
      <c r="C49" s="20" t="s">
        <v>61</v>
      </c>
      <c r="D49" s="46">
        <v>1288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1288</v>
      </c>
      <c r="O49" s="47">
        <f t="shared" si="7"/>
        <v>9.989917009229814E-3</v>
      </c>
      <c r="P49" s="9"/>
    </row>
    <row r="50" spans="1:16">
      <c r="A50" s="12"/>
      <c r="B50" s="25">
        <v>343.3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7192210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7192210</v>
      </c>
      <c r="O50" s="47">
        <f t="shared" si="7"/>
        <v>55.783836190180715</v>
      </c>
      <c r="P50" s="9"/>
    </row>
    <row r="51" spans="1:16">
      <c r="A51" s="12"/>
      <c r="B51" s="25">
        <v>343.5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8190764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8190764</v>
      </c>
      <c r="O51" s="47">
        <f t="shared" si="7"/>
        <v>63.528767548282012</v>
      </c>
      <c r="P51" s="9"/>
    </row>
    <row r="52" spans="1:16">
      <c r="A52" s="12"/>
      <c r="B52" s="25">
        <v>343.6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40889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40889</v>
      </c>
      <c r="O52" s="47">
        <f t="shared" si="7"/>
        <v>0.31714108430931515</v>
      </c>
      <c r="P52" s="9"/>
    </row>
    <row r="53" spans="1:16">
      <c r="A53" s="12"/>
      <c r="B53" s="25">
        <v>343.9</v>
      </c>
      <c r="C53" s="20" t="s">
        <v>65</v>
      </c>
      <c r="D53" s="46">
        <v>2400</v>
      </c>
      <c r="E53" s="46">
        <v>3783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6183</v>
      </c>
      <c r="O53" s="47">
        <f t="shared" si="7"/>
        <v>4.7956255332350886E-2</v>
      </c>
      <c r="P53" s="9"/>
    </row>
    <row r="54" spans="1:16">
      <c r="A54" s="12"/>
      <c r="B54" s="25">
        <v>345.1</v>
      </c>
      <c r="C54" s="20" t="s">
        <v>66</v>
      </c>
      <c r="D54" s="46">
        <v>51526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51526</v>
      </c>
      <c r="O54" s="47">
        <f t="shared" si="7"/>
        <v>0.39964321724967039</v>
      </c>
      <c r="P54" s="9"/>
    </row>
    <row r="55" spans="1:16">
      <c r="A55" s="12"/>
      <c r="B55" s="25">
        <v>345.9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334746</v>
      </c>
      <c r="N55" s="46">
        <f t="shared" si="10"/>
        <v>334746</v>
      </c>
      <c r="O55" s="47">
        <f t="shared" si="7"/>
        <v>2.596339098735748</v>
      </c>
      <c r="P55" s="9"/>
    </row>
    <row r="56" spans="1:16">
      <c r="A56" s="12"/>
      <c r="B56" s="25">
        <v>347.2</v>
      </c>
      <c r="C56" s="20" t="s">
        <v>68</v>
      </c>
      <c r="D56" s="46">
        <v>3610677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3610677</v>
      </c>
      <c r="O56" s="47">
        <f t="shared" si="7"/>
        <v>28.004940665477392</v>
      </c>
      <c r="P56" s="9"/>
    </row>
    <row r="57" spans="1:16">
      <c r="A57" s="12"/>
      <c r="B57" s="25">
        <v>347.5</v>
      </c>
      <c r="C57" s="20" t="s">
        <v>70</v>
      </c>
      <c r="D57" s="46">
        <v>2480</v>
      </c>
      <c r="E57" s="46">
        <v>0</v>
      </c>
      <c r="F57" s="46">
        <v>0</v>
      </c>
      <c r="G57" s="46">
        <v>0</v>
      </c>
      <c r="H57" s="46">
        <v>0</v>
      </c>
      <c r="I57" s="46">
        <v>44203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46683</v>
      </c>
      <c r="O57" s="47">
        <f t="shared" si="7"/>
        <v>0.36208019855735668</v>
      </c>
      <c r="P57" s="9"/>
    </row>
    <row r="58" spans="1:16">
      <c r="A58" s="12"/>
      <c r="B58" s="25">
        <v>347.8</v>
      </c>
      <c r="C58" s="20" t="s">
        <v>98</v>
      </c>
      <c r="D58" s="46">
        <v>0</v>
      </c>
      <c r="E58" s="46">
        <v>12609408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12609408</v>
      </c>
      <c r="O58" s="47">
        <f t="shared" si="7"/>
        <v>97.800418831924304</v>
      </c>
      <c r="P58" s="9"/>
    </row>
    <row r="59" spans="1:16">
      <c r="A59" s="12"/>
      <c r="B59" s="25">
        <v>347.9</v>
      </c>
      <c r="C59" s="20" t="s">
        <v>71</v>
      </c>
      <c r="D59" s="46">
        <v>203979</v>
      </c>
      <c r="E59" s="46">
        <v>108990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312969</v>
      </c>
      <c r="O59" s="47">
        <f t="shared" si="7"/>
        <v>2.4274334910416506</v>
      </c>
      <c r="P59" s="9"/>
    </row>
    <row r="60" spans="1:16">
      <c r="A60" s="12"/>
      <c r="B60" s="25">
        <v>349</v>
      </c>
      <c r="C60" s="20" t="s">
        <v>1</v>
      </c>
      <c r="D60" s="46">
        <v>2143912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1047669</v>
      </c>
      <c r="K60" s="46">
        <v>0</v>
      </c>
      <c r="L60" s="46">
        <v>0</v>
      </c>
      <c r="M60" s="46">
        <v>0</v>
      </c>
      <c r="N60" s="46">
        <f t="shared" si="10"/>
        <v>3191581</v>
      </c>
      <c r="O60" s="47">
        <f t="shared" si="7"/>
        <v>24.75437058869154</v>
      </c>
      <c r="P60" s="9"/>
    </row>
    <row r="61" spans="1:16" ht="15.75">
      <c r="A61" s="29" t="s">
        <v>53</v>
      </c>
      <c r="B61" s="30"/>
      <c r="C61" s="31"/>
      <c r="D61" s="32">
        <f t="shared" ref="D61:M61" si="11">SUM(D62:D64)</f>
        <v>1765966</v>
      </c>
      <c r="E61" s="32">
        <f t="shared" si="11"/>
        <v>3770444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5536410</v>
      </c>
      <c r="O61" s="45">
        <f t="shared" si="7"/>
        <v>42.941208407663076</v>
      </c>
      <c r="P61" s="10"/>
    </row>
    <row r="62" spans="1:16">
      <c r="A62" s="13"/>
      <c r="B62" s="39">
        <v>351.1</v>
      </c>
      <c r="C62" s="21" t="s">
        <v>74</v>
      </c>
      <c r="D62" s="46">
        <v>1023372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1023372</v>
      </c>
      <c r="O62" s="47">
        <f t="shared" si="7"/>
        <v>7.9374234080508801</v>
      </c>
      <c r="P62" s="9"/>
    </row>
    <row r="63" spans="1:16">
      <c r="A63" s="13"/>
      <c r="B63" s="39">
        <v>354</v>
      </c>
      <c r="C63" s="21" t="s">
        <v>75</v>
      </c>
      <c r="D63" s="46">
        <v>571074</v>
      </c>
      <c r="E63" s="46">
        <v>3835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574909</v>
      </c>
      <c r="O63" s="47">
        <f t="shared" si="7"/>
        <v>4.4590785697665396</v>
      </c>
      <c r="P63" s="9"/>
    </row>
    <row r="64" spans="1:16">
      <c r="A64" s="13"/>
      <c r="B64" s="39">
        <v>359</v>
      </c>
      <c r="C64" s="21" t="s">
        <v>76</v>
      </c>
      <c r="D64" s="46">
        <v>171520</v>
      </c>
      <c r="E64" s="46">
        <v>3766609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3938129</v>
      </c>
      <c r="O64" s="47">
        <f t="shared" si="7"/>
        <v>30.544706429845654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SUM(D66:D76)</f>
        <v>5414356</v>
      </c>
      <c r="E65" s="32">
        <f t="shared" si="12"/>
        <v>8078881</v>
      </c>
      <c r="F65" s="32">
        <f t="shared" si="12"/>
        <v>375046</v>
      </c>
      <c r="G65" s="32">
        <f t="shared" si="12"/>
        <v>1365772</v>
      </c>
      <c r="H65" s="32">
        <f t="shared" si="12"/>
        <v>0</v>
      </c>
      <c r="I65" s="32">
        <f t="shared" si="12"/>
        <v>559550</v>
      </c>
      <c r="J65" s="32">
        <f t="shared" si="12"/>
        <v>757930</v>
      </c>
      <c r="K65" s="32">
        <f t="shared" si="12"/>
        <v>-1443940</v>
      </c>
      <c r="L65" s="32">
        <f t="shared" si="12"/>
        <v>0</v>
      </c>
      <c r="M65" s="32">
        <f t="shared" si="12"/>
        <v>18764</v>
      </c>
      <c r="N65" s="32">
        <f>SUM(D65:M65)</f>
        <v>15126359</v>
      </c>
      <c r="O65" s="45">
        <f t="shared" si="7"/>
        <v>117.32226014116188</v>
      </c>
      <c r="P65" s="10"/>
    </row>
    <row r="66" spans="1:16">
      <c r="A66" s="12"/>
      <c r="B66" s="25">
        <v>361.1</v>
      </c>
      <c r="C66" s="20" t="s">
        <v>77</v>
      </c>
      <c r="D66" s="46">
        <v>2244446</v>
      </c>
      <c r="E66" s="46">
        <v>783268</v>
      </c>
      <c r="F66" s="46">
        <v>375046</v>
      </c>
      <c r="G66" s="46">
        <v>1068083</v>
      </c>
      <c r="H66" s="46">
        <v>0</v>
      </c>
      <c r="I66" s="46">
        <v>203274</v>
      </c>
      <c r="J66" s="46">
        <v>663820</v>
      </c>
      <c r="K66" s="46">
        <v>3952390</v>
      </c>
      <c r="L66" s="46">
        <v>0</v>
      </c>
      <c r="M66" s="46">
        <v>18764</v>
      </c>
      <c r="N66" s="46">
        <f>SUM(D66:M66)</f>
        <v>9309091</v>
      </c>
      <c r="O66" s="47">
        <f t="shared" si="7"/>
        <v>72.202675870627473</v>
      </c>
      <c r="P66" s="9"/>
    </row>
    <row r="67" spans="1:16">
      <c r="A67" s="12"/>
      <c r="B67" s="25">
        <v>361.3</v>
      </c>
      <c r="C67" s="20" t="s">
        <v>78</v>
      </c>
      <c r="D67" s="46">
        <v>0</v>
      </c>
      <c r="E67" s="46">
        <v>0</v>
      </c>
      <c r="F67" s="46">
        <v>0</v>
      </c>
      <c r="G67" s="46">
        <v>4105</v>
      </c>
      <c r="H67" s="46">
        <v>0</v>
      </c>
      <c r="I67" s="46">
        <v>0</v>
      </c>
      <c r="J67" s="46">
        <v>0</v>
      </c>
      <c r="K67" s="46">
        <v>-20689359</v>
      </c>
      <c r="L67" s="46">
        <v>0</v>
      </c>
      <c r="M67" s="46">
        <v>0</v>
      </c>
      <c r="N67" s="46">
        <f t="shared" ref="N67:N76" si="13">SUM(D67:M67)</f>
        <v>-20685254</v>
      </c>
      <c r="O67" s="47">
        <f t="shared" si="7"/>
        <v>-160.43786550841543</v>
      </c>
      <c r="P67" s="9"/>
    </row>
    <row r="68" spans="1:16">
      <c r="A68" s="12"/>
      <c r="B68" s="25">
        <v>361.4</v>
      </c>
      <c r="C68" s="20" t="s">
        <v>79</v>
      </c>
      <c r="D68" s="46">
        <v>0</v>
      </c>
      <c r="E68" s="46">
        <v>0</v>
      </c>
      <c r="F68" s="46">
        <v>0</v>
      </c>
      <c r="G68" s="46">
        <v>-2109</v>
      </c>
      <c r="H68" s="46">
        <v>0</v>
      </c>
      <c r="I68" s="46">
        <v>0</v>
      </c>
      <c r="J68" s="46">
        <v>0</v>
      </c>
      <c r="K68" s="46">
        <v>-422966</v>
      </c>
      <c r="L68" s="46">
        <v>0</v>
      </c>
      <c r="M68" s="46">
        <v>0</v>
      </c>
      <c r="N68" s="46">
        <f t="shared" si="13"/>
        <v>-425075</v>
      </c>
      <c r="O68" s="47">
        <f t="shared" si="7"/>
        <v>-3.296944078181959</v>
      </c>
      <c r="P68" s="9"/>
    </row>
    <row r="69" spans="1:16">
      <c r="A69" s="12"/>
      <c r="B69" s="25">
        <v>362</v>
      </c>
      <c r="C69" s="20" t="s">
        <v>80</v>
      </c>
      <c r="D69" s="46">
        <v>2308735</v>
      </c>
      <c r="E69" s="46">
        <v>169665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2478400</v>
      </c>
      <c r="O69" s="47">
        <f t="shared" ref="O69:O81" si="14">(N69/O$83)</f>
        <v>19.222834096021096</v>
      </c>
      <c r="P69" s="9"/>
    </row>
    <row r="70" spans="1:16">
      <c r="A70" s="12"/>
      <c r="B70" s="25">
        <v>363.12</v>
      </c>
      <c r="C70" s="20" t="s">
        <v>24</v>
      </c>
      <c r="D70" s="46">
        <v>0</v>
      </c>
      <c r="E70" s="46">
        <v>7126348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7126348</v>
      </c>
      <c r="O70" s="47">
        <f t="shared" si="14"/>
        <v>55.273000853176143</v>
      </c>
      <c r="P70" s="9"/>
    </row>
    <row r="71" spans="1:16">
      <c r="A71" s="12"/>
      <c r="B71" s="25">
        <v>363.23</v>
      </c>
      <c r="C71" s="20" t="s">
        <v>144</v>
      </c>
      <c r="D71" s="46">
        <v>928251</v>
      </c>
      <c r="E71" s="46">
        <v>0</v>
      </c>
      <c r="F71" s="46">
        <v>0</v>
      </c>
      <c r="G71" s="46">
        <v>0</v>
      </c>
      <c r="H71" s="46">
        <v>0</v>
      </c>
      <c r="I71" s="46">
        <v>356276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1284527</v>
      </c>
      <c r="O71" s="47">
        <f t="shared" si="14"/>
        <v>9.9629799115799269</v>
      </c>
      <c r="P71" s="9"/>
    </row>
    <row r="72" spans="1:16">
      <c r="A72" s="12"/>
      <c r="B72" s="25">
        <v>364</v>
      </c>
      <c r="C72" s="20" t="s">
        <v>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66959</v>
      </c>
      <c r="K72" s="46">
        <v>0</v>
      </c>
      <c r="L72" s="46">
        <v>0</v>
      </c>
      <c r="M72" s="46">
        <v>0</v>
      </c>
      <c r="N72" s="46">
        <f t="shared" si="13"/>
        <v>66959</v>
      </c>
      <c r="O72" s="47">
        <f t="shared" si="14"/>
        <v>0.51934382998526329</v>
      </c>
      <c r="P72" s="9"/>
    </row>
    <row r="73" spans="1:16">
      <c r="A73" s="12"/>
      <c r="B73" s="25">
        <v>365</v>
      </c>
      <c r="C73" s="20" t="s">
        <v>82</v>
      </c>
      <c r="D73" s="46">
        <v>11821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11821</v>
      </c>
      <c r="O73" s="47">
        <f t="shared" si="14"/>
        <v>9.1685410687970217E-2</v>
      </c>
      <c r="P73" s="9"/>
    </row>
    <row r="74" spans="1:16">
      <c r="A74" s="12"/>
      <c r="B74" s="25">
        <v>366</v>
      </c>
      <c r="C74" s="20" t="s">
        <v>113</v>
      </c>
      <c r="D74" s="46">
        <v>0</v>
      </c>
      <c r="E74" s="46">
        <v>0</v>
      </c>
      <c r="F74" s="46">
        <v>0</v>
      </c>
      <c r="G74" s="46">
        <v>250000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250000</v>
      </c>
      <c r="O74" s="47">
        <f t="shared" si="14"/>
        <v>1.93903668657411</v>
      </c>
      <c r="P74" s="9"/>
    </row>
    <row r="75" spans="1:16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15711800</v>
      </c>
      <c r="L75" s="46">
        <v>0</v>
      </c>
      <c r="M75" s="46">
        <v>0</v>
      </c>
      <c r="N75" s="46">
        <f t="shared" si="13"/>
        <v>15711800</v>
      </c>
      <c r="O75" s="47">
        <f t="shared" si="14"/>
        <v>121.8630264484604</v>
      </c>
      <c r="P75" s="9"/>
    </row>
    <row r="76" spans="1:16">
      <c r="A76" s="12"/>
      <c r="B76" s="25">
        <v>369.9</v>
      </c>
      <c r="C76" s="20" t="s">
        <v>84</v>
      </c>
      <c r="D76" s="46">
        <v>-78897</v>
      </c>
      <c r="E76" s="46">
        <v>-400</v>
      </c>
      <c r="F76" s="46">
        <v>0</v>
      </c>
      <c r="G76" s="46">
        <v>45693</v>
      </c>
      <c r="H76" s="46">
        <v>0</v>
      </c>
      <c r="I76" s="46">
        <v>0</v>
      </c>
      <c r="J76" s="46">
        <v>27151</v>
      </c>
      <c r="K76" s="46">
        <v>4195</v>
      </c>
      <c r="L76" s="46">
        <v>0</v>
      </c>
      <c r="M76" s="46">
        <v>0</v>
      </c>
      <c r="N76" s="46">
        <f t="shared" si="13"/>
        <v>-2258</v>
      </c>
      <c r="O76" s="47">
        <f t="shared" si="14"/>
        <v>-1.7513379353137362E-2</v>
      </c>
      <c r="P76" s="9"/>
    </row>
    <row r="77" spans="1:16" ht="15.75">
      <c r="A77" s="29" t="s">
        <v>54</v>
      </c>
      <c r="B77" s="30"/>
      <c r="C77" s="31"/>
      <c r="D77" s="32">
        <f t="shared" ref="D77:M77" si="15">SUM(D78:D80)</f>
        <v>184942</v>
      </c>
      <c r="E77" s="32">
        <f t="shared" si="15"/>
        <v>892335</v>
      </c>
      <c r="F77" s="32">
        <f t="shared" si="15"/>
        <v>44163641</v>
      </c>
      <c r="G77" s="32">
        <f t="shared" si="15"/>
        <v>3579806</v>
      </c>
      <c r="H77" s="32">
        <f t="shared" si="15"/>
        <v>0</v>
      </c>
      <c r="I77" s="32">
        <f t="shared" si="15"/>
        <v>538606</v>
      </c>
      <c r="J77" s="32">
        <f t="shared" si="15"/>
        <v>1719525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51078855</v>
      </c>
      <c r="O77" s="45">
        <f t="shared" si="14"/>
        <v>396.17509501279767</v>
      </c>
      <c r="P77" s="9"/>
    </row>
    <row r="78" spans="1:16">
      <c r="A78" s="12"/>
      <c r="B78" s="25">
        <v>381</v>
      </c>
      <c r="C78" s="20" t="s">
        <v>85</v>
      </c>
      <c r="D78" s="46">
        <v>184942</v>
      </c>
      <c r="E78" s="46">
        <v>892335</v>
      </c>
      <c r="F78" s="46">
        <v>27274505</v>
      </c>
      <c r="G78" s="46">
        <v>3579806</v>
      </c>
      <c r="H78" s="46">
        <v>0</v>
      </c>
      <c r="I78" s="46">
        <v>418000</v>
      </c>
      <c r="J78" s="46">
        <v>1508489</v>
      </c>
      <c r="K78" s="46">
        <v>0</v>
      </c>
      <c r="L78" s="46">
        <v>0</v>
      </c>
      <c r="M78" s="46">
        <v>0</v>
      </c>
      <c r="N78" s="46">
        <f>SUM(D78:M78)</f>
        <v>33858077</v>
      </c>
      <c r="O78" s="47">
        <f t="shared" si="14"/>
        <v>262.60821375940435</v>
      </c>
      <c r="P78" s="9"/>
    </row>
    <row r="79" spans="1:16">
      <c r="A79" s="12"/>
      <c r="B79" s="25">
        <v>385</v>
      </c>
      <c r="C79" s="20" t="s">
        <v>134</v>
      </c>
      <c r="D79" s="46">
        <v>0</v>
      </c>
      <c r="E79" s="46">
        <v>0</v>
      </c>
      <c r="F79" s="46">
        <v>16889136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16889136</v>
      </c>
      <c r="O79" s="47">
        <f t="shared" si="14"/>
        <v>130.99461723415806</v>
      </c>
      <c r="P79" s="9"/>
    </row>
    <row r="80" spans="1:16" ht="15.75" thickBot="1">
      <c r="A80" s="12"/>
      <c r="B80" s="25">
        <v>389.4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120606</v>
      </c>
      <c r="J80" s="46">
        <v>211036</v>
      </c>
      <c r="K80" s="46">
        <v>0</v>
      </c>
      <c r="L80" s="46">
        <v>0</v>
      </c>
      <c r="M80" s="46">
        <v>0</v>
      </c>
      <c r="N80" s="46">
        <f>SUM(D80:M80)</f>
        <v>331642</v>
      </c>
      <c r="O80" s="47">
        <f t="shared" si="14"/>
        <v>2.5722640192352437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6">SUM(D5,D14,D21,D41,D61,D65,D77)</f>
        <v>97466528</v>
      </c>
      <c r="E81" s="15">
        <f t="shared" si="16"/>
        <v>34917104</v>
      </c>
      <c r="F81" s="15">
        <f t="shared" si="16"/>
        <v>46319516</v>
      </c>
      <c r="G81" s="15">
        <f t="shared" si="16"/>
        <v>5343194</v>
      </c>
      <c r="H81" s="15">
        <f t="shared" si="16"/>
        <v>0</v>
      </c>
      <c r="I81" s="15">
        <f t="shared" si="16"/>
        <v>16566222</v>
      </c>
      <c r="J81" s="15">
        <f t="shared" si="16"/>
        <v>19658508</v>
      </c>
      <c r="K81" s="15">
        <f t="shared" si="16"/>
        <v>-1443940</v>
      </c>
      <c r="L81" s="15">
        <f t="shared" si="16"/>
        <v>0</v>
      </c>
      <c r="M81" s="15">
        <f t="shared" si="16"/>
        <v>353510</v>
      </c>
      <c r="N81" s="15">
        <f>SUM(D81:M81)</f>
        <v>219180642</v>
      </c>
      <c r="O81" s="38">
        <f t="shared" si="14"/>
        <v>1699.9972232994648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21" t="s">
        <v>145</v>
      </c>
      <c r="M83" s="121"/>
      <c r="N83" s="121"/>
      <c r="O83" s="43">
        <v>128930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115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172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SUM(D6:D16)</f>
        <v>89761823</v>
      </c>
      <c r="E5" s="27">
        <f t="shared" si="0"/>
        <v>23353</v>
      </c>
      <c r="F5" s="27">
        <f t="shared" si="0"/>
        <v>2590242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92375418</v>
      </c>
      <c r="P5" s="33">
        <f t="shared" ref="P5:P36" si="1">(O5/P$95)</f>
        <v>685.19625267030619</v>
      </c>
      <c r="Q5" s="6"/>
    </row>
    <row r="6" spans="1:134">
      <c r="A6" s="12"/>
      <c r="B6" s="25">
        <v>311</v>
      </c>
      <c r="C6" s="20" t="s">
        <v>3</v>
      </c>
      <c r="D6" s="46">
        <v>67740663</v>
      </c>
      <c r="E6" s="46">
        <v>0</v>
      </c>
      <c r="F6" s="46">
        <v>2590242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70330905</v>
      </c>
      <c r="P6" s="47">
        <f t="shared" si="1"/>
        <v>521.68069813671968</v>
      </c>
      <c r="Q6" s="9"/>
    </row>
    <row r="7" spans="1:134">
      <c r="A7" s="12"/>
      <c r="B7" s="25">
        <v>312.41000000000003</v>
      </c>
      <c r="C7" s="20" t="s">
        <v>176</v>
      </c>
      <c r="D7" s="46">
        <v>1316502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1316502</v>
      </c>
      <c r="P7" s="47">
        <f t="shared" si="1"/>
        <v>9.7651762402088771</v>
      </c>
      <c r="Q7" s="9"/>
    </row>
    <row r="8" spans="1:134">
      <c r="A8" s="12"/>
      <c r="B8" s="25">
        <v>312.43</v>
      </c>
      <c r="C8" s="20" t="s">
        <v>177</v>
      </c>
      <c r="D8" s="46">
        <v>922782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922782</v>
      </c>
      <c r="P8" s="47">
        <f t="shared" si="1"/>
        <v>6.8447513648231668</v>
      </c>
      <c r="Q8" s="9"/>
    </row>
    <row r="9" spans="1:134">
      <c r="A9" s="12"/>
      <c r="B9" s="25">
        <v>312.51</v>
      </c>
      <c r="C9" s="20" t="s">
        <v>95</v>
      </c>
      <c r="D9" s="46">
        <v>1837734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1837734</v>
      </c>
      <c r="P9" s="47">
        <f t="shared" si="1"/>
        <v>13.631423569902681</v>
      </c>
      <c r="Q9" s="9"/>
    </row>
    <row r="10" spans="1:134">
      <c r="A10" s="12"/>
      <c r="B10" s="25">
        <v>312.52</v>
      </c>
      <c r="C10" s="20" t="s">
        <v>120</v>
      </c>
      <c r="D10" s="46">
        <v>1302752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1302752</v>
      </c>
      <c r="P10" s="47">
        <f t="shared" si="1"/>
        <v>9.6631853785900788</v>
      </c>
      <c r="Q10" s="9"/>
    </row>
    <row r="11" spans="1:134">
      <c r="A11" s="12"/>
      <c r="B11" s="25">
        <v>314.10000000000002</v>
      </c>
      <c r="C11" s="20" t="s">
        <v>12</v>
      </c>
      <c r="D11" s="46">
        <v>9999882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9999882</v>
      </c>
      <c r="P11" s="47">
        <f t="shared" si="1"/>
        <v>74.174296819368621</v>
      </c>
      <c r="Q11" s="9"/>
    </row>
    <row r="12" spans="1:134">
      <c r="A12" s="12"/>
      <c r="B12" s="25">
        <v>314.3</v>
      </c>
      <c r="C12" s="20" t="s">
        <v>13</v>
      </c>
      <c r="D12" s="46">
        <v>2255489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2255489</v>
      </c>
      <c r="P12" s="47">
        <f t="shared" si="1"/>
        <v>16.730128471398054</v>
      </c>
      <c r="Q12" s="9"/>
    </row>
    <row r="13" spans="1:134">
      <c r="A13" s="12"/>
      <c r="B13" s="25">
        <v>314.8</v>
      </c>
      <c r="C13" s="20" t="s">
        <v>16</v>
      </c>
      <c r="D13" s="46">
        <v>156590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156590</v>
      </c>
      <c r="P13" s="47">
        <f t="shared" si="1"/>
        <v>1.1615090197009257</v>
      </c>
      <c r="Q13" s="9"/>
    </row>
    <row r="14" spans="1:134">
      <c r="A14" s="12"/>
      <c r="B14" s="25">
        <v>315.2</v>
      </c>
      <c r="C14" s="20" t="s">
        <v>178</v>
      </c>
      <c r="D14" s="46">
        <v>3237445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3237445</v>
      </c>
      <c r="P14" s="47">
        <f t="shared" si="1"/>
        <v>24.01380399952528</v>
      </c>
      <c r="Q14" s="9"/>
    </row>
    <row r="15" spans="1:134">
      <c r="A15" s="12"/>
      <c r="B15" s="25">
        <v>316</v>
      </c>
      <c r="C15" s="20" t="s">
        <v>122</v>
      </c>
      <c r="D15" s="46">
        <v>991984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991984</v>
      </c>
      <c r="P15" s="47">
        <f t="shared" si="1"/>
        <v>7.3580583906954669</v>
      </c>
      <c r="Q15" s="9"/>
    </row>
    <row r="16" spans="1:134">
      <c r="A16" s="12"/>
      <c r="B16" s="25">
        <v>319.89999999999998</v>
      </c>
      <c r="C16" s="20" t="s">
        <v>190</v>
      </c>
      <c r="D16" s="46">
        <v>0</v>
      </c>
      <c r="E16" s="46">
        <v>23353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23353</v>
      </c>
      <c r="P16" s="47">
        <f t="shared" si="1"/>
        <v>0.17322127937336815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SUM(D18:D28)</f>
        <v>19059988</v>
      </c>
      <c r="E17" s="32">
        <f t="shared" si="3"/>
        <v>15177997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10686050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44924035</v>
      </c>
      <c r="P17" s="45">
        <f t="shared" si="1"/>
        <v>333.22480269404224</v>
      </c>
      <c r="Q17" s="10"/>
    </row>
    <row r="18" spans="1:17">
      <c r="A18" s="12"/>
      <c r="B18" s="25">
        <v>322</v>
      </c>
      <c r="C18" s="20" t="s">
        <v>179</v>
      </c>
      <c r="D18" s="46">
        <v>4826216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4826216</v>
      </c>
      <c r="P18" s="47">
        <f t="shared" si="1"/>
        <v>35.798540232613341</v>
      </c>
      <c r="Q18" s="9"/>
    </row>
    <row r="19" spans="1:17">
      <c r="A19" s="12"/>
      <c r="B19" s="25">
        <v>323.10000000000002</v>
      </c>
      <c r="C19" s="20" t="s">
        <v>19</v>
      </c>
      <c r="D19" s="46">
        <v>8142195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4">SUM(D19:N19)</f>
        <v>8142195</v>
      </c>
      <c r="P19" s="47">
        <f t="shared" si="1"/>
        <v>60.394871528601946</v>
      </c>
      <c r="Q19" s="9"/>
    </row>
    <row r="20" spans="1:17">
      <c r="A20" s="12"/>
      <c r="B20" s="25">
        <v>323.39999999999998</v>
      </c>
      <c r="C20" s="20" t="s">
        <v>20</v>
      </c>
      <c r="D20" s="46">
        <v>51519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51519</v>
      </c>
      <c r="P20" s="47">
        <f t="shared" si="1"/>
        <v>0.38214306907192025</v>
      </c>
      <c r="Q20" s="9"/>
    </row>
    <row r="21" spans="1:17">
      <c r="A21" s="12"/>
      <c r="B21" s="25">
        <v>323.7</v>
      </c>
      <c r="C21" s="20" t="s">
        <v>21</v>
      </c>
      <c r="D21" s="46">
        <v>3708715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3708715</v>
      </c>
      <c r="P21" s="47">
        <f t="shared" si="1"/>
        <v>27.509457334441016</v>
      </c>
      <c r="Q21" s="9"/>
    </row>
    <row r="22" spans="1:17">
      <c r="A22" s="12"/>
      <c r="B22" s="25">
        <v>323.89999999999998</v>
      </c>
      <c r="C22" s="20" t="s">
        <v>22</v>
      </c>
      <c r="D22" s="46">
        <v>108547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108547</v>
      </c>
      <c r="P22" s="47">
        <f t="shared" si="1"/>
        <v>0.80514924044623781</v>
      </c>
      <c r="Q22" s="9"/>
    </row>
    <row r="23" spans="1:17">
      <c r="A23" s="12"/>
      <c r="B23" s="25">
        <v>324.20999999999998</v>
      </c>
      <c r="C23" s="20" t="s">
        <v>167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1283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1283</v>
      </c>
      <c r="P23" s="47">
        <f t="shared" si="1"/>
        <v>9.5166745786850228E-3</v>
      </c>
      <c r="Q23" s="9"/>
    </row>
    <row r="24" spans="1:17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101300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101300</v>
      </c>
      <c r="P24" s="47">
        <f t="shared" si="1"/>
        <v>0.75139449323522434</v>
      </c>
      <c r="Q24" s="9"/>
    </row>
    <row r="25" spans="1:17">
      <c r="A25" s="12"/>
      <c r="B25" s="25">
        <v>324.61</v>
      </c>
      <c r="C25" s="20" t="s">
        <v>181</v>
      </c>
      <c r="D25" s="46">
        <v>0</v>
      </c>
      <c r="E25" s="46">
        <v>139210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139210</v>
      </c>
      <c r="P25" s="47">
        <f t="shared" si="1"/>
        <v>1.0325925706147638</v>
      </c>
      <c r="Q25" s="9"/>
    </row>
    <row r="26" spans="1:17">
      <c r="A26" s="12"/>
      <c r="B26" s="25">
        <v>324.62</v>
      </c>
      <c r="C26" s="20" t="s">
        <v>182</v>
      </c>
      <c r="D26" s="46">
        <v>0</v>
      </c>
      <c r="E26" s="46">
        <v>141284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141284</v>
      </c>
      <c r="P26" s="47">
        <f t="shared" si="1"/>
        <v>1.0479765013054829</v>
      </c>
      <c r="Q26" s="9"/>
    </row>
    <row r="27" spans="1:17">
      <c r="A27" s="12"/>
      <c r="B27" s="25">
        <v>325.2</v>
      </c>
      <c r="C27" s="20" t="s">
        <v>24</v>
      </c>
      <c r="D27" s="46">
        <v>2221340</v>
      </c>
      <c r="E27" s="46">
        <v>14878864</v>
      </c>
      <c r="F27" s="46">
        <v>0</v>
      </c>
      <c r="G27" s="46">
        <v>0</v>
      </c>
      <c r="H27" s="46">
        <v>0</v>
      </c>
      <c r="I27" s="46">
        <v>10583467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27683671</v>
      </c>
      <c r="P27" s="47">
        <f t="shared" si="1"/>
        <v>205.34410604082601</v>
      </c>
      <c r="Q27" s="9"/>
    </row>
    <row r="28" spans="1:17">
      <c r="A28" s="12"/>
      <c r="B28" s="25">
        <v>329.5</v>
      </c>
      <c r="C28" s="20" t="s">
        <v>191</v>
      </c>
      <c r="D28" s="46">
        <v>1456</v>
      </c>
      <c r="E28" s="46">
        <v>18639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20095</v>
      </c>
      <c r="P28" s="47">
        <f t="shared" si="1"/>
        <v>0.14905500830761928</v>
      </c>
      <c r="Q28" s="9"/>
    </row>
    <row r="29" spans="1:17" ht="15.75">
      <c r="A29" s="29" t="s">
        <v>183</v>
      </c>
      <c r="B29" s="30"/>
      <c r="C29" s="31"/>
      <c r="D29" s="32">
        <f t="shared" ref="D29:N29" si="5">SUM(D30:D48)</f>
        <v>18282038</v>
      </c>
      <c r="E29" s="32">
        <f t="shared" si="5"/>
        <v>5159746</v>
      </c>
      <c r="F29" s="32">
        <f t="shared" si="5"/>
        <v>68840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23510624</v>
      </c>
      <c r="P29" s="45">
        <f t="shared" si="1"/>
        <v>174.39045810586282</v>
      </c>
      <c r="Q29" s="10"/>
    </row>
    <row r="30" spans="1:17">
      <c r="A30" s="12"/>
      <c r="B30" s="25">
        <v>331.2</v>
      </c>
      <c r="C30" s="20" t="s">
        <v>26</v>
      </c>
      <c r="D30" s="46">
        <v>0</v>
      </c>
      <c r="E30" s="46">
        <v>481463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481463</v>
      </c>
      <c r="P30" s="47">
        <f t="shared" si="1"/>
        <v>3.5712600878234038</v>
      </c>
      <c r="Q30" s="9"/>
    </row>
    <row r="31" spans="1:17">
      <c r="A31" s="12"/>
      <c r="B31" s="25">
        <v>331.39</v>
      </c>
      <c r="C31" s="20" t="s">
        <v>156</v>
      </c>
      <c r="D31" s="46">
        <v>0</v>
      </c>
      <c r="E31" s="46">
        <v>1266173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3" si="6">SUM(D31:N31)</f>
        <v>1266173</v>
      </c>
      <c r="P31" s="47">
        <f t="shared" si="1"/>
        <v>9.3918600166152384</v>
      </c>
      <c r="Q31" s="9"/>
    </row>
    <row r="32" spans="1:17">
      <c r="A32" s="12"/>
      <c r="B32" s="25">
        <v>331.5</v>
      </c>
      <c r="C32" s="20" t="s">
        <v>28</v>
      </c>
      <c r="D32" s="46">
        <v>139284</v>
      </c>
      <c r="E32" s="46">
        <v>1248603</v>
      </c>
      <c r="F32" s="46">
        <v>68840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1456727</v>
      </c>
      <c r="P32" s="47">
        <f t="shared" si="1"/>
        <v>10.80529759079041</v>
      </c>
      <c r="Q32" s="9"/>
    </row>
    <row r="33" spans="1:17">
      <c r="A33" s="12"/>
      <c r="B33" s="25">
        <v>332</v>
      </c>
      <c r="C33" s="20" t="s">
        <v>168</v>
      </c>
      <c r="D33" s="46">
        <v>22929</v>
      </c>
      <c r="E33" s="46">
        <v>1917808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1940737</v>
      </c>
      <c r="P33" s="47">
        <f t="shared" si="1"/>
        <v>14.39545009494422</v>
      </c>
      <c r="Q33" s="9"/>
    </row>
    <row r="34" spans="1:17">
      <c r="A34" s="12"/>
      <c r="B34" s="25">
        <v>334.2</v>
      </c>
      <c r="C34" s="20" t="s">
        <v>31</v>
      </c>
      <c r="D34" s="46">
        <v>183</v>
      </c>
      <c r="E34" s="46">
        <v>25464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25647</v>
      </c>
      <c r="P34" s="47">
        <f t="shared" si="1"/>
        <v>0.19023706384998812</v>
      </c>
      <c r="Q34" s="9"/>
    </row>
    <row r="35" spans="1:17">
      <c r="A35" s="12"/>
      <c r="B35" s="25">
        <v>334.5</v>
      </c>
      <c r="C35" s="20" t="s">
        <v>33</v>
      </c>
      <c r="D35" s="46">
        <v>4448</v>
      </c>
      <c r="E35" s="46">
        <v>426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4874</v>
      </c>
      <c r="P35" s="47">
        <f t="shared" si="1"/>
        <v>3.6152978874910993E-2</v>
      </c>
      <c r="Q35" s="9"/>
    </row>
    <row r="36" spans="1:17">
      <c r="A36" s="12"/>
      <c r="B36" s="25">
        <v>334.7</v>
      </c>
      <c r="C36" s="20" t="s">
        <v>34</v>
      </c>
      <c r="D36" s="46">
        <v>0</v>
      </c>
      <c r="E36" s="46">
        <v>44458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44458</v>
      </c>
      <c r="P36" s="47">
        <f t="shared" si="1"/>
        <v>0.32976798006171376</v>
      </c>
      <c r="Q36" s="9"/>
    </row>
    <row r="37" spans="1:17">
      <c r="A37" s="12"/>
      <c r="B37" s="25">
        <v>335.125</v>
      </c>
      <c r="C37" s="20" t="s">
        <v>184</v>
      </c>
      <c r="D37" s="46">
        <v>6262784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6262784</v>
      </c>
      <c r="P37" s="47">
        <f t="shared" ref="P37:P68" si="7">(O37/P$95)</f>
        <v>46.454308093994776</v>
      </c>
      <c r="Q37" s="9"/>
    </row>
    <row r="38" spans="1:17">
      <c r="A38" s="12"/>
      <c r="B38" s="25">
        <v>335.14</v>
      </c>
      <c r="C38" s="20" t="s">
        <v>124</v>
      </c>
      <c r="D38" s="46">
        <v>468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468</v>
      </c>
      <c r="P38" s="47">
        <f t="shared" si="7"/>
        <v>3.4713980536434843E-3</v>
      </c>
      <c r="Q38" s="9"/>
    </row>
    <row r="39" spans="1:17">
      <c r="A39" s="12"/>
      <c r="B39" s="25">
        <v>335.15</v>
      </c>
      <c r="C39" s="20" t="s">
        <v>125</v>
      </c>
      <c r="D39" s="46">
        <v>54387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54387</v>
      </c>
      <c r="P39" s="47">
        <f t="shared" si="7"/>
        <v>0.40341650842629956</v>
      </c>
      <c r="Q39" s="9"/>
    </row>
    <row r="40" spans="1:17">
      <c r="A40" s="12"/>
      <c r="B40" s="25">
        <v>335.18</v>
      </c>
      <c r="C40" s="20" t="s">
        <v>185</v>
      </c>
      <c r="D40" s="46">
        <v>10781496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10781496</v>
      </c>
      <c r="P40" s="47">
        <f t="shared" si="7"/>
        <v>79.971932114882506</v>
      </c>
      <c r="Q40" s="9"/>
    </row>
    <row r="41" spans="1:17">
      <c r="A41" s="12"/>
      <c r="B41" s="25">
        <v>335.21</v>
      </c>
      <c r="C41" s="20" t="s">
        <v>40</v>
      </c>
      <c r="D41" s="46">
        <v>0</v>
      </c>
      <c r="E41" s="46">
        <v>87817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87817</v>
      </c>
      <c r="P41" s="47">
        <f t="shared" si="7"/>
        <v>0.65138410871113217</v>
      </c>
      <c r="Q41" s="9"/>
    </row>
    <row r="42" spans="1:17">
      <c r="A42" s="12"/>
      <c r="B42" s="25">
        <v>335.22</v>
      </c>
      <c r="C42" s="20" t="s">
        <v>41</v>
      </c>
      <c r="D42" s="46">
        <v>215498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215498</v>
      </c>
      <c r="P42" s="47">
        <f t="shared" si="7"/>
        <v>1.5984601234274864</v>
      </c>
      <c r="Q42" s="9"/>
    </row>
    <row r="43" spans="1:17">
      <c r="A43" s="12"/>
      <c r="B43" s="25">
        <v>335.29</v>
      </c>
      <c r="C43" s="20" t="s">
        <v>42</v>
      </c>
      <c r="D43" s="46">
        <v>397199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397199</v>
      </c>
      <c r="P43" s="47">
        <f t="shared" si="7"/>
        <v>2.9462304177545691</v>
      </c>
      <c r="Q43" s="9"/>
    </row>
    <row r="44" spans="1:17">
      <c r="A44" s="12"/>
      <c r="B44" s="25">
        <v>335.45</v>
      </c>
      <c r="C44" s="20" t="s">
        <v>192</v>
      </c>
      <c r="D44" s="46">
        <v>75718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8" si="8">SUM(D44:N44)</f>
        <v>75718</v>
      </c>
      <c r="P44" s="47">
        <f t="shared" si="7"/>
        <v>0.56163956800379777</v>
      </c>
      <c r="Q44" s="9"/>
    </row>
    <row r="45" spans="1:17">
      <c r="A45" s="12"/>
      <c r="B45" s="25">
        <v>337.2</v>
      </c>
      <c r="C45" s="20" t="s">
        <v>43</v>
      </c>
      <c r="D45" s="46">
        <v>0</v>
      </c>
      <c r="E45" s="46">
        <v>6002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6002</v>
      </c>
      <c r="P45" s="47">
        <f t="shared" si="7"/>
        <v>4.4519938286256826E-2</v>
      </c>
      <c r="Q45" s="9"/>
    </row>
    <row r="46" spans="1:17">
      <c r="A46" s="12"/>
      <c r="B46" s="25">
        <v>337.3</v>
      </c>
      <c r="C46" s="20" t="s">
        <v>44</v>
      </c>
      <c r="D46" s="46">
        <v>0</v>
      </c>
      <c r="E46" s="46">
        <v>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24</v>
      </c>
      <c r="P46" s="47">
        <f t="shared" si="7"/>
        <v>1.7802041300735816E-4</v>
      </c>
      <c r="Q46" s="9"/>
    </row>
    <row r="47" spans="1:17">
      <c r="A47" s="12"/>
      <c r="B47" s="25">
        <v>337.4</v>
      </c>
      <c r="C47" s="20" t="s">
        <v>45</v>
      </c>
      <c r="D47" s="46">
        <v>327644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327644</v>
      </c>
      <c r="P47" s="47">
        <f t="shared" si="7"/>
        <v>2.4303050083076192</v>
      </c>
      <c r="Q47" s="9"/>
    </row>
    <row r="48" spans="1:17">
      <c r="A48" s="12"/>
      <c r="B48" s="25">
        <v>337.7</v>
      </c>
      <c r="C48" s="20" t="s">
        <v>46</v>
      </c>
      <c r="D48" s="46">
        <v>0</v>
      </c>
      <c r="E48" s="46">
        <v>81508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81508</v>
      </c>
      <c r="P48" s="47">
        <f t="shared" si="7"/>
        <v>0.60458699264182292</v>
      </c>
      <c r="Q48" s="9"/>
    </row>
    <row r="49" spans="1:17" ht="15.75">
      <c r="A49" s="29" t="s">
        <v>52</v>
      </c>
      <c r="B49" s="30"/>
      <c r="C49" s="31"/>
      <c r="D49" s="32">
        <f t="shared" ref="D49:N49" si="9">SUM(D50:D70)</f>
        <v>21144569</v>
      </c>
      <c r="E49" s="32">
        <f t="shared" si="9"/>
        <v>25492151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25397734</v>
      </c>
      <c r="J49" s="32">
        <f t="shared" si="9"/>
        <v>29347594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679337</v>
      </c>
      <c r="O49" s="32">
        <f>SUM(D49:N49)</f>
        <v>102061385</v>
      </c>
      <c r="P49" s="45">
        <f t="shared" si="7"/>
        <v>757.0420795751246</v>
      </c>
      <c r="Q49" s="10"/>
    </row>
    <row r="50" spans="1:17">
      <c r="A50" s="12"/>
      <c r="B50" s="25">
        <v>341.2</v>
      </c>
      <c r="C50" s="20" t="s">
        <v>129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29284498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9" si="10">SUM(D50:N50)</f>
        <v>29284498</v>
      </c>
      <c r="P50" s="47">
        <f t="shared" si="7"/>
        <v>217.21826786138143</v>
      </c>
      <c r="Q50" s="9"/>
    </row>
    <row r="51" spans="1:17">
      <c r="A51" s="12"/>
      <c r="B51" s="25">
        <v>341.3</v>
      </c>
      <c r="C51" s="20" t="s">
        <v>193</v>
      </c>
      <c r="D51" s="46">
        <v>5321239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5321239</v>
      </c>
      <c r="P51" s="47">
        <f t="shared" si="7"/>
        <v>39.470381853785902</v>
      </c>
      <c r="Q51" s="9"/>
    </row>
    <row r="52" spans="1:17">
      <c r="A52" s="12"/>
      <c r="B52" s="25">
        <v>341.9</v>
      </c>
      <c r="C52" s="20" t="s">
        <v>186</v>
      </c>
      <c r="D52" s="46">
        <v>2011599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2011599</v>
      </c>
      <c r="P52" s="47">
        <f t="shared" si="7"/>
        <v>14.921070199382862</v>
      </c>
      <c r="Q52" s="9"/>
    </row>
    <row r="53" spans="1:17">
      <c r="A53" s="12"/>
      <c r="B53" s="25">
        <v>342.1</v>
      </c>
      <c r="C53" s="20" t="s">
        <v>56</v>
      </c>
      <c r="D53" s="46">
        <v>2367222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2367222</v>
      </c>
      <c r="P53" s="47">
        <f t="shared" si="7"/>
        <v>17.558909921671017</v>
      </c>
      <c r="Q53" s="9"/>
    </row>
    <row r="54" spans="1:17">
      <c r="A54" s="12"/>
      <c r="B54" s="25">
        <v>342.2</v>
      </c>
      <c r="C54" s="20" t="s">
        <v>57</v>
      </c>
      <c r="D54" s="46">
        <v>0</v>
      </c>
      <c r="E54" s="46">
        <v>10119271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10119271</v>
      </c>
      <c r="P54" s="47">
        <f t="shared" si="7"/>
        <v>75.059866781390937</v>
      </c>
      <c r="Q54" s="9"/>
    </row>
    <row r="55" spans="1:17">
      <c r="A55" s="12"/>
      <c r="B55" s="25">
        <v>342.4</v>
      </c>
      <c r="C55" s="20" t="s">
        <v>58</v>
      </c>
      <c r="D55" s="46">
        <v>2154987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2154987</v>
      </c>
      <c r="P55" s="47">
        <f t="shared" si="7"/>
        <v>15.984653156895323</v>
      </c>
      <c r="Q55" s="9"/>
    </row>
    <row r="56" spans="1:17">
      <c r="A56" s="12"/>
      <c r="B56" s="25">
        <v>342.5</v>
      </c>
      <c r="C56" s="20" t="s">
        <v>59</v>
      </c>
      <c r="D56" s="46">
        <v>307854</v>
      </c>
      <c r="E56" s="46">
        <v>54326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362180</v>
      </c>
      <c r="P56" s="47">
        <f t="shared" si="7"/>
        <v>2.6864763826252078</v>
      </c>
      <c r="Q56" s="9"/>
    </row>
    <row r="57" spans="1:17">
      <c r="A57" s="12"/>
      <c r="B57" s="25">
        <v>342.6</v>
      </c>
      <c r="C57" s="20" t="s">
        <v>60</v>
      </c>
      <c r="D57" s="46">
        <v>2496108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2496108</v>
      </c>
      <c r="P57" s="47">
        <f t="shared" si="7"/>
        <v>18.514924044623783</v>
      </c>
      <c r="Q57" s="9"/>
    </row>
    <row r="58" spans="1:17">
      <c r="A58" s="12"/>
      <c r="B58" s="25">
        <v>342.9</v>
      </c>
      <c r="C58" s="20" t="s">
        <v>61</v>
      </c>
      <c r="D58" s="46">
        <v>2262655</v>
      </c>
      <c r="E58" s="46">
        <v>140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2262795</v>
      </c>
      <c r="P58" s="47">
        <f t="shared" si="7"/>
        <v>16.784320852124377</v>
      </c>
      <c r="Q58" s="9"/>
    </row>
    <row r="59" spans="1:17">
      <c r="A59" s="12"/>
      <c r="B59" s="25">
        <v>343.3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10168693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10168693</v>
      </c>
      <c r="P59" s="47">
        <f t="shared" si="7"/>
        <v>75.426455316876329</v>
      </c>
      <c r="Q59" s="9"/>
    </row>
    <row r="60" spans="1:17">
      <c r="A60" s="12"/>
      <c r="B60" s="25">
        <v>343.5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14990029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14990029</v>
      </c>
      <c r="P60" s="47">
        <f t="shared" si="7"/>
        <v>111.18879806551151</v>
      </c>
      <c r="Q60" s="9"/>
    </row>
    <row r="61" spans="1:17">
      <c r="A61" s="12"/>
      <c r="B61" s="25">
        <v>343.6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239012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239012</v>
      </c>
      <c r="P61" s="47">
        <f t="shared" si="7"/>
        <v>1.7728756230714455</v>
      </c>
      <c r="Q61" s="9"/>
    </row>
    <row r="62" spans="1:17">
      <c r="A62" s="12"/>
      <c r="B62" s="25">
        <v>343.9</v>
      </c>
      <c r="C62" s="20" t="s">
        <v>65</v>
      </c>
      <c r="D62" s="46">
        <v>7200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7200</v>
      </c>
      <c r="P62" s="47">
        <f t="shared" si="7"/>
        <v>5.3406123902207454E-2</v>
      </c>
      <c r="Q62" s="9"/>
    </row>
    <row r="63" spans="1:17">
      <c r="A63" s="12"/>
      <c r="B63" s="25">
        <v>344.3</v>
      </c>
      <c r="C63" s="20" t="s">
        <v>194</v>
      </c>
      <c r="D63" s="46">
        <v>1150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1150</v>
      </c>
      <c r="P63" s="47">
        <f t="shared" si="7"/>
        <v>8.5301447899359135E-3</v>
      </c>
      <c r="Q63" s="9"/>
    </row>
    <row r="64" spans="1:17">
      <c r="A64" s="12"/>
      <c r="B64" s="25">
        <v>345.1</v>
      </c>
      <c r="C64" s="20" t="s">
        <v>66</v>
      </c>
      <c r="D64" s="46">
        <v>482255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482255</v>
      </c>
      <c r="P64" s="47">
        <f t="shared" si="7"/>
        <v>3.5771347614526467</v>
      </c>
      <c r="Q64" s="9"/>
    </row>
    <row r="65" spans="1:17">
      <c r="A65" s="12"/>
      <c r="B65" s="25">
        <v>345.9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679337</v>
      </c>
      <c r="O65" s="46">
        <f t="shared" si="10"/>
        <v>679337</v>
      </c>
      <c r="P65" s="47">
        <f t="shared" si="7"/>
        <v>5.0389938879658205</v>
      </c>
      <c r="Q65" s="9"/>
    </row>
    <row r="66" spans="1:17">
      <c r="A66" s="12"/>
      <c r="B66" s="25">
        <v>347.2</v>
      </c>
      <c r="C66" s="20" t="s">
        <v>68</v>
      </c>
      <c r="D66" s="46">
        <v>3272714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3272714</v>
      </c>
      <c r="P66" s="47">
        <f t="shared" si="7"/>
        <v>24.275412413956801</v>
      </c>
      <c r="Q66" s="9"/>
    </row>
    <row r="67" spans="1:17">
      <c r="A67" s="12"/>
      <c r="B67" s="25">
        <v>347.3</v>
      </c>
      <c r="C67" s="20" t="s">
        <v>169</v>
      </c>
      <c r="D67" s="46">
        <v>68215</v>
      </c>
      <c r="E67" s="46">
        <v>229769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297984</v>
      </c>
      <c r="P67" s="47">
        <f t="shared" si="7"/>
        <v>2.2103014478993592</v>
      </c>
      <c r="Q67" s="9"/>
    </row>
    <row r="68" spans="1:17">
      <c r="A68" s="12"/>
      <c r="B68" s="25">
        <v>347.8</v>
      </c>
      <c r="C68" s="20" t="s">
        <v>98</v>
      </c>
      <c r="D68" s="46">
        <v>0</v>
      </c>
      <c r="E68" s="46">
        <v>15021545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15021545</v>
      </c>
      <c r="P68" s="47">
        <f t="shared" si="7"/>
        <v>111.42256853785901</v>
      </c>
      <c r="Q68" s="9"/>
    </row>
    <row r="69" spans="1:17">
      <c r="A69" s="12"/>
      <c r="B69" s="25">
        <v>347.9</v>
      </c>
      <c r="C69" s="20" t="s">
        <v>71</v>
      </c>
      <c r="D69" s="46">
        <v>197501</v>
      </c>
      <c r="E69" s="46">
        <v>67100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264601</v>
      </c>
      <c r="P69" s="47">
        <f t="shared" ref="P69:P93" si="11">(O69/P$95)</f>
        <v>1.9626824709233326</v>
      </c>
      <c r="Q69" s="9"/>
    </row>
    <row r="70" spans="1:17">
      <c r="A70" s="12"/>
      <c r="B70" s="25">
        <v>349</v>
      </c>
      <c r="C70" s="20" t="s">
        <v>187</v>
      </c>
      <c r="D70" s="46">
        <v>193870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63096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256966</v>
      </c>
      <c r="P70" s="47">
        <f t="shared" si="11"/>
        <v>1.9060497270353667</v>
      </c>
      <c r="Q70" s="9"/>
    </row>
    <row r="71" spans="1:17" ht="15.75">
      <c r="A71" s="29" t="s">
        <v>53</v>
      </c>
      <c r="B71" s="30"/>
      <c r="C71" s="31"/>
      <c r="D71" s="32">
        <f t="shared" ref="D71:N71" si="12">SUM(D72:D77)</f>
        <v>2063115</v>
      </c>
      <c r="E71" s="32">
        <f t="shared" si="12"/>
        <v>674743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si="12"/>
        <v>0</v>
      </c>
      <c r="O71" s="32">
        <f>SUM(D71:N71)</f>
        <v>2737858</v>
      </c>
      <c r="P71" s="45">
        <f t="shared" si="11"/>
        <v>20.308108829812486</v>
      </c>
      <c r="Q71" s="10"/>
    </row>
    <row r="72" spans="1:17">
      <c r="A72" s="13"/>
      <c r="B72" s="39">
        <v>351.1</v>
      </c>
      <c r="C72" s="21" t="s">
        <v>74</v>
      </c>
      <c r="D72" s="46">
        <v>576429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576429</v>
      </c>
      <c r="P72" s="47">
        <f t="shared" si="11"/>
        <v>4.2756720270591027</v>
      </c>
      <c r="Q72" s="9"/>
    </row>
    <row r="73" spans="1:17">
      <c r="A73" s="13"/>
      <c r="B73" s="39">
        <v>351.9</v>
      </c>
      <c r="C73" s="21" t="s">
        <v>195</v>
      </c>
      <c r="D73" s="46">
        <v>1279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ref="O73:O77" si="13">SUM(D73:N73)</f>
        <v>1279</v>
      </c>
      <c r="P73" s="47">
        <f t="shared" si="11"/>
        <v>9.4870045098504625E-3</v>
      </c>
      <c r="Q73" s="9"/>
    </row>
    <row r="74" spans="1:17">
      <c r="A74" s="13"/>
      <c r="B74" s="39">
        <v>354</v>
      </c>
      <c r="C74" s="21" t="s">
        <v>75</v>
      </c>
      <c r="D74" s="46">
        <v>1348185</v>
      </c>
      <c r="E74" s="46">
        <v>270001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1618186</v>
      </c>
      <c r="P74" s="47">
        <f t="shared" si="11"/>
        <v>12.002922501780205</v>
      </c>
      <c r="Q74" s="9"/>
    </row>
    <row r="75" spans="1:17">
      <c r="A75" s="13"/>
      <c r="B75" s="39">
        <v>355</v>
      </c>
      <c r="C75" s="21" t="s">
        <v>196</v>
      </c>
      <c r="D75" s="46">
        <v>0</v>
      </c>
      <c r="E75" s="46">
        <v>85865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85865</v>
      </c>
      <c r="P75" s="47">
        <f t="shared" si="11"/>
        <v>0.63690511511986703</v>
      </c>
      <c r="Q75" s="9"/>
    </row>
    <row r="76" spans="1:17">
      <c r="A76" s="13"/>
      <c r="B76" s="39">
        <v>356</v>
      </c>
      <c r="C76" s="21" t="s">
        <v>197</v>
      </c>
      <c r="D76" s="46">
        <v>0</v>
      </c>
      <c r="E76" s="46">
        <v>318877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318877</v>
      </c>
      <c r="P76" s="47">
        <f t="shared" si="11"/>
        <v>2.365275634939473</v>
      </c>
      <c r="Q76" s="9"/>
    </row>
    <row r="77" spans="1:17">
      <c r="A77" s="13"/>
      <c r="B77" s="39">
        <v>359</v>
      </c>
      <c r="C77" s="21" t="s">
        <v>76</v>
      </c>
      <c r="D77" s="46">
        <v>137222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137222</v>
      </c>
      <c r="P77" s="47">
        <f t="shared" si="11"/>
        <v>1.0178465464039876</v>
      </c>
      <c r="Q77" s="9"/>
    </row>
    <row r="78" spans="1:17" ht="15.75">
      <c r="A78" s="29" t="s">
        <v>4</v>
      </c>
      <c r="B78" s="30"/>
      <c r="C78" s="31"/>
      <c r="D78" s="32">
        <f t="shared" ref="D78:N78" si="14">SUM(D79:D88)</f>
        <v>8790025</v>
      </c>
      <c r="E78" s="32">
        <f t="shared" si="14"/>
        <v>-94145</v>
      </c>
      <c r="F78" s="32">
        <f t="shared" si="14"/>
        <v>5997</v>
      </c>
      <c r="G78" s="32">
        <f t="shared" si="14"/>
        <v>9478</v>
      </c>
      <c r="H78" s="32">
        <f t="shared" si="14"/>
        <v>0</v>
      </c>
      <c r="I78" s="32">
        <f t="shared" si="14"/>
        <v>-11239</v>
      </c>
      <c r="J78" s="32">
        <f t="shared" si="14"/>
        <v>300316</v>
      </c>
      <c r="K78" s="32">
        <f t="shared" si="14"/>
        <v>-52527142</v>
      </c>
      <c r="L78" s="32">
        <f t="shared" si="14"/>
        <v>0</v>
      </c>
      <c r="M78" s="32">
        <f t="shared" si="14"/>
        <v>0</v>
      </c>
      <c r="N78" s="32">
        <f t="shared" si="14"/>
        <v>5255</v>
      </c>
      <c r="O78" s="32">
        <f>SUM(D78:N78)</f>
        <v>-43521455</v>
      </c>
      <c r="P78" s="45">
        <f t="shared" si="11"/>
        <v>-322.82114140754805</v>
      </c>
      <c r="Q78" s="10"/>
    </row>
    <row r="79" spans="1:17">
      <c r="A79" s="12"/>
      <c r="B79" s="25">
        <v>361.1</v>
      </c>
      <c r="C79" s="20" t="s">
        <v>77</v>
      </c>
      <c r="D79" s="46">
        <v>361634</v>
      </c>
      <c r="E79" s="46">
        <v>118058</v>
      </c>
      <c r="F79" s="46">
        <v>7362</v>
      </c>
      <c r="G79" s="46">
        <v>83480</v>
      </c>
      <c r="H79" s="46">
        <v>0</v>
      </c>
      <c r="I79" s="46">
        <v>115231</v>
      </c>
      <c r="J79" s="46">
        <v>108850</v>
      </c>
      <c r="K79" s="46">
        <v>1713985</v>
      </c>
      <c r="L79" s="46">
        <v>0</v>
      </c>
      <c r="M79" s="46">
        <v>0</v>
      </c>
      <c r="N79" s="46">
        <v>5255</v>
      </c>
      <c r="O79" s="46">
        <f>SUM(D79:N79)</f>
        <v>2513855</v>
      </c>
      <c r="P79" s="47">
        <f t="shared" si="11"/>
        <v>18.646562722525516</v>
      </c>
      <c r="Q79" s="9"/>
    </row>
    <row r="80" spans="1:17">
      <c r="A80" s="12"/>
      <c r="B80" s="25">
        <v>361.2</v>
      </c>
      <c r="C80" s="20" t="s">
        <v>147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13212514</v>
      </c>
      <c r="L80" s="46">
        <v>0</v>
      </c>
      <c r="M80" s="46">
        <v>0</v>
      </c>
      <c r="N80" s="46">
        <v>0</v>
      </c>
      <c r="O80" s="46">
        <f t="shared" ref="O80:O92" si="15">SUM(D80:N80)</f>
        <v>13212514</v>
      </c>
      <c r="P80" s="47">
        <f t="shared" si="11"/>
        <v>98.004049964395918</v>
      </c>
      <c r="Q80" s="9"/>
    </row>
    <row r="81" spans="1:120">
      <c r="A81" s="12"/>
      <c r="B81" s="25">
        <v>361.3</v>
      </c>
      <c r="C81" s="20" t="s">
        <v>78</v>
      </c>
      <c r="D81" s="46">
        <v>-248877</v>
      </c>
      <c r="E81" s="46">
        <v>-169497</v>
      </c>
      <c r="F81" s="46">
        <v>-1472</v>
      </c>
      <c r="G81" s="46">
        <v>-75310</v>
      </c>
      <c r="H81" s="46">
        <v>0</v>
      </c>
      <c r="I81" s="46">
        <v>-141760</v>
      </c>
      <c r="J81" s="46">
        <v>-146881</v>
      </c>
      <c r="K81" s="46">
        <v>-111242567</v>
      </c>
      <c r="L81" s="46">
        <v>0</v>
      </c>
      <c r="M81" s="46">
        <v>0</v>
      </c>
      <c r="N81" s="46">
        <v>0</v>
      </c>
      <c r="O81" s="46">
        <f t="shared" si="15"/>
        <v>-112026364</v>
      </c>
      <c r="P81" s="47">
        <f t="shared" si="11"/>
        <v>-830.95748279136012</v>
      </c>
      <c r="Q81" s="9"/>
    </row>
    <row r="82" spans="1:120">
      <c r="A82" s="12"/>
      <c r="B82" s="25">
        <v>361.4</v>
      </c>
      <c r="C82" s="20" t="s">
        <v>130</v>
      </c>
      <c r="D82" s="46">
        <v>4362</v>
      </c>
      <c r="E82" s="46">
        <v>2184</v>
      </c>
      <c r="F82" s="46">
        <v>107</v>
      </c>
      <c r="G82" s="46">
        <v>1308</v>
      </c>
      <c r="H82" s="46">
        <v>0</v>
      </c>
      <c r="I82" s="46">
        <v>2127</v>
      </c>
      <c r="J82" s="46">
        <v>1540</v>
      </c>
      <c r="K82" s="46">
        <v>12289740</v>
      </c>
      <c r="L82" s="46">
        <v>0</v>
      </c>
      <c r="M82" s="46">
        <v>0</v>
      </c>
      <c r="N82" s="46">
        <v>0</v>
      </c>
      <c r="O82" s="46">
        <f t="shared" si="15"/>
        <v>12301368</v>
      </c>
      <c r="P82" s="47">
        <f t="shared" si="11"/>
        <v>91.245608829812483</v>
      </c>
      <c r="Q82" s="9"/>
    </row>
    <row r="83" spans="1:120">
      <c r="A83" s="12"/>
      <c r="B83" s="25">
        <v>362</v>
      </c>
      <c r="C83" s="20" t="s">
        <v>80</v>
      </c>
      <c r="D83" s="46">
        <v>3558078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3558078</v>
      </c>
      <c r="P83" s="47">
        <f t="shared" si="11"/>
        <v>26.392104794683124</v>
      </c>
      <c r="Q83" s="9"/>
    </row>
    <row r="84" spans="1:120">
      <c r="A84" s="12"/>
      <c r="B84" s="25">
        <v>364</v>
      </c>
      <c r="C84" s="20" t="s">
        <v>131</v>
      </c>
      <c r="D84" s="46">
        <v>4562725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4562725</v>
      </c>
      <c r="P84" s="47">
        <f t="shared" si="11"/>
        <v>33.844091205791599</v>
      </c>
      <c r="Q84" s="9"/>
    </row>
    <row r="85" spans="1:120">
      <c r="A85" s="12"/>
      <c r="B85" s="25">
        <v>365</v>
      </c>
      <c r="C85" s="20" t="s">
        <v>132</v>
      </c>
      <c r="D85" s="46">
        <v>3452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331818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335270</v>
      </c>
      <c r="P85" s="47">
        <f t="shared" si="11"/>
        <v>2.4868709945407073</v>
      </c>
      <c r="Q85" s="9"/>
    </row>
    <row r="86" spans="1:120">
      <c r="A86" s="12"/>
      <c r="B86" s="25">
        <v>366</v>
      </c>
      <c r="C86" s="20" t="s">
        <v>113</v>
      </c>
      <c r="D86" s="46">
        <v>59230</v>
      </c>
      <c r="E86" s="46">
        <v>24329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83559</v>
      </c>
      <c r="P86" s="47">
        <f t="shared" si="11"/>
        <v>0.61980032043674338</v>
      </c>
      <c r="Q86" s="9"/>
    </row>
    <row r="87" spans="1:120">
      <c r="A87" s="12"/>
      <c r="B87" s="25">
        <v>368</v>
      </c>
      <c r="C87" s="20" t="s">
        <v>83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31361247</v>
      </c>
      <c r="L87" s="46">
        <v>0</v>
      </c>
      <c r="M87" s="46">
        <v>0</v>
      </c>
      <c r="N87" s="46">
        <v>0</v>
      </c>
      <c r="O87" s="46">
        <f t="shared" si="15"/>
        <v>31361247</v>
      </c>
      <c r="P87" s="47">
        <f t="shared" si="11"/>
        <v>232.6225893069072</v>
      </c>
      <c r="Q87" s="9"/>
    </row>
    <row r="88" spans="1:120">
      <c r="A88" s="12"/>
      <c r="B88" s="25">
        <v>369.9</v>
      </c>
      <c r="C88" s="20" t="s">
        <v>84</v>
      </c>
      <c r="D88" s="46">
        <v>489421</v>
      </c>
      <c r="E88" s="46">
        <v>-69219</v>
      </c>
      <c r="F88" s="46">
        <v>0</v>
      </c>
      <c r="G88" s="46">
        <v>0</v>
      </c>
      <c r="H88" s="46">
        <v>0</v>
      </c>
      <c r="I88" s="46">
        <v>13163</v>
      </c>
      <c r="J88" s="46">
        <v>4989</v>
      </c>
      <c r="K88" s="46">
        <v>137939</v>
      </c>
      <c r="L88" s="46">
        <v>0</v>
      </c>
      <c r="M88" s="46">
        <v>0</v>
      </c>
      <c r="N88" s="46">
        <v>0</v>
      </c>
      <c r="O88" s="46">
        <f t="shared" si="15"/>
        <v>576293</v>
      </c>
      <c r="P88" s="47">
        <f t="shared" si="11"/>
        <v>4.2746632447187274</v>
      </c>
      <c r="Q88" s="9"/>
    </row>
    <row r="89" spans="1:120" ht="15.75">
      <c r="A89" s="29" t="s">
        <v>54</v>
      </c>
      <c r="B89" s="30"/>
      <c r="C89" s="31"/>
      <c r="D89" s="32">
        <f t="shared" ref="D89:N89" si="16">SUM(D90:D92)</f>
        <v>295273</v>
      </c>
      <c r="E89" s="32">
        <f t="shared" si="16"/>
        <v>3084653</v>
      </c>
      <c r="F89" s="32">
        <f t="shared" si="16"/>
        <v>10146825</v>
      </c>
      <c r="G89" s="32">
        <f t="shared" si="16"/>
        <v>9528064</v>
      </c>
      <c r="H89" s="32">
        <f t="shared" si="16"/>
        <v>0</v>
      </c>
      <c r="I89" s="32">
        <f t="shared" si="16"/>
        <v>2141423</v>
      </c>
      <c r="J89" s="32">
        <f t="shared" si="16"/>
        <v>4171980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6"/>
        <v>0</v>
      </c>
      <c r="O89" s="32">
        <f t="shared" si="15"/>
        <v>29368218</v>
      </c>
      <c r="P89" s="45">
        <f t="shared" si="11"/>
        <v>217.83926240208876</v>
      </c>
      <c r="Q89" s="9"/>
    </row>
    <row r="90" spans="1:120">
      <c r="A90" s="12"/>
      <c r="B90" s="25">
        <v>381</v>
      </c>
      <c r="C90" s="20" t="s">
        <v>85</v>
      </c>
      <c r="D90" s="46">
        <v>295273</v>
      </c>
      <c r="E90" s="46">
        <v>3084653</v>
      </c>
      <c r="F90" s="46">
        <v>10146825</v>
      </c>
      <c r="G90" s="46">
        <v>9528064</v>
      </c>
      <c r="H90" s="46">
        <v>0</v>
      </c>
      <c r="I90" s="46">
        <v>7441</v>
      </c>
      <c r="J90" s="46">
        <v>3946554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27008810</v>
      </c>
      <c r="P90" s="47">
        <f t="shared" si="11"/>
        <v>200.33831295988605</v>
      </c>
      <c r="Q90" s="9"/>
    </row>
    <row r="91" spans="1:120">
      <c r="A91" s="12"/>
      <c r="B91" s="25">
        <v>389.4</v>
      </c>
      <c r="C91" s="20" t="s">
        <v>87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2133982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2133982</v>
      </c>
      <c r="P91" s="47">
        <f t="shared" si="11"/>
        <v>15.828848207927843</v>
      </c>
      <c r="Q91" s="9"/>
    </row>
    <row r="92" spans="1:120" ht="15.75" thickBot="1">
      <c r="A92" s="12"/>
      <c r="B92" s="25">
        <v>389.9</v>
      </c>
      <c r="C92" s="20" t="s">
        <v>198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225426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225426</v>
      </c>
      <c r="P92" s="47">
        <f t="shared" si="11"/>
        <v>1.6721012342748636</v>
      </c>
      <c r="Q92" s="9"/>
    </row>
    <row r="93" spans="1:120" ht="16.5" thickBot="1">
      <c r="A93" s="14" t="s">
        <v>72</v>
      </c>
      <c r="B93" s="23"/>
      <c r="C93" s="22"/>
      <c r="D93" s="15">
        <f t="shared" ref="D93:N93" si="17">SUM(D5,D17,D29,D49,D71,D78,D89)</f>
        <v>159396831</v>
      </c>
      <c r="E93" s="15">
        <f t="shared" si="17"/>
        <v>49518498</v>
      </c>
      <c r="F93" s="15">
        <f t="shared" si="17"/>
        <v>12811904</v>
      </c>
      <c r="G93" s="15">
        <f t="shared" si="17"/>
        <v>9537542</v>
      </c>
      <c r="H93" s="15">
        <f t="shared" si="17"/>
        <v>0</v>
      </c>
      <c r="I93" s="15">
        <f t="shared" si="17"/>
        <v>38213968</v>
      </c>
      <c r="J93" s="15">
        <f t="shared" si="17"/>
        <v>33819890</v>
      </c>
      <c r="K93" s="15">
        <f t="shared" si="17"/>
        <v>-52527142</v>
      </c>
      <c r="L93" s="15">
        <f t="shared" si="17"/>
        <v>0</v>
      </c>
      <c r="M93" s="15">
        <f t="shared" si="17"/>
        <v>0</v>
      </c>
      <c r="N93" s="15">
        <f t="shared" si="17"/>
        <v>684592</v>
      </c>
      <c r="O93" s="15">
        <f>SUM(D93:N93)</f>
        <v>251456083</v>
      </c>
      <c r="P93" s="38">
        <f t="shared" si="11"/>
        <v>1865.1798228696891</v>
      </c>
      <c r="Q93" s="6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</row>
    <row r="94" spans="1:120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9"/>
    </row>
    <row r="95" spans="1:120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121" t="s">
        <v>199</v>
      </c>
      <c r="N95" s="121"/>
      <c r="O95" s="121"/>
      <c r="P95" s="43">
        <v>134816</v>
      </c>
    </row>
    <row r="96" spans="1:120">
      <c r="A96" s="122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100"/>
    </row>
    <row r="97" spans="1:16" ht="15.75" customHeight="1" thickBot="1">
      <c r="A97" s="123" t="s">
        <v>115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3"/>
    </row>
  </sheetData>
  <mergeCells count="10">
    <mergeCell ref="M95:O95"/>
    <mergeCell ref="A96:P96"/>
    <mergeCell ref="A97:P9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172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SUM(D6:D15)</f>
        <v>84904078</v>
      </c>
      <c r="E5" s="27">
        <f t="shared" si="0"/>
        <v>0</v>
      </c>
      <c r="F5" s="27">
        <f t="shared" si="0"/>
        <v>2604346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87508424</v>
      </c>
      <c r="P5" s="33">
        <f t="shared" ref="P5:P36" si="1">(O5/P$94)</f>
        <v>650.33980885566075</v>
      </c>
      <c r="Q5" s="6"/>
    </row>
    <row r="6" spans="1:134">
      <c r="A6" s="12"/>
      <c r="B6" s="25">
        <v>311</v>
      </c>
      <c r="C6" s="20" t="s">
        <v>3</v>
      </c>
      <c r="D6" s="46">
        <v>63407753</v>
      </c>
      <c r="E6" s="46">
        <v>0</v>
      </c>
      <c r="F6" s="46">
        <v>2604346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66012099</v>
      </c>
      <c r="P6" s="47">
        <f t="shared" si="1"/>
        <v>490.58472182999151</v>
      </c>
      <c r="Q6" s="9"/>
    </row>
    <row r="7" spans="1:134">
      <c r="A7" s="12"/>
      <c r="B7" s="25">
        <v>312.41000000000003</v>
      </c>
      <c r="C7" s="20" t="s">
        <v>176</v>
      </c>
      <c r="D7" s="46">
        <v>1223677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1223677</v>
      </c>
      <c r="P7" s="47">
        <f t="shared" si="1"/>
        <v>9.094048663030069</v>
      </c>
      <c r="Q7" s="9"/>
    </row>
    <row r="8" spans="1:134">
      <c r="A8" s="12"/>
      <c r="B8" s="25">
        <v>312.43</v>
      </c>
      <c r="C8" s="20" t="s">
        <v>177</v>
      </c>
      <c r="D8" s="46">
        <v>857968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857968</v>
      </c>
      <c r="P8" s="47">
        <f t="shared" si="1"/>
        <v>6.376194652120275</v>
      </c>
      <c r="Q8" s="9"/>
    </row>
    <row r="9" spans="1:134">
      <c r="A9" s="12"/>
      <c r="B9" s="25">
        <v>312.51</v>
      </c>
      <c r="C9" s="20" t="s">
        <v>95</v>
      </c>
      <c r="D9" s="46">
        <v>1727622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1727622</v>
      </c>
      <c r="P9" s="47">
        <f t="shared" si="1"/>
        <v>12.83923661172134</v>
      </c>
      <c r="Q9" s="9"/>
    </row>
    <row r="10" spans="1:134">
      <c r="A10" s="12"/>
      <c r="B10" s="25">
        <v>312.52</v>
      </c>
      <c r="C10" s="20" t="s">
        <v>120</v>
      </c>
      <c r="D10" s="46">
        <v>1245118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1245118</v>
      </c>
      <c r="P10" s="47">
        <f t="shared" si="1"/>
        <v>9.2533925890693975</v>
      </c>
      <c r="Q10" s="9"/>
    </row>
    <row r="11" spans="1:134">
      <c r="A11" s="12"/>
      <c r="B11" s="25">
        <v>314.10000000000002</v>
      </c>
      <c r="C11" s="20" t="s">
        <v>12</v>
      </c>
      <c r="D11" s="46">
        <v>9677585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9677585</v>
      </c>
      <c r="P11" s="47">
        <f t="shared" si="1"/>
        <v>71.921290447242086</v>
      </c>
      <c r="Q11" s="9"/>
    </row>
    <row r="12" spans="1:134">
      <c r="A12" s="12"/>
      <c r="B12" s="25">
        <v>314.3</v>
      </c>
      <c r="C12" s="20" t="s">
        <v>13</v>
      </c>
      <c r="D12" s="46">
        <v>2216626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2216626</v>
      </c>
      <c r="P12" s="47">
        <f t="shared" si="1"/>
        <v>16.4733869409474</v>
      </c>
      <c r="Q12" s="9"/>
    </row>
    <row r="13" spans="1:134">
      <c r="A13" s="12"/>
      <c r="B13" s="25">
        <v>314.8</v>
      </c>
      <c r="C13" s="20" t="s">
        <v>16</v>
      </c>
      <c r="D13" s="46">
        <v>125511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125511</v>
      </c>
      <c r="P13" s="47">
        <f t="shared" si="1"/>
        <v>0.93276505298830248</v>
      </c>
      <c r="Q13" s="9"/>
    </row>
    <row r="14" spans="1:134">
      <c r="A14" s="12"/>
      <c r="B14" s="25">
        <v>315.2</v>
      </c>
      <c r="C14" s="20" t="s">
        <v>178</v>
      </c>
      <c r="D14" s="46">
        <v>3269000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3269000</v>
      </c>
      <c r="P14" s="47">
        <f t="shared" si="1"/>
        <v>24.294356337044249</v>
      </c>
      <c r="Q14" s="9"/>
    </row>
    <row r="15" spans="1:134">
      <c r="A15" s="12"/>
      <c r="B15" s="25">
        <v>316</v>
      </c>
      <c r="C15" s="20" t="s">
        <v>122</v>
      </c>
      <c r="D15" s="46">
        <v>1153218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1153218</v>
      </c>
      <c r="P15" s="47">
        <f t="shared" si="1"/>
        <v>8.5704157315061167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SUM(D17:D27)</f>
        <v>17675201</v>
      </c>
      <c r="E16" s="32">
        <f t="shared" si="3"/>
        <v>14324586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10579229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42579016</v>
      </c>
      <c r="P16" s="45">
        <f t="shared" si="1"/>
        <v>316.43615392618796</v>
      </c>
      <c r="Q16" s="10"/>
    </row>
    <row r="17" spans="1:17">
      <c r="A17" s="12"/>
      <c r="B17" s="25">
        <v>322</v>
      </c>
      <c r="C17" s="20" t="s">
        <v>179</v>
      </c>
      <c r="D17" s="46">
        <v>4952195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4952195</v>
      </c>
      <c r="P17" s="47">
        <f t="shared" si="1"/>
        <v>36.803423059201236</v>
      </c>
      <c r="Q17" s="9"/>
    </row>
    <row r="18" spans="1:17">
      <c r="A18" s="12"/>
      <c r="B18" s="25">
        <v>322.89999999999998</v>
      </c>
      <c r="C18" s="20" t="s">
        <v>180</v>
      </c>
      <c r="D18" s="46">
        <v>1139</v>
      </c>
      <c r="E18" s="46">
        <v>9308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4">SUM(D18:N18)</f>
        <v>10447</v>
      </c>
      <c r="P18" s="47">
        <f t="shared" si="1"/>
        <v>7.7639382273815005E-2</v>
      </c>
      <c r="Q18" s="9"/>
    </row>
    <row r="19" spans="1:17">
      <c r="A19" s="12"/>
      <c r="B19" s="25">
        <v>323.10000000000002</v>
      </c>
      <c r="C19" s="20" t="s">
        <v>19</v>
      </c>
      <c r="D19" s="46">
        <v>6989809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6989809</v>
      </c>
      <c r="P19" s="47">
        <f t="shared" si="1"/>
        <v>51.946439453618517</v>
      </c>
      <c r="Q19" s="9"/>
    </row>
    <row r="20" spans="1:17">
      <c r="A20" s="12"/>
      <c r="B20" s="25">
        <v>323.39999999999998</v>
      </c>
      <c r="C20" s="20" t="s">
        <v>20</v>
      </c>
      <c r="D20" s="46">
        <v>48812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48812</v>
      </c>
      <c r="P20" s="47">
        <f t="shared" si="1"/>
        <v>0.36275806715319786</v>
      </c>
      <c r="Q20" s="9"/>
    </row>
    <row r="21" spans="1:17">
      <c r="A21" s="12"/>
      <c r="B21" s="25">
        <v>323.7</v>
      </c>
      <c r="C21" s="20" t="s">
        <v>21</v>
      </c>
      <c r="D21" s="46">
        <v>3340408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3340408</v>
      </c>
      <c r="P21" s="47">
        <f t="shared" si="1"/>
        <v>24.825041989328021</v>
      </c>
      <c r="Q21" s="9"/>
    </row>
    <row r="22" spans="1:17">
      <c r="A22" s="12"/>
      <c r="B22" s="25">
        <v>323.89999999999998</v>
      </c>
      <c r="C22" s="20" t="s">
        <v>22</v>
      </c>
      <c r="D22" s="46">
        <v>103378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103378</v>
      </c>
      <c r="P22" s="47">
        <f t="shared" si="1"/>
        <v>0.76827836323369847</v>
      </c>
      <c r="Q22" s="9"/>
    </row>
    <row r="23" spans="1:17">
      <c r="A23" s="12"/>
      <c r="B23" s="25">
        <v>324.20999999999998</v>
      </c>
      <c r="C23" s="20" t="s">
        <v>167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788168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788168</v>
      </c>
      <c r="P23" s="47">
        <f t="shared" si="1"/>
        <v>5.8574592369089906</v>
      </c>
      <c r="Q23" s="9"/>
    </row>
    <row r="24" spans="1:17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77649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77649</v>
      </c>
      <c r="P24" s="47">
        <f t="shared" si="1"/>
        <v>0.5770671383343986</v>
      </c>
      <c r="Q24" s="9"/>
    </row>
    <row r="25" spans="1:17">
      <c r="A25" s="12"/>
      <c r="B25" s="25">
        <v>324.61</v>
      </c>
      <c r="C25" s="20" t="s">
        <v>181</v>
      </c>
      <c r="D25" s="46">
        <v>0</v>
      </c>
      <c r="E25" s="46">
        <v>338614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338614</v>
      </c>
      <c r="P25" s="47">
        <f t="shared" si="1"/>
        <v>2.5164910298904561</v>
      </c>
      <c r="Q25" s="9"/>
    </row>
    <row r="26" spans="1:17">
      <c r="A26" s="12"/>
      <c r="B26" s="25">
        <v>324.62</v>
      </c>
      <c r="C26" s="20" t="s">
        <v>182</v>
      </c>
      <c r="D26" s="46">
        <v>0</v>
      </c>
      <c r="E26" s="46">
        <v>157756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157756</v>
      </c>
      <c r="P26" s="47">
        <f t="shared" si="1"/>
        <v>1.1724014922932862</v>
      </c>
      <c r="Q26" s="9"/>
    </row>
    <row r="27" spans="1:17">
      <c r="A27" s="12"/>
      <c r="B27" s="25">
        <v>325.2</v>
      </c>
      <c r="C27" s="20" t="s">
        <v>24</v>
      </c>
      <c r="D27" s="46">
        <v>2239460</v>
      </c>
      <c r="E27" s="46">
        <v>13818908</v>
      </c>
      <c r="F27" s="46">
        <v>0</v>
      </c>
      <c r="G27" s="46">
        <v>0</v>
      </c>
      <c r="H27" s="46">
        <v>0</v>
      </c>
      <c r="I27" s="46">
        <v>9713412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25771780</v>
      </c>
      <c r="P27" s="47">
        <f t="shared" si="1"/>
        <v>191.52915471395235</v>
      </c>
      <c r="Q27" s="9"/>
    </row>
    <row r="28" spans="1:17" ht="15.75">
      <c r="A28" s="29" t="s">
        <v>183</v>
      </c>
      <c r="B28" s="30"/>
      <c r="C28" s="31"/>
      <c r="D28" s="32">
        <f t="shared" ref="D28:N28" si="5">SUM(D29:D50)</f>
        <v>20245782</v>
      </c>
      <c r="E28" s="32">
        <f t="shared" si="5"/>
        <v>1722798</v>
      </c>
      <c r="F28" s="32">
        <f t="shared" si="5"/>
        <v>75486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22044066</v>
      </c>
      <c r="P28" s="45">
        <f t="shared" si="1"/>
        <v>163.82575543631742</v>
      </c>
      <c r="Q28" s="10"/>
    </row>
    <row r="29" spans="1:17">
      <c r="A29" s="12"/>
      <c r="B29" s="25">
        <v>331.2</v>
      </c>
      <c r="C29" s="20" t="s">
        <v>26</v>
      </c>
      <c r="D29" s="46">
        <v>0</v>
      </c>
      <c r="E29" s="46">
        <v>26337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26337</v>
      </c>
      <c r="P29" s="47">
        <f t="shared" si="1"/>
        <v>0.19572972249884807</v>
      </c>
      <c r="Q29" s="9"/>
    </row>
    <row r="30" spans="1:17">
      <c r="A30" s="12"/>
      <c r="B30" s="25">
        <v>331.5</v>
      </c>
      <c r="C30" s="20" t="s">
        <v>28</v>
      </c>
      <c r="D30" s="46">
        <v>284034</v>
      </c>
      <c r="E30" s="46">
        <v>5656</v>
      </c>
      <c r="F30" s="46">
        <v>75486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4" si="6">SUM(D30:N30)</f>
        <v>365176</v>
      </c>
      <c r="P30" s="47">
        <f t="shared" si="1"/>
        <v>2.7138928937707161</v>
      </c>
      <c r="Q30" s="9"/>
    </row>
    <row r="31" spans="1:17">
      <c r="A31" s="12"/>
      <c r="B31" s="25">
        <v>331.7</v>
      </c>
      <c r="C31" s="20" t="s">
        <v>105</v>
      </c>
      <c r="D31" s="46">
        <v>0</v>
      </c>
      <c r="E31" s="46">
        <v>19948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19948</v>
      </c>
      <c r="P31" s="47">
        <f t="shared" si="1"/>
        <v>0.1482483390062278</v>
      </c>
      <c r="Q31" s="9"/>
    </row>
    <row r="32" spans="1:17">
      <c r="A32" s="12"/>
      <c r="B32" s="25">
        <v>332</v>
      </c>
      <c r="C32" s="20" t="s">
        <v>168</v>
      </c>
      <c r="D32" s="46">
        <v>4699064</v>
      </c>
      <c r="E32" s="46">
        <v>1272612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5971676</v>
      </c>
      <c r="P32" s="47">
        <f t="shared" si="1"/>
        <v>44.379940248814634</v>
      </c>
      <c r="Q32" s="9"/>
    </row>
    <row r="33" spans="1:17">
      <c r="A33" s="12"/>
      <c r="B33" s="25">
        <v>334.1</v>
      </c>
      <c r="C33" s="20" t="s">
        <v>30</v>
      </c>
      <c r="D33" s="46">
        <v>0</v>
      </c>
      <c r="E33" s="46">
        <v>4220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4220</v>
      </c>
      <c r="P33" s="47">
        <f t="shared" si="1"/>
        <v>3.1361940575811174E-2</v>
      </c>
      <c r="Q33" s="9"/>
    </row>
    <row r="34" spans="1:17">
      <c r="A34" s="12"/>
      <c r="B34" s="25">
        <v>334.2</v>
      </c>
      <c r="C34" s="20" t="s">
        <v>31</v>
      </c>
      <c r="D34" s="46">
        <v>749</v>
      </c>
      <c r="E34" s="46">
        <v>24716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25465</v>
      </c>
      <c r="P34" s="47">
        <f t="shared" si="1"/>
        <v>0.18924924567844351</v>
      </c>
      <c r="Q34" s="9"/>
    </row>
    <row r="35" spans="1:17">
      <c r="A35" s="12"/>
      <c r="B35" s="25">
        <v>334.5</v>
      </c>
      <c r="C35" s="20" t="s">
        <v>33</v>
      </c>
      <c r="D35" s="46">
        <v>0</v>
      </c>
      <c r="E35" s="46">
        <v>188211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188211</v>
      </c>
      <c r="P35" s="47">
        <f t="shared" si="1"/>
        <v>1.3987351179417054</v>
      </c>
      <c r="Q35" s="9"/>
    </row>
    <row r="36" spans="1:17">
      <c r="A36" s="12"/>
      <c r="B36" s="25">
        <v>334.7</v>
      </c>
      <c r="C36" s="20" t="s">
        <v>34</v>
      </c>
      <c r="D36" s="46">
        <v>0</v>
      </c>
      <c r="E36" s="46">
        <v>28572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28572</v>
      </c>
      <c r="P36" s="47">
        <f t="shared" si="1"/>
        <v>0.21233966022087131</v>
      </c>
      <c r="Q36" s="9"/>
    </row>
    <row r="37" spans="1:17">
      <c r="A37" s="12"/>
      <c r="B37" s="25">
        <v>335.125</v>
      </c>
      <c r="C37" s="20" t="s">
        <v>184</v>
      </c>
      <c r="D37" s="46">
        <v>5015348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5015348</v>
      </c>
      <c r="P37" s="47">
        <f t="shared" ref="P37:P68" si="7">(O37/P$94)</f>
        <v>37.272759702135879</v>
      </c>
      <c r="Q37" s="9"/>
    </row>
    <row r="38" spans="1:17">
      <c r="A38" s="12"/>
      <c r="B38" s="25">
        <v>335.14</v>
      </c>
      <c r="C38" s="20" t="s">
        <v>124</v>
      </c>
      <c r="D38" s="46">
        <v>431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431</v>
      </c>
      <c r="P38" s="47">
        <f t="shared" si="7"/>
        <v>3.2030797128375869E-3</v>
      </c>
      <c r="Q38" s="9"/>
    </row>
    <row r="39" spans="1:17">
      <c r="A39" s="12"/>
      <c r="B39" s="25">
        <v>335.15</v>
      </c>
      <c r="C39" s="20" t="s">
        <v>125</v>
      </c>
      <c r="D39" s="46">
        <v>53749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53749</v>
      </c>
      <c r="P39" s="47">
        <f t="shared" si="7"/>
        <v>0.39944856493110775</v>
      </c>
      <c r="Q39" s="9"/>
    </row>
    <row r="40" spans="1:17">
      <c r="A40" s="12"/>
      <c r="B40" s="25">
        <v>335.18</v>
      </c>
      <c r="C40" s="20" t="s">
        <v>185</v>
      </c>
      <c r="D40" s="46">
        <v>9326487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9326487</v>
      </c>
      <c r="P40" s="47">
        <f t="shared" si="7"/>
        <v>69.312021581771432</v>
      </c>
      <c r="Q40" s="9"/>
    </row>
    <row r="41" spans="1:17">
      <c r="A41" s="12"/>
      <c r="B41" s="25">
        <v>335.21</v>
      </c>
      <c r="C41" s="20" t="s">
        <v>40</v>
      </c>
      <c r="D41" s="46">
        <v>0</v>
      </c>
      <c r="E41" s="46">
        <v>75547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75547</v>
      </c>
      <c r="P41" s="47">
        <f t="shared" si="7"/>
        <v>0.56144562196227654</v>
      </c>
      <c r="Q41" s="9"/>
    </row>
    <row r="42" spans="1:17">
      <c r="A42" s="12"/>
      <c r="B42" s="25">
        <v>335.22</v>
      </c>
      <c r="C42" s="20" t="s">
        <v>41</v>
      </c>
      <c r="D42" s="46">
        <v>238685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238685</v>
      </c>
      <c r="P42" s="47">
        <f t="shared" si="7"/>
        <v>1.7738447360989313</v>
      </c>
      <c r="Q42" s="9"/>
    </row>
    <row r="43" spans="1:17">
      <c r="A43" s="12"/>
      <c r="B43" s="25">
        <v>335.29</v>
      </c>
      <c r="C43" s="20" t="s">
        <v>42</v>
      </c>
      <c r="D43" s="46">
        <v>201167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201167</v>
      </c>
      <c r="P43" s="47">
        <f t="shared" si="7"/>
        <v>1.4950207345531294</v>
      </c>
      <c r="Q43" s="9"/>
    </row>
    <row r="44" spans="1:17">
      <c r="A44" s="12"/>
      <c r="B44" s="25">
        <v>335.33</v>
      </c>
      <c r="C44" s="20" t="s">
        <v>97</v>
      </c>
      <c r="D44" s="46">
        <v>52748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52748</v>
      </c>
      <c r="P44" s="47">
        <f t="shared" si="7"/>
        <v>0.39200939371869381</v>
      </c>
      <c r="Q44" s="9"/>
    </row>
    <row r="45" spans="1:17">
      <c r="A45" s="12"/>
      <c r="B45" s="25">
        <v>337.1</v>
      </c>
      <c r="C45" s="20" t="s">
        <v>153</v>
      </c>
      <c r="D45" s="46">
        <v>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0" si="8">SUM(D45:N45)</f>
        <v>4000</v>
      </c>
      <c r="P45" s="47">
        <f t="shared" si="7"/>
        <v>2.9726957891764147E-2</v>
      </c>
      <c r="Q45" s="9"/>
    </row>
    <row r="46" spans="1:17">
      <c r="A46" s="12"/>
      <c r="B46" s="25">
        <v>337.2</v>
      </c>
      <c r="C46" s="20" t="s">
        <v>43</v>
      </c>
      <c r="D46" s="46">
        <v>0</v>
      </c>
      <c r="E46" s="46">
        <v>2000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2000</v>
      </c>
      <c r="P46" s="47">
        <f t="shared" si="7"/>
        <v>1.4863478945882073E-2</v>
      </c>
      <c r="Q46" s="9"/>
    </row>
    <row r="47" spans="1:17">
      <c r="A47" s="12"/>
      <c r="B47" s="25">
        <v>337.3</v>
      </c>
      <c r="C47" s="20" t="s">
        <v>44</v>
      </c>
      <c r="D47" s="46">
        <v>0</v>
      </c>
      <c r="E47" s="46">
        <v>1479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1479</v>
      </c>
      <c r="P47" s="47">
        <f t="shared" si="7"/>
        <v>1.0991542680479792E-2</v>
      </c>
      <c r="Q47" s="9"/>
    </row>
    <row r="48" spans="1:17">
      <c r="A48" s="12"/>
      <c r="B48" s="25">
        <v>337.4</v>
      </c>
      <c r="C48" s="20" t="s">
        <v>45</v>
      </c>
      <c r="D48" s="46">
        <v>329320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329320</v>
      </c>
      <c r="P48" s="47">
        <f t="shared" si="7"/>
        <v>2.4474204432289421</v>
      </c>
      <c r="Q48" s="9"/>
    </row>
    <row r="49" spans="1:17">
      <c r="A49" s="12"/>
      <c r="B49" s="25">
        <v>337.7</v>
      </c>
      <c r="C49" s="20" t="s">
        <v>46</v>
      </c>
      <c r="D49" s="46">
        <v>0</v>
      </c>
      <c r="E49" s="46">
        <v>73500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73500</v>
      </c>
      <c r="P49" s="47">
        <f t="shared" si="7"/>
        <v>0.54623285126116616</v>
      </c>
      <c r="Q49" s="9"/>
    </row>
    <row r="50" spans="1:17">
      <c r="A50" s="12"/>
      <c r="B50" s="25">
        <v>338</v>
      </c>
      <c r="C50" s="20" t="s">
        <v>47</v>
      </c>
      <c r="D50" s="46">
        <v>40000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40000</v>
      </c>
      <c r="P50" s="47">
        <f t="shared" si="7"/>
        <v>0.29726957891764144</v>
      </c>
      <c r="Q50" s="9"/>
    </row>
    <row r="51" spans="1:17" ht="15.75">
      <c r="A51" s="29" t="s">
        <v>52</v>
      </c>
      <c r="B51" s="30"/>
      <c r="C51" s="31"/>
      <c r="D51" s="32">
        <f t="shared" ref="D51:N51" si="9">SUM(D52:D72)</f>
        <v>18020226</v>
      </c>
      <c r="E51" s="32">
        <f t="shared" si="9"/>
        <v>24289131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25603649</v>
      </c>
      <c r="J51" s="32">
        <f t="shared" si="9"/>
        <v>22849438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9"/>
        <v>638747</v>
      </c>
      <c r="O51" s="32">
        <f>SUM(D51:N51)</f>
        <v>91401191</v>
      </c>
      <c r="P51" s="45">
        <f t="shared" si="7"/>
        <v>679.26983902852305</v>
      </c>
      <c r="Q51" s="10"/>
    </row>
    <row r="52" spans="1:17">
      <c r="A52" s="12"/>
      <c r="B52" s="25">
        <v>341.1</v>
      </c>
      <c r="C52" s="20" t="s">
        <v>128</v>
      </c>
      <c r="D52" s="46">
        <v>774039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774039</v>
      </c>
      <c r="P52" s="47">
        <f t="shared" si="7"/>
        <v>5.7524561898958071</v>
      </c>
      <c r="Q52" s="9"/>
    </row>
    <row r="53" spans="1:17">
      <c r="A53" s="12"/>
      <c r="B53" s="25">
        <v>341.2</v>
      </c>
      <c r="C53" s="20" t="s">
        <v>129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22802247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72" si="10">SUM(D53:N53)</f>
        <v>22802247</v>
      </c>
      <c r="P53" s="47">
        <f t="shared" si="7"/>
        <v>169.46035910165133</v>
      </c>
      <c r="Q53" s="9"/>
    </row>
    <row r="54" spans="1:17">
      <c r="A54" s="12"/>
      <c r="B54" s="25">
        <v>341.9</v>
      </c>
      <c r="C54" s="20" t="s">
        <v>186</v>
      </c>
      <c r="D54" s="46">
        <v>1033607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1033607</v>
      </c>
      <c r="P54" s="47">
        <f t="shared" si="7"/>
        <v>7.6814979414081659</v>
      </c>
      <c r="Q54" s="9"/>
    </row>
    <row r="55" spans="1:17">
      <c r="A55" s="12"/>
      <c r="B55" s="25">
        <v>342.1</v>
      </c>
      <c r="C55" s="20" t="s">
        <v>56</v>
      </c>
      <c r="D55" s="46">
        <v>2268984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2268984</v>
      </c>
      <c r="P55" s="47">
        <f t="shared" si="7"/>
        <v>16.862497956271646</v>
      </c>
      <c r="Q55" s="9"/>
    </row>
    <row r="56" spans="1:17">
      <c r="A56" s="12"/>
      <c r="B56" s="25">
        <v>342.2</v>
      </c>
      <c r="C56" s="20" t="s">
        <v>57</v>
      </c>
      <c r="D56" s="46">
        <v>50</v>
      </c>
      <c r="E56" s="46">
        <v>9616060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9616110</v>
      </c>
      <c r="P56" s="47">
        <f t="shared" si="7"/>
        <v>71.46442426314303</v>
      </c>
      <c r="Q56" s="9"/>
    </row>
    <row r="57" spans="1:17">
      <c r="A57" s="12"/>
      <c r="B57" s="25">
        <v>342.4</v>
      </c>
      <c r="C57" s="20" t="s">
        <v>58</v>
      </c>
      <c r="D57" s="46">
        <v>258815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258815</v>
      </c>
      <c r="P57" s="47">
        <f t="shared" si="7"/>
        <v>1.9234456516892344</v>
      </c>
      <c r="Q57" s="9"/>
    </row>
    <row r="58" spans="1:17">
      <c r="A58" s="12"/>
      <c r="B58" s="25">
        <v>342.5</v>
      </c>
      <c r="C58" s="20" t="s">
        <v>59</v>
      </c>
      <c r="D58" s="46">
        <v>6983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6983</v>
      </c>
      <c r="P58" s="47">
        <f t="shared" si="7"/>
        <v>5.1895836739547258E-2</v>
      </c>
      <c r="Q58" s="9"/>
    </row>
    <row r="59" spans="1:17">
      <c r="A59" s="12"/>
      <c r="B59" s="25">
        <v>342.6</v>
      </c>
      <c r="C59" s="20" t="s">
        <v>60</v>
      </c>
      <c r="D59" s="46">
        <v>4190484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4190484</v>
      </c>
      <c r="P59" s="47">
        <f t="shared" si="7"/>
        <v>31.142585353527846</v>
      </c>
      <c r="Q59" s="9"/>
    </row>
    <row r="60" spans="1:17">
      <c r="A60" s="12"/>
      <c r="B60" s="25">
        <v>342.9</v>
      </c>
      <c r="C60" s="20" t="s">
        <v>61</v>
      </c>
      <c r="D60" s="46">
        <v>870406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870406</v>
      </c>
      <c r="P60" s="47">
        <f t="shared" si="7"/>
        <v>6.4686306276847159</v>
      </c>
      <c r="Q60" s="9"/>
    </row>
    <row r="61" spans="1:17">
      <c r="A61" s="12"/>
      <c r="B61" s="25">
        <v>343.3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10334992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10334992</v>
      </c>
      <c r="P61" s="47">
        <f t="shared" si="7"/>
        <v>76.806967998929835</v>
      </c>
      <c r="Q61" s="9"/>
    </row>
    <row r="62" spans="1:17">
      <c r="A62" s="12"/>
      <c r="B62" s="25">
        <v>343.5</v>
      </c>
      <c r="C62" s="20" t="s">
        <v>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15040400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15040400</v>
      </c>
      <c r="P62" s="47">
        <f t="shared" si="7"/>
        <v>111.77633436882236</v>
      </c>
      <c r="Q62" s="9"/>
    </row>
    <row r="63" spans="1:17">
      <c r="A63" s="12"/>
      <c r="B63" s="25">
        <v>343.6</v>
      </c>
      <c r="C63" s="20" t="s">
        <v>64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228257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228257</v>
      </c>
      <c r="P63" s="47">
        <f t="shared" si="7"/>
        <v>1.6963465568751022</v>
      </c>
      <c r="Q63" s="9"/>
    </row>
    <row r="64" spans="1:17">
      <c r="A64" s="12"/>
      <c r="B64" s="25">
        <v>343.9</v>
      </c>
      <c r="C64" s="20" t="s">
        <v>65</v>
      </c>
      <c r="D64" s="46">
        <v>9900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9900</v>
      </c>
      <c r="P64" s="47">
        <f t="shared" si="7"/>
        <v>7.3574220782116256E-2</v>
      </c>
      <c r="Q64" s="9"/>
    </row>
    <row r="65" spans="1:17">
      <c r="A65" s="12"/>
      <c r="B65" s="25">
        <v>345.1</v>
      </c>
      <c r="C65" s="20" t="s">
        <v>66</v>
      </c>
      <c r="D65" s="46">
        <v>485494</v>
      </c>
      <c r="E65" s="46">
        <v>272576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758070</v>
      </c>
      <c r="P65" s="47">
        <f t="shared" si="7"/>
        <v>5.6337787422524119</v>
      </c>
      <c r="Q65" s="9"/>
    </row>
    <row r="66" spans="1:17">
      <c r="A66" s="12"/>
      <c r="B66" s="25">
        <v>345.9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638747</v>
      </c>
      <c r="O66" s="46">
        <f t="shared" si="10"/>
        <v>638747</v>
      </c>
      <c r="P66" s="47">
        <f t="shared" si="7"/>
        <v>4.7470012931226684</v>
      </c>
      <c r="Q66" s="9"/>
    </row>
    <row r="67" spans="1:17">
      <c r="A67" s="12"/>
      <c r="B67" s="25">
        <v>347.2</v>
      </c>
      <c r="C67" s="20" t="s">
        <v>68</v>
      </c>
      <c r="D67" s="46">
        <v>2685827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2685827</v>
      </c>
      <c r="P67" s="47">
        <f t="shared" si="7"/>
        <v>19.960366533390804</v>
      </c>
      <c r="Q67" s="9"/>
    </row>
    <row r="68" spans="1:17">
      <c r="A68" s="12"/>
      <c r="B68" s="25">
        <v>347.3</v>
      </c>
      <c r="C68" s="20" t="s">
        <v>169</v>
      </c>
      <c r="D68" s="46">
        <v>0</v>
      </c>
      <c r="E68" s="46">
        <v>141538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141538</v>
      </c>
      <c r="P68" s="47">
        <f t="shared" si="7"/>
        <v>1.0518735415211284</v>
      </c>
      <c r="Q68" s="9"/>
    </row>
    <row r="69" spans="1:17">
      <c r="A69" s="12"/>
      <c r="B69" s="25">
        <v>347.4</v>
      </c>
      <c r="C69" s="20" t="s">
        <v>69</v>
      </c>
      <c r="D69" s="46">
        <v>7922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7922</v>
      </c>
      <c r="P69" s="47">
        <f t="shared" ref="P69:P92" si="11">(O69/P$94)</f>
        <v>5.8874240104638889E-2</v>
      </c>
      <c r="Q69" s="9"/>
    </row>
    <row r="70" spans="1:17">
      <c r="A70" s="12"/>
      <c r="B70" s="25">
        <v>347.8</v>
      </c>
      <c r="C70" s="20" t="s">
        <v>98</v>
      </c>
      <c r="D70" s="46">
        <v>0</v>
      </c>
      <c r="E70" s="46">
        <v>14258957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0"/>
        <v>14258957</v>
      </c>
      <c r="P70" s="47">
        <f t="shared" si="11"/>
        <v>105.96885357986891</v>
      </c>
      <c r="Q70" s="9"/>
    </row>
    <row r="71" spans="1:17">
      <c r="A71" s="12"/>
      <c r="B71" s="25">
        <v>347.9</v>
      </c>
      <c r="C71" s="20" t="s">
        <v>71</v>
      </c>
      <c r="D71" s="46">
        <v>123187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0"/>
        <v>123187</v>
      </c>
      <c r="P71" s="47">
        <f t="shared" si="11"/>
        <v>0.91549369045318751</v>
      </c>
      <c r="Q71" s="9"/>
    </row>
    <row r="72" spans="1:17">
      <c r="A72" s="12"/>
      <c r="B72" s="25">
        <v>349</v>
      </c>
      <c r="C72" s="20" t="s">
        <v>187</v>
      </c>
      <c r="D72" s="46">
        <v>5304528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47191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0"/>
        <v>5351719</v>
      </c>
      <c r="P72" s="47">
        <f t="shared" si="11"/>
        <v>39.772581340388534</v>
      </c>
      <c r="Q72" s="9"/>
    </row>
    <row r="73" spans="1:17" ht="15.75">
      <c r="A73" s="29" t="s">
        <v>53</v>
      </c>
      <c r="B73" s="30"/>
      <c r="C73" s="31"/>
      <c r="D73" s="32">
        <f t="shared" ref="D73:N73" si="12">SUM(D74:D76)</f>
        <v>1301998</v>
      </c>
      <c r="E73" s="32">
        <f t="shared" si="12"/>
        <v>491058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si="12"/>
        <v>0</v>
      </c>
      <c r="O73" s="32">
        <f t="shared" ref="O73:O78" si="13">SUM(D73:N73)</f>
        <v>1793056</v>
      </c>
      <c r="P73" s="45">
        <f t="shared" si="11"/>
        <v>13.325525052393763</v>
      </c>
      <c r="Q73" s="10"/>
    </row>
    <row r="74" spans="1:17">
      <c r="A74" s="13"/>
      <c r="B74" s="39">
        <v>351.1</v>
      </c>
      <c r="C74" s="21" t="s">
        <v>74</v>
      </c>
      <c r="D74" s="46">
        <v>322758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322758</v>
      </c>
      <c r="P74" s="47">
        <f t="shared" si="11"/>
        <v>2.3986533688075031</v>
      </c>
      <c r="Q74" s="9"/>
    </row>
    <row r="75" spans="1:17">
      <c r="A75" s="13"/>
      <c r="B75" s="39">
        <v>354</v>
      </c>
      <c r="C75" s="21" t="s">
        <v>75</v>
      </c>
      <c r="D75" s="46">
        <v>844485</v>
      </c>
      <c r="E75" s="46">
        <v>163050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1007535</v>
      </c>
      <c r="P75" s="47">
        <f t="shared" si="11"/>
        <v>7.4877376298696472</v>
      </c>
      <c r="Q75" s="9"/>
    </row>
    <row r="76" spans="1:17">
      <c r="A76" s="13"/>
      <c r="B76" s="39">
        <v>359</v>
      </c>
      <c r="C76" s="21" t="s">
        <v>76</v>
      </c>
      <c r="D76" s="46">
        <v>134755</v>
      </c>
      <c r="E76" s="46">
        <v>328008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462763</v>
      </c>
      <c r="P76" s="47">
        <f t="shared" si="11"/>
        <v>3.4391340537166131</v>
      </c>
      <c r="Q76" s="9"/>
    </row>
    <row r="77" spans="1:17" ht="15.75">
      <c r="A77" s="29" t="s">
        <v>4</v>
      </c>
      <c r="B77" s="30"/>
      <c r="C77" s="31"/>
      <c r="D77" s="32">
        <f t="shared" ref="D77:N77" si="14">SUM(D78:D87)</f>
        <v>3787765</v>
      </c>
      <c r="E77" s="32">
        <f t="shared" si="14"/>
        <v>106185</v>
      </c>
      <c r="F77" s="32">
        <f t="shared" si="14"/>
        <v>2708</v>
      </c>
      <c r="G77" s="32">
        <f t="shared" si="14"/>
        <v>4914</v>
      </c>
      <c r="H77" s="32">
        <f t="shared" si="14"/>
        <v>0</v>
      </c>
      <c r="I77" s="32">
        <f t="shared" si="14"/>
        <v>-8137</v>
      </c>
      <c r="J77" s="32">
        <f t="shared" si="14"/>
        <v>677829</v>
      </c>
      <c r="K77" s="32">
        <f t="shared" si="14"/>
        <v>132175150</v>
      </c>
      <c r="L77" s="32">
        <f t="shared" si="14"/>
        <v>0</v>
      </c>
      <c r="M77" s="32">
        <f t="shared" si="14"/>
        <v>0</v>
      </c>
      <c r="N77" s="32">
        <f t="shared" si="14"/>
        <v>1721</v>
      </c>
      <c r="O77" s="32">
        <f t="shared" si="13"/>
        <v>136748135</v>
      </c>
      <c r="P77" s="45">
        <f t="shared" si="11"/>
        <v>1016.2765127305697</v>
      </c>
      <c r="Q77" s="10"/>
    </row>
    <row r="78" spans="1:17">
      <c r="A78" s="12"/>
      <c r="B78" s="25">
        <v>361.1</v>
      </c>
      <c r="C78" s="20" t="s">
        <v>77</v>
      </c>
      <c r="D78" s="46">
        <v>232340</v>
      </c>
      <c r="E78" s="46">
        <v>83215</v>
      </c>
      <c r="F78" s="46">
        <v>7298</v>
      </c>
      <c r="G78" s="46">
        <v>51279</v>
      </c>
      <c r="H78" s="46">
        <v>0</v>
      </c>
      <c r="I78" s="46">
        <v>110880</v>
      </c>
      <c r="J78" s="46">
        <v>82971</v>
      </c>
      <c r="K78" s="46">
        <v>2081556</v>
      </c>
      <c r="L78" s="46">
        <v>0</v>
      </c>
      <c r="M78" s="46">
        <v>0</v>
      </c>
      <c r="N78" s="46">
        <v>1721</v>
      </c>
      <c r="O78" s="46">
        <f t="shared" si="13"/>
        <v>2651260</v>
      </c>
      <c r="P78" s="47">
        <f t="shared" si="11"/>
        <v>19.703473595029653</v>
      </c>
      <c r="Q78" s="9"/>
    </row>
    <row r="79" spans="1:17">
      <c r="A79" s="12"/>
      <c r="B79" s="25">
        <v>361.2</v>
      </c>
      <c r="C79" s="20" t="s">
        <v>147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9494074</v>
      </c>
      <c r="L79" s="46">
        <v>0</v>
      </c>
      <c r="M79" s="46">
        <v>0</v>
      </c>
      <c r="N79" s="46">
        <v>0</v>
      </c>
      <c r="O79" s="46">
        <f t="shared" ref="O79:O87" si="15">SUM(D79:N79)</f>
        <v>9494074</v>
      </c>
      <c r="P79" s="47">
        <f t="shared" si="11"/>
        <v>70.557484504823194</v>
      </c>
      <c r="Q79" s="9"/>
    </row>
    <row r="80" spans="1:17">
      <c r="A80" s="12"/>
      <c r="B80" s="25">
        <v>361.3</v>
      </c>
      <c r="C80" s="20" t="s">
        <v>78</v>
      </c>
      <c r="D80" s="46">
        <v>-201061</v>
      </c>
      <c r="E80" s="46">
        <v>-64191</v>
      </c>
      <c r="F80" s="46">
        <v>-4831</v>
      </c>
      <c r="G80" s="46">
        <v>-47920</v>
      </c>
      <c r="H80" s="46">
        <v>0</v>
      </c>
      <c r="I80" s="46">
        <v>-99516</v>
      </c>
      <c r="J80" s="46">
        <v>-78372</v>
      </c>
      <c r="K80" s="46">
        <v>40905414</v>
      </c>
      <c r="L80" s="46">
        <v>0</v>
      </c>
      <c r="M80" s="46">
        <v>0</v>
      </c>
      <c r="N80" s="46">
        <v>0</v>
      </c>
      <c r="O80" s="46">
        <f t="shared" si="15"/>
        <v>40409523</v>
      </c>
      <c r="P80" s="47">
        <f t="shared" si="11"/>
        <v>300.3130471618187</v>
      </c>
      <c r="Q80" s="9"/>
    </row>
    <row r="81" spans="1:120">
      <c r="A81" s="12"/>
      <c r="B81" s="25">
        <v>361.4</v>
      </c>
      <c r="C81" s="20" t="s">
        <v>130</v>
      </c>
      <c r="D81" s="46">
        <v>7675</v>
      </c>
      <c r="E81" s="46">
        <v>2094</v>
      </c>
      <c r="F81" s="46">
        <v>241</v>
      </c>
      <c r="G81" s="46">
        <v>1555</v>
      </c>
      <c r="H81" s="46">
        <v>0</v>
      </c>
      <c r="I81" s="46">
        <v>3325</v>
      </c>
      <c r="J81" s="46">
        <v>2623</v>
      </c>
      <c r="K81" s="46">
        <v>49887236</v>
      </c>
      <c r="L81" s="46">
        <v>0</v>
      </c>
      <c r="M81" s="46">
        <v>0</v>
      </c>
      <c r="N81" s="46">
        <v>0</v>
      </c>
      <c r="O81" s="46">
        <f t="shared" si="15"/>
        <v>49904749</v>
      </c>
      <c r="P81" s="47">
        <f t="shared" si="11"/>
        <v>370.8790930305147</v>
      </c>
      <c r="Q81" s="9"/>
    </row>
    <row r="82" spans="1:120">
      <c r="A82" s="12"/>
      <c r="B82" s="25">
        <v>362</v>
      </c>
      <c r="C82" s="20" t="s">
        <v>80</v>
      </c>
      <c r="D82" s="46">
        <v>3010814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3010814</v>
      </c>
      <c r="P82" s="47">
        <f t="shared" si="11"/>
        <v>22.375585249483493</v>
      </c>
      <c r="Q82" s="9"/>
    </row>
    <row r="83" spans="1:120">
      <c r="A83" s="12"/>
      <c r="B83" s="25">
        <v>364</v>
      </c>
      <c r="C83" s="20" t="s">
        <v>131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-3088</v>
      </c>
      <c r="J83" s="46">
        <v>670607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667519</v>
      </c>
      <c r="P83" s="47">
        <f t="shared" si="11"/>
        <v>4.9608273012381279</v>
      </c>
      <c r="Q83" s="9"/>
    </row>
    <row r="84" spans="1:120">
      <c r="A84" s="12"/>
      <c r="B84" s="25">
        <v>365</v>
      </c>
      <c r="C84" s="20" t="s">
        <v>132</v>
      </c>
      <c r="D84" s="46">
        <v>2149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2149</v>
      </c>
      <c r="P84" s="47">
        <f t="shared" si="11"/>
        <v>1.5970808127350286E-2</v>
      </c>
      <c r="Q84" s="9"/>
    </row>
    <row r="85" spans="1:120">
      <c r="A85" s="12"/>
      <c r="B85" s="25">
        <v>366</v>
      </c>
      <c r="C85" s="20" t="s">
        <v>113</v>
      </c>
      <c r="D85" s="46">
        <v>14241</v>
      </c>
      <c r="E85" s="46">
        <v>37526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51767</v>
      </c>
      <c r="P85" s="47">
        <f t="shared" si="11"/>
        <v>0.38471885729573863</v>
      </c>
      <c r="Q85" s="9"/>
    </row>
    <row r="86" spans="1:120">
      <c r="A86" s="12"/>
      <c r="B86" s="25">
        <v>368</v>
      </c>
      <c r="C86" s="20" t="s">
        <v>83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29777777</v>
      </c>
      <c r="L86" s="46">
        <v>0</v>
      </c>
      <c r="M86" s="46">
        <v>0</v>
      </c>
      <c r="N86" s="46">
        <v>0</v>
      </c>
      <c r="O86" s="46">
        <f t="shared" si="15"/>
        <v>29777777</v>
      </c>
      <c r="P86" s="47">
        <f t="shared" si="11"/>
        <v>221.30068074733572</v>
      </c>
      <c r="Q86" s="9"/>
    </row>
    <row r="87" spans="1:120">
      <c r="A87" s="12"/>
      <c r="B87" s="25">
        <v>369.9</v>
      </c>
      <c r="C87" s="20" t="s">
        <v>84</v>
      </c>
      <c r="D87" s="46">
        <v>721607</v>
      </c>
      <c r="E87" s="46">
        <v>47541</v>
      </c>
      <c r="F87" s="46">
        <v>0</v>
      </c>
      <c r="G87" s="46">
        <v>0</v>
      </c>
      <c r="H87" s="46">
        <v>0</v>
      </c>
      <c r="I87" s="46">
        <v>-19738</v>
      </c>
      <c r="J87" s="46">
        <v>0</v>
      </c>
      <c r="K87" s="46">
        <v>29093</v>
      </c>
      <c r="L87" s="46">
        <v>0</v>
      </c>
      <c r="M87" s="46">
        <v>0</v>
      </c>
      <c r="N87" s="46">
        <v>0</v>
      </c>
      <c r="O87" s="46">
        <f t="shared" si="15"/>
        <v>778503</v>
      </c>
      <c r="P87" s="47">
        <f t="shared" si="11"/>
        <v>5.785631474903016</v>
      </c>
      <c r="Q87" s="9"/>
    </row>
    <row r="88" spans="1:120" ht="15.75">
      <c r="A88" s="29" t="s">
        <v>54</v>
      </c>
      <c r="B88" s="30"/>
      <c r="C88" s="31"/>
      <c r="D88" s="32">
        <f t="shared" ref="D88:N88" si="16">SUM(D89:D91)</f>
        <v>140000</v>
      </c>
      <c r="E88" s="32">
        <f t="shared" si="16"/>
        <v>3541425</v>
      </c>
      <c r="F88" s="32">
        <f t="shared" si="16"/>
        <v>8873248</v>
      </c>
      <c r="G88" s="32">
        <f t="shared" si="16"/>
        <v>30427180</v>
      </c>
      <c r="H88" s="32">
        <f t="shared" si="16"/>
        <v>0</v>
      </c>
      <c r="I88" s="32">
        <f t="shared" si="16"/>
        <v>0</v>
      </c>
      <c r="J88" s="32">
        <f t="shared" si="16"/>
        <v>373083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6"/>
        <v>0</v>
      </c>
      <c r="O88" s="32">
        <f>SUM(D88:N88)</f>
        <v>43354936</v>
      </c>
      <c r="P88" s="45">
        <f t="shared" si="11"/>
        <v>322.20258921803236</v>
      </c>
      <c r="Q88" s="9"/>
    </row>
    <row r="89" spans="1:120">
      <c r="A89" s="12"/>
      <c r="B89" s="25">
        <v>381</v>
      </c>
      <c r="C89" s="20" t="s">
        <v>85</v>
      </c>
      <c r="D89" s="46">
        <v>140000</v>
      </c>
      <c r="E89" s="46">
        <v>3541425</v>
      </c>
      <c r="F89" s="46">
        <v>8873248</v>
      </c>
      <c r="G89" s="46">
        <v>4931798</v>
      </c>
      <c r="H89" s="46">
        <v>0</v>
      </c>
      <c r="I89" s="46">
        <v>0</v>
      </c>
      <c r="J89" s="46">
        <v>321051</v>
      </c>
      <c r="K89" s="46">
        <v>0</v>
      </c>
      <c r="L89" s="46">
        <v>0</v>
      </c>
      <c r="M89" s="46">
        <v>0</v>
      </c>
      <c r="N89" s="46">
        <v>0</v>
      </c>
      <c r="O89" s="46">
        <f>SUM(D89:N89)</f>
        <v>17807522</v>
      </c>
      <c r="P89" s="47">
        <f t="shared" si="11"/>
        <v>132.34086416266592</v>
      </c>
      <c r="Q89" s="9"/>
    </row>
    <row r="90" spans="1:120">
      <c r="A90" s="12"/>
      <c r="B90" s="25">
        <v>384</v>
      </c>
      <c r="C90" s="20" t="s">
        <v>86</v>
      </c>
      <c r="D90" s="46">
        <v>0</v>
      </c>
      <c r="E90" s="46">
        <v>0</v>
      </c>
      <c r="F90" s="46">
        <v>0</v>
      </c>
      <c r="G90" s="46">
        <v>25495382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>SUM(D90:N90)</f>
        <v>25495382</v>
      </c>
      <c r="P90" s="47">
        <f t="shared" si="11"/>
        <v>189.47503678711038</v>
      </c>
      <c r="Q90" s="9"/>
    </row>
    <row r="91" spans="1:120" ht="15.75" thickBot="1">
      <c r="A91" s="12"/>
      <c r="B91" s="25">
        <v>389.4</v>
      </c>
      <c r="C91" s="20" t="s">
        <v>87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52032</v>
      </c>
      <c r="K91" s="46">
        <v>0</v>
      </c>
      <c r="L91" s="46">
        <v>0</v>
      </c>
      <c r="M91" s="46">
        <v>0</v>
      </c>
      <c r="N91" s="46">
        <v>0</v>
      </c>
      <c r="O91" s="46">
        <f>SUM(D91:N91)</f>
        <v>52032</v>
      </c>
      <c r="P91" s="47">
        <f t="shared" si="11"/>
        <v>0.386688268256068</v>
      </c>
      <c r="Q91" s="9"/>
    </row>
    <row r="92" spans="1:120" ht="16.5" thickBot="1">
      <c r="A92" s="14" t="s">
        <v>72</v>
      </c>
      <c r="B92" s="23"/>
      <c r="C92" s="22"/>
      <c r="D92" s="15">
        <f t="shared" ref="D92:N92" si="17">SUM(D5,D16,D28,D51,D73,D77,D88)</f>
        <v>146075050</v>
      </c>
      <c r="E92" s="15">
        <f t="shared" si="17"/>
        <v>44475183</v>
      </c>
      <c r="F92" s="15">
        <f t="shared" si="17"/>
        <v>11555788</v>
      </c>
      <c r="G92" s="15">
        <f t="shared" si="17"/>
        <v>30432094</v>
      </c>
      <c r="H92" s="15">
        <f t="shared" si="17"/>
        <v>0</v>
      </c>
      <c r="I92" s="15">
        <f t="shared" si="17"/>
        <v>36174741</v>
      </c>
      <c r="J92" s="15">
        <f t="shared" si="17"/>
        <v>23900350</v>
      </c>
      <c r="K92" s="15">
        <f t="shared" si="17"/>
        <v>132175150</v>
      </c>
      <c r="L92" s="15">
        <f t="shared" si="17"/>
        <v>0</v>
      </c>
      <c r="M92" s="15">
        <f t="shared" si="17"/>
        <v>0</v>
      </c>
      <c r="N92" s="15">
        <f t="shared" si="17"/>
        <v>640468</v>
      </c>
      <c r="O92" s="15">
        <f>SUM(D92:N92)</f>
        <v>425428824</v>
      </c>
      <c r="P92" s="38">
        <f t="shared" si="11"/>
        <v>3161.6761842476849</v>
      </c>
      <c r="Q92" s="6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</row>
    <row r="93" spans="1:120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9"/>
    </row>
    <row r="94" spans="1:120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121" t="s">
        <v>188</v>
      </c>
      <c r="N94" s="121"/>
      <c r="O94" s="121"/>
      <c r="P94" s="43">
        <v>134558</v>
      </c>
    </row>
    <row r="95" spans="1:120">
      <c r="A95" s="122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0"/>
    </row>
    <row r="96" spans="1:120" ht="15.75" customHeight="1" thickBot="1">
      <c r="A96" s="123" t="s">
        <v>115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3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81455786</v>
      </c>
      <c r="E5" s="27">
        <f t="shared" si="0"/>
        <v>0</v>
      </c>
      <c r="F5" s="27">
        <f t="shared" si="0"/>
        <v>2603824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84059610</v>
      </c>
      <c r="O5" s="33">
        <f t="shared" ref="O5:O36" si="1">(N5/O$92)</f>
        <v>650.29908016988622</v>
      </c>
      <c r="P5" s="6"/>
    </row>
    <row r="6" spans="1:133">
      <c r="A6" s="12"/>
      <c r="B6" s="25">
        <v>311</v>
      </c>
      <c r="C6" s="20" t="s">
        <v>3</v>
      </c>
      <c r="D6" s="46">
        <v>60342434</v>
      </c>
      <c r="E6" s="46">
        <v>0</v>
      </c>
      <c r="F6" s="46">
        <v>2603824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62946258</v>
      </c>
      <c r="O6" s="47">
        <f t="shared" si="1"/>
        <v>486.96268847233932</v>
      </c>
      <c r="P6" s="9"/>
    </row>
    <row r="7" spans="1:133">
      <c r="A7" s="12"/>
      <c r="B7" s="25">
        <v>312.41000000000003</v>
      </c>
      <c r="C7" s="20" t="s">
        <v>11</v>
      </c>
      <c r="D7" s="46">
        <v>1210063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1210063</v>
      </c>
      <c r="O7" s="47">
        <f t="shared" si="1"/>
        <v>9.3612479982670997</v>
      </c>
      <c r="P7" s="9"/>
    </row>
    <row r="8" spans="1:133">
      <c r="A8" s="12"/>
      <c r="B8" s="25">
        <v>312.42</v>
      </c>
      <c r="C8" s="20" t="s">
        <v>109</v>
      </c>
      <c r="D8" s="46">
        <v>850919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850919</v>
      </c>
      <c r="O8" s="47">
        <f t="shared" si="1"/>
        <v>6.5828504676512223</v>
      </c>
      <c r="P8" s="9"/>
    </row>
    <row r="9" spans="1:133">
      <c r="A9" s="12"/>
      <c r="B9" s="25">
        <v>312.51</v>
      </c>
      <c r="C9" s="20" t="s">
        <v>95</v>
      </c>
      <c r="D9" s="46">
        <v>1662816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1662816</v>
      </c>
      <c r="O9" s="47">
        <f t="shared" si="1"/>
        <v>12.863820273396099</v>
      </c>
      <c r="P9" s="9"/>
    </row>
    <row r="10" spans="1:133">
      <c r="A10" s="12"/>
      <c r="B10" s="25">
        <v>312.52</v>
      </c>
      <c r="C10" s="20" t="s">
        <v>120</v>
      </c>
      <c r="D10" s="46">
        <v>1270664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1270664</v>
      </c>
      <c r="O10" s="47">
        <f t="shared" si="1"/>
        <v>9.8300673820041311</v>
      </c>
      <c r="P10" s="9"/>
    </row>
    <row r="11" spans="1:133">
      <c r="A11" s="12"/>
      <c r="B11" s="25">
        <v>314.10000000000002</v>
      </c>
      <c r="C11" s="20" t="s">
        <v>12</v>
      </c>
      <c r="D11" s="46">
        <v>9586647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9586647</v>
      </c>
      <c r="O11" s="47">
        <f t="shared" si="1"/>
        <v>74.163890672504891</v>
      </c>
      <c r="P11" s="9"/>
    </row>
    <row r="12" spans="1:133">
      <c r="A12" s="12"/>
      <c r="B12" s="25">
        <v>314.3</v>
      </c>
      <c r="C12" s="20" t="s">
        <v>13</v>
      </c>
      <c r="D12" s="46">
        <v>2140894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2140894</v>
      </c>
      <c r="O12" s="47">
        <f t="shared" si="1"/>
        <v>16.562310947448225</v>
      </c>
      <c r="P12" s="9"/>
    </row>
    <row r="13" spans="1:133">
      <c r="A13" s="12"/>
      <c r="B13" s="25">
        <v>314.8</v>
      </c>
      <c r="C13" s="20" t="s">
        <v>16</v>
      </c>
      <c r="D13" s="46">
        <v>110436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110436</v>
      </c>
      <c r="O13" s="47">
        <f t="shared" si="1"/>
        <v>0.8543512064550568</v>
      </c>
      <c r="P13" s="9"/>
    </row>
    <row r="14" spans="1:133">
      <c r="A14" s="12"/>
      <c r="B14" s="25">
        <v>315</v>
      </c>
      <c r="C14" s="20" t="s">
        <v>121</v>
      </c>
      <c r="D14" s="46">
        <v>3105363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3105363</v>
      </c>
      <c r="O14" s="47">
        <f t="shared" si="1"/>
        <v>24.023603041860394</v>
      </c>
      <c r="P14" s="9"/>
    </row>
    <row r="15" spans="1:133">
      <c r="A15" s="12"/>
      <c r="B15" s="25">
        <v>316</v>
      </c>
      <c r="C15" s="20" t="s">
        <v>122</v>
      </c>
      <c r="D15" s="46">
        <v>1175550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1175550</v>
      </c>
      <c r="O15" s="47">
        <f t="shared" si="1"/>
        <v>9.0942497079597402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16097049</v>
      </c>
      <c r="E16" s="32">
        <f t="shared" si="3"/>
        <v>13705995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9570267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39373311</v>
      </c>
      <c r="O16" s="45">
        <f t="shared" si="1"/>
        <v>304.59846205023865</v>
      </c>
      <c r="P16" s="10"/>
    </row>
    <row r="17" spans="1:16">
      <c r="A17" s="12"/>
      <c r="B17" s="25">
        <v>322</v>
      </c>
      <c r="C17" s="20" t="s">
        <v>0</v>
      </c>
      <c r="D17" s="46">
        <v>3695658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3695658</v>
      </c>
      <c r="O17" s="47">
        <f t="shared" si="1"/>
        <v>28.590223033660056</v>
      </c>
      <c r="P17" s="9"/>
    </row>
    <row r="18" spans="1:16">
      <c r="A18" s="12"/>
      <c r="B18" s="25">
        <v>323.10000000000002</v>
      </c>
      <c r="C18" s="20" t="s">
        <v>19</v>
      </c>
      <c r="D18" s="46">
        <v>6827053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6827053</v>
      </c>
      <c r="O18" s="47">
        <f t="shared" si="1"/>
        <v>52.815213943665242</v>
      </c>
      <c r="P18" s="9"/>
    </row>
    <row r="19" spans="1:16">
      <c r="A19" s="12"/>
      <c r="B19" s="25">
        <v>323.39999999999998</v>
      </c>
      <c r="C19" s="20" t="s">
        <v>20</v>
      </c>
      <c r="D19" s="46">
        <v>39274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39274</v>
      </c>
      <c r="O19" s="47">
        <f t="shared" si="1"/>
        <v>0.30383017568832538</v>
      </c>
      <c r="P19" s="9"/>
    </row>
    <row r="20" spans="1:16">
      <c r="A20" s="12"/>
      <c r="B20" s="25">
        <v>323.7</v>
      </c>
      <c r="C20" s="20" t="s">
        <v>21</v>
      </c>
      <c r="D20" s="46">
        <v>3195826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3195826</v>
      </c>
      <c r="O20" s="47">
        <f t="shared" si="1"/>
        <v>24.723439808761981</v>
      </c>
      <c r="P20" s="9"/>
    </row>
    <row r="21" spans="1:16">
      <c r="A21" s="12"/>
      <c r="B21" s="25">
        <v>323.89999999999998</v>
      </c>
      <c r="C21" s="20" t="s">
        <v>22</v>
      </c>
      <c r="D21" s="46">
        <v>99672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99672</v>
      </c>
      <c r="O21" s="47">
        <f t="shared" si="1"/>
        <v>0.77107911776765203</v>
      </c>
      <c r="P21" s="9"/>
    </row>
    <row r="22" spans="1:16">
      <c r="A22" s="12"/>
      <c r="B22" s="25">
        <v>324.20999999999998</v>
      </c>
      <c r="C22" s="20" t="s">
        <v>167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2644</v>
      </c>
      <c r="O22" s="47">
        <f t="shared" si="1"/>
        <v>2.045442237918043E-2</v>
      </c>
      <c r="P22" s="9"/>
    </row>
    <row r="23" spans="1:16">
      <c r="A23" s="12"/>
      <c r="B23" s="25">
        <v>325.2</v>
      </c>
      <c r="C23" s="20" t="s">
        <v>24</v>
      </c>
      <c r="D23" s="46">
        <v>2238174</v>
      </c>
      <c r="E23" s="46">
        <v>13702371</v>
      </c>
      <c r="F23" s="46">
        <v>0</v>
      </c>
      <c r="G23" s="46">
        <v>0</v>
      </c>
      <c r="H23" s="46">
        <v>0</v>
      </c>
      <c r="I23" s="46">
        <v>9567623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25508168</v>
      </c>
      <c r="O23" s="47">
        <f t="shared" si="1"/>
        <v>197.33541694065588</v>
      </c>
      <c r="P23" s="9"/>
    </row>
    <row r="24" spans="1:16">
      <c r="A24" s="12"/>
      <c r="B24" s="25">
        <v>329</v>
      </c>
      <c r="C24" s="20" t="s">
        <v>25</v>
      </c>
      <c r="D24" s="46">
        <v>1392</v>
      </c>
      <c r="E24" s="46">
        <v>3624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5">SUM(D24:M24)</f>
        <v>5016</v>
      </c>
      <c r="O24" s="47">
        <f t="shared" si="1"/>
        <v>3.8804607660351376E-2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SUM(D26:D47)</f>
        <v>20993227</v>
      </c>
      <c r="E25" s="32">
        <f t="shared" si="6"/>
        <v>2258922</v>
      </c>
      <c r="F25" s="32">
        <f t="shared" si="6"/>
        <v>81646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23333795</v>
      </c>
      <c r="O25" s="45">
        <f t="shared" si="1"/>
        <v>180.51410689833904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283092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283092</v>
      </c>
      <c r="O26" s="47">
        <f t="shared" si="1"/>
        <v>2.190046649079783</v>
      </c>
      <c r="P26" s="9"/>
    </row>
    <row r="27" spans="1:16">
      <c r="A27" s="12"/>
      <c r="B27" s="25">
        <v>331.5</v>
      </c>
      <c r="C27" s="20" t="s">
        <v>28</v>
      </c>
      <c r="D27" s="46">
        <v>7216325</v>
      </c>
      <c r="E27" s="46">
        <v>620652</v>
      </c>
      <c r="F27" s="46">
        <v>81646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7918623</v>
      </c>
      <c r="O27" s="47">
        <f t="shared" si="1"/>
        <v>61.259780447614553</v>
      </c>
      <c r="P27" s="9"/>
    </row>
    <row r="28" spans="1:16">
      <c r="A28" s="12"/>
      <c r="B28" s="25">
        <v>331.7</v>
      </c>
      <c r="C28" s="20" t="s">
        <v>105</v>
      </c>
      <c r="D28" s="46">
        <v>0</v>
      </c>
      <c r="E28" s="46">
        <v>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52</v>
      </c>
      <c r="O28" s="47">
        <f t="shared" si="1"/>
        <v>4.0228062167828381E-4</v>
      </c>
      <c r="P28" s="9"/>
    </row>
    <row r="29" spans="1:16">
      <c r="A29" s="12"/>
      <c r="B29" s="25">
        <v>332</v>
      </c>
      <c r="C29" s="20" t="s">
        <v>168</v>
      </c>
      <c r="D29" s="46">
        <v>46845</v>
      </c>
      <c r="E29" s="46">
        <v>519573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566418</v>
      </c>
      <c r="O29" s="47">
        <f t="shared" si="1"/>
        <v>4.3819035609571184</v>
      </c>
      <c r="P29" s="9"/>
    </row>
    <row r="30" spans="1:16">
      <c r="A30" s="12"/>
      <c r="B30" s="25">
        <v>334.1</v>
      </c>
      <c r="C30" s="20" t="s">
        <v>30</v>
      </c>
      <c r="D30" s="46">
        <v>1140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1140</v>
      </c>
      <c r="O30" s="47">
        <f t="shared" si="1"/>
        <v>8.8192290137162222E-3</v>
      </c>
      <c r="P30" s="9"/>
    </row>
    <row r="31" spans="1:16">
      <c r="A31" s="12"/>
      <c r="B31" s="25">
        <v>334.2</v>
      </c>
      <c r="C31" s="20" t="s">
        <v>31</v>
      </c>
      <c r="D31" s="46">
        <v>2003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2003</v>
      </c>
      <c r="O31" s="47">
        <f t="shared" si="1"/>
        <v>1.5495540100415432E-2</v>
      </c>
      <c r="P31" s="9"/>
    </row>
    <row r="32" spans="1:16">
      <c r="A32" s="12"/>
      <c r="B32" s="25">
        <v>334.5</v>
      </c>
      <c r="C32" s="20" t="s">
        <v>33</v>
      </c>
      <c r="D32" s="46">
        <v>351347</v>
      </c>
      <c r="E32" s="46">
        <v>625144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976491</v>
      </c>
      <c r="O32" s="47">
        <f t="shared" si="1"/>
        <v>7.5542962796778657</v>
      </c>
      <c r="P32" s="9"/>
    </row>
    <row r="33" spans="1:16">
      <c r="A33" s="12"/>
      <c r="B33" s="25">
        <v>334.7</v>
      </c>
      <c r="C33" s="20" t="s">
        <v>34</v>
      </c>
      <c r="D33" s="46">
        <v>42933</v>
      </c>
      <c r="E33" s="46">
        <v>18600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61533</v>
      </c>
      <c r="O33" s="47">
        <f t="shared" si="1"/>
        <v>0.47602949026403535</v>
      </c>
      <c r="P33" s="9"/>
    </row>
    <row r="34" spans="1:16">
      <c r="A34" s="12"/>
      <c r="B34" s="25">
        <v>335.12</v>
      </c>
      <c r="C34" s="20" t="s">
        <v>123</v>
      </c>
      <c r="D34" s="46">
        <v>4327319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4327319</v>
      </c>
      <c r="O34" s="47">
        <f t="shared" si="1"/>
        <v>33.476857260004799</v>
      </c>
      <c r="P34" s="9"/>
    </row>
    <row r="35" spans="1:16">
      <c r="A35" s="12"/>
      <c r="B35" s="25">
        <v>335.14</v>
      </c>
      <c r="C35" s="20" t="s">
        <v>124</v>
      </c>
      <c r="D35" s="46">
        <v>383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383</v>
      </c>
      <c r="O35" s="47">
        <f t="shared" si="1"/>
        <v>2.9629515019765902E-3</v>
      </c>
      <c r="P35" s="9"/>
    </row>
    <row r="36" spans="1:16">
      <c r="A36" s="12"/>
      <c r="B36" s="25">
        <v>335.15</v>
      </c>
      <c r="C36" s="20" t="s">
        <v>125</v>
      </c>
      <c r="D36" s="46">
        <v>53132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53132</v>
      </c>
      <c r="O36" s="47">
        <f t="shared" si="1"/>
        <v>0.41103796136558801</v>
      </c>
      <c r="P36" s="9"/>
    </row>
    <row r="37" spans="1:16">
      <c r="A37" s="12"/>
      <c r="B37" s="25">
        <v>335.18</v>
      </c>
      <c r="C37" s="20" t="s">
        <v>126</v>
      </c>
      <c r="D37" s="46">
        <v>7862620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7862620</v>
      </c>
      <c r="O37" s="47">
        <f t="shared" ref="O37:O68" si="8">(N37/O$92)</f>
        <v>60.826531954232841</v>
      </c>
      <c r="P37" s="9"/>
    </row>
    <row r="38" spans="1:16">
      <c r="A38" s="12"/>
      <c r="B38" s="25">
        <v>335.19</v>
      </c>
      <c r="C38" s="20" t="s">
        <v>127</v>
      </c>
      <c r="D38" s="46">
        <v>155426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155426</v>
      </c>
      <c r="O38" s="47">
        <f t="shared" si="8"/>
        <v>1.2024013058647873</v>
      </c>
      <c r="P38" s="9"/>
    </row>
    <row r="39" spans="1:16">
      <c r="A39" s="12"/>
      <c r="B39" s="25">
        <v>335.21</v>
      </c>
      <c r="C39" s="20" t="s">
        <v>40</v>
      </c>
      <c r="D39" s="46">
        <v>0</v>
      </c>
      <c r="E39" s="46">
        <v>75863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75863</v>
      </c>
      <c r="O39" s="47">
        <f t="shared" si="8"/>
        <v>0.58688874619960851</v>
      </c>
      <c r="P39" s="9"/>
    </row>
    <row r="40" spans="1:16">
      <c r="A40" s="12"/>
      <c r="B40" s="25">
        <v>335.22</v>
      </c>
      <c r="C40" s="20" t="s">
        <v>41</v>
      </c>
      <c r="D40" s="46">
        <v>257142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257142</v>
      </c>
      <c r="O40" s="47">
        <f t="shared" si="8"/>
        <v>1.9892931465307164</v>
      </c>
      <c r="P40" s="9"/>
    </row>
    <row r="41" spans="1:16">
      <c r="A41" s="12"/>
      <c r="B41" s="25">
        <v>335.29</v>
      </c>
      <c r="C41" s="20" t="s">
        <v>42</v>
      </c>
      <c r="D41" s="46">
        <v>244266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244266</v>
      </c>
      <c r="O41" s="47">
        <f t="shared" si="8"/>
        <v>1.8896822756705323</v>
      </c>
      <c r="P41" s="9"/>
    </row>
    <row r="42" spans="1:16">
      <c r="A42" s="12"/>
      <c r="B42" s="25">
        <v>335.33</v>
      </c>
      <c r="C42" s="20" t="s">
        <v>97</v>
      </c>
      <c r="D42" s="46">
        <v>62526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9">SUM(D42:M42)</f>
        <v>62526</v>
      </c>
      <c r="O42" s="47">
        <f t="shared" si="8"/>
        <v>0.48371150290493026</v>
      </c>
      <c r="P42" s="9"/>
    </row>
    <row r="43" spans="1:16">
      <c r="A43" s="12"/>
      <c r="B43" s="25">
        <v>337.2</v>
      </c>
      <c r="C43" s="20" t="s">
        <v>43</v>
      </c>
      <c r="D43" s="46">
        <v>0</v>
      </c>
      <c r="E43" s="46">
        <v>2441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2441</v>
      </c>
      <c r="O43" s="47">
        <f t="shared" si="8"/>
        <v>1.8883980721474822E-2</v>
      </c>
      <c r="P43" s="9"/>
    </row>
    <row r="44" spans="1:16">
      <c r="A44" s="12"/>
      <c r="B44" s="25">
        <v>337.3</v>
      </c>
      <c r="C44" s="20" t="s">
        <v>44</v>
      </c>
      <c r="D44" s="46">
        <v>0</v>
      </c>
      <c r="E44" s="46">
        <v>7890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7890</v>
      </c>
      <c r="O44" s="47">
        <f t="shared" si="8"/>
        <v>6.1038348173878064E-2</v>
      </c>
      <c r="P44" s="9"/>
    </row>
    <row r="45" spans="1:16">
      <c r="A45" s="12"/>
      <c r="B45" s="25">
        <v>337.4</v>
      </c>
      <c r="C45" s="20" t="s">
        <v>45</v>
      </c>
      <c r="D45" s="46">
        <v>329820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329820</v>
      </c>
      <c r="O45" s="47">
        <f t="shared" si="8"/>
        <v>2.55154220465253</v>
      </c>
      <c r="P45" s="9"/>
    </row>
    <row r="46" spans="1:16">
      <c r="A46" s="12"/>
      <c r="B46" s="25">
        <v>337.7</v>
      </c>
      <c r="C46" s="20" t="s">
        <v>46</v>
      </c>
      <c r="D46" s="46">
        <v>0</v>
      </c>
      <c r="E46" s="46">
        <v>105615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105615</v>
      </c>
      <c r="O46" s="47">
        <f t="shared" si="8"/>
        <v>0.81705515112599891</v>
      </c>
      <c r="P46" s="9"/>
    </row>
    <row r="47" spans="1:16">
      <c r="A47" s="12"/>
      <c r="B47" s="25">
        <v>338</v>
      </c>
      <c r="C47" s="20" t="s">
        <v>47</v>
      </c>
      <c r="D47" s="46">
        <v>40000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40000</v>
      </c>
      <c r="O47" s="47">
        <f t="shared" si="8"/>
        <v>0.30944663206021833</v>
      </c>
      <c r="P47" s="9"/>
    </row>
    <row r="48" spans="1:16" ht="15.75">
      <c r="A48" s="29" t="s">
        <v>52</v>
      </c>
      <c r="B48" s="30"/>
      <c r="C48" s="31"/>
      <c r="D48" s="32">
        <f t="shared" ref="D48:M48" si="10">SUM(D49:D68)</f>
        <v>17172250</v>
      </c>
      <c r="E48" s="32">
        <f t="shared" si="10"/>
        <v>23017361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24469013</v>
      </c>
      <c r="J48" s="32">
        <f t="shared" si="10"/>
        <v>25585952</v>
      </c>
      <c r="K48" s="32">
        <f t="shared" si="10"/>
        <v>0</v>
      </c>
      <c r="L48" s="32">
        <f t="shared" si="10"/>
        <v>0</v>
      </c>
      <c r="M48" s="32">
        <f t="shared" si="10"/>
        <v>555181</v>
      </c>
      <c r="N48" s="32">
        <f t="shared" si="9"/>
        <v>90799757</v>
      </c>
      <c r="O48" s="45">
        <f t="shared" si="8"/>
        <v>702.44197488840575</v>
      </c>
      <c r="P48" s="10"/>
    </row>
    <row r="49" spans="1:16">
      <c r="A49" s="12"/>
      <c r="B49" s="25">
        <v>341.1</v>
      </c>
      <c r="C49" s="20" t="s">
        <v>128</v>
      </c>
      <c r="D49" s="46">
        <v>1503289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1503289</v>
      </c>
      <c r="O49" s="47">
        <f t="shared" si="8"/>
        <v>11.629692951579338</v>
      </c>
      <c r="P49" s="9"/>
    </row>
    <row r="50" spans="1:16">
      <c r="A50" s="12"/>
      <c r="B50" s="25">
        <v>341.2</v>
      </c>
      <c r="C50" s="20" t="s">
        <v>129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25527831</v>
      </c>
      <c r="K50" s="46">
        <v>0</v>
      </c>
      <c r="L50" s="46">
        <v>0</v>
      </c>
      <c r="M50" s="46">
        <v>0</v>
      </c>
      <c r="N50" s="46">
        <f t="shared" ref="N50:N68" si="11">SUM(D50:M50)</f>
        <v>25527831</v>
      </c>
      <c r="O50" s="47">
        <f t="shared" si="8"/>
        <v>197.48753316881087</v>
      </c>
      <c r="P50" s="9"/>
    </row>
    <row r="51" spans="1:16">
      <c r="A51" s="12"/>
      <c r="B51" s="25">
        <v>342.1</v>
      </c>
      <c r="C51" s="20" t="s">
        <v>56</v>
      </c>
      <c r="D51" s="46">
        <v>2205173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2205173</v>
      </c>
      <c r="O51" s="47">
        <f t="shared" si="8"/>
        <v>17.059583949003194</v>
      </c>
      <c r="P51" s="9"/>
    </row>
    <row r="52" spans="1:16">
      <c r="A52" s="12"/>
      <c r="B52" s="25">
        <v>342.2</v>
      </c>
      <c r="C52" s="20" t="s">
        <v>57</v>
      </c>
      <c r="D52" s="46">
        <v>225</v>
      </c>
      <c r="E52" s="46">
        <v>8803814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8804039</v>
      </c>
      <c r="O52" s="47">
        <f t="shared" si="8"/>
        <v>68.109505426920308</v>
      </c>
      <c r="P52" s="9"/>
    </row>
    <row r="53" spans="1:16">
      <c r="A53" s="12"/>
      <c r="B53" s="25">
        <v>342.4</v>
      </c>
      <c r="C53" s="20" t="s">
        <v>58</v>
      </c>
      <c r="D53" s="46">
        <v>274103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274103</v>
      </c>
      <c r="O53" s="47">
        <f t="shared" si="8"/>
        <v>2.1205062546900506</v>
      </c>
      <c r="P53" s="9"/>
    </row>
    <row r="54" spans="1:16">
      <c r="A54" s="12"/>
      <c r="B54" s="25">
        <v>342.5</v>
      </c>
      <c r="C54" s="20" t="s">
        <v>59</v>
      </c>
      <c r="D54" s="46">
        <v>33798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33798</v>
      </c>
      <c r="O54" s="47">
        <f t="shared" si="8"/>
        <v>0.26146693175928148</v>
      </c>
      <c r="P54" s="9"/>
    </row>
    <row r="55" spans="1:16">
      <c r="A55" s="12"/>
      <c r="B55" s="25">
        <v>342.6</v>
      </c>
      <c r="C55" s="20" t="s">
        <v>60</v>
      </c>
      <c r="D55" s="46">
        <v>3893330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3893330</v>
      </c>
      <c r="O55" s="47">
        <f t="shared" si="8"/>
        <v>30.119446399975246</v>
      </c>
      <c r="P55" s="9"/>
    </row>
    <row r="56" spans="1:16">
      <c r="A56" s="12"/>
      <c r="B56" s="25">
        <v>342.9</v>
      </c>
      <c r="C56" s="20" t="s">
        <v>61</v>
      </c>
      <c r="D56" s="46">
        <v>1627191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1627191</v>
      </c>
      <c r="O56" s="47">
        <f t="shared" si="8"/>
        <v>12.588219366717468</v>
      </c>
      <c r="P56" s="9"/>
    </row>
    <row r="57" spans="1:16">
      <c r="A57" s="12"/>
      <c r="B57" s="25">
        <v>343.3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9785983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9785983</v>
      </c>
      <c r="O57" s="47">
        <f t="shared" si="8"/>
        <v>75.705987018713785</v>
      </c>
      <c r="P57" s="9"/>
    </row>
    <row r="58" spans="1:16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14439045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14439045</v>
      </c>
      <c r="O58" s="47">
        <f t="shared" si="8"/>
        <v>111.70284613539837</v>
      </c>
      <c r="P58" s="9"/>
    </row>
    <row r="59" spans="1:16">
      <c r="A59" s="12"/>
      <c r="B59" s="25">
        <v>343.6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243985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243985</v>
      </c>
      <c r="O59" s="47">
        <f t="shared" si="8"/>
        <v>1.887508413080309</v>
      </c>
      <c r="P59" s="9"/>
    </row>
    <row r="60" spans="1:16">
      <c r="A60" s="12"/>
      <c r="B60" s="25">
        <v>343.9</v>
      </c>
      <c r="C60" s="20" t="s">
        <v>65</v>
      </c>
      <c r="D60" s="46">
        <v>13350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13350</v>
      </c>
      <c r="O60" s="47">
        <f t="shared" si="8"/>
        <v>0.10327781345009786</v>
      </c>
      <c r="P60" s="9"/>
    </row>
    <row r="61" spans="1:16">
      <c r="A61" s="12"/>
      <c r="B61" s="25">
        <v>345.1</v>
      </c>
      <c r="C61" s="20" t="s">
        <v>66</v>
      </c>
      <c r="D61" s="46">
        <v>345949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345949</v>
      </c>
      <c r="O61" s="47">
        <f t="shared" si="8"/>
        <v>2.6763188228650114</v>
      </c>
      <c r="P61" s="9"/>
    </row>
    <row r="62" spans="1:16">
      <c r="A62" s="12"/>
      <c r="B62" s="25">
        <v>345.9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555181</v>
      </c>
      <c r="N62" s="46">
        <f t="shared" si="11"/>
        <v>555181</v>
      </c>
      <c r="O62" s="47">
        <f t="shared" si="8"/>
        <v>4.294972265845602</v>
      </c>
      <c r="P62" s="9"/>
    </row>
    <row r="63" spans="1:16">
      <c r="A63" s="12"/>
      <c r="B63" s="25">
        <v>347.2</v>
      </c>
      <c r="C63" s="20" t="s">
        <v>68</v>
      </c>
      <c r="D63" s="46">
        <v>2036552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2036552</v>
      </c>
      <c r="O63" s="47">
        <f t="shared" si="8"/>
        <v>15.755103935387544</v>
      </c>
      <c r="P63" s="9"/>
    </row>
    <row r="64" spans="1:16">
      <c r="A64" s="12"/>
      <c r="B64" s="25">
        <v>347.3</v>
      </c>
      <c r="C64" s="20" t="s">
        <v>169</v>
      </c>
      <c r="D64" s="46">
        <v>0</v>
      </c>
      <c r="E64" s="46">
        <v>116487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116487</v>
      </c>
      <c r="O64" s="47">
        <f t="shared" si="8"/>
        <v>0.90116274571996624</v>
      </c>
      <c r="P64" s="9"/>
    </row>
    <row r="65" spans="1:16">
      <c r="A65" s="12"/>
      <c r="B65" s="25">
        <v>347.5</v>
      </c>
      <c r="C65" s="20" t="s">
        <v>70</v>
      </c>
      <c r="D65" s="46">
        <v>8246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8246</v>
      </c>
      <c r="O65" s="47">
        <f t="shared" si="8"/>
        <v>6.3792423199214007E-2</v>
      </c>
      <c r="P65" s="9"/>
    </row>
    <row r="66" spans="1:16">
      <c r="A66" s="12"/>
      <c r="B66" s="25">
        <v>347.8</v>
      </c>
      <c r="C66" s="20" t="s">
        <v>98</v>
      </c>
      <c r="D66" s="46">
        <v>0</v>
      </c>
      <c r="E66" s="46">
        <v>14066544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14066544</v>
      </c>
      <c r="O66" s="47">
        <f t="shared" si="8"/>
        <v>108.82111663817179</v>
      </c>
      <c r="P66" s="9"/>
    </row>
    <row r="67" spans="1:16">
      <c r="A67" s="12"/>
      <c r="B67" s="25">
        <v>347.9</v>
      </c>
      <c r="C67" s="20" t="s">
        <v>71</v>
      </c>
      <c r="D67" s="46">
        <v>132004</v>
      </c>
      <c r="E67" s="46">
        <v>30516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162520</v>
      </c>
      <c r="O67" s="47">
        <f t="shared" si="8"/>
        <v>1.2572816660606669</v>
      </c>
      <c r="P67" s="9"/>
    </row>
    <row r="68" spans="1:16">
      <c r="A68" s="12"/>
      <c r="B68" s="25">
        <v>349</v>
      </c>
      <c r="C68" s="20" t="s">
        <v>1</v>
      </c>
      <c r="D68" s="46">
        <v>5099040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58121</v>
      </c>
      <c r="K68" s="46">
        <v>0</v>
      </c>
      <c r="L68" s="46">
        <v>0</v>
      </c>
      <c r="M68" s="46">
        <v>0</v>
      </c>
      <c r="N68" s="46">
        <f t="shared" si="11"/>
        <v>5157161</v>
      </c>
      <c r="O68" s="47">
        <f t="shared" si="8"/>
        <v>39.896652561057685</v>
      </c>
      <c r="P68" s="9"/>
    </row>
    <row r="69" spans="1:16" ht="15.75">
      <c r="A69" s="29" t="s">
        <v>53</v>
      </c>
      <c r="B69" s="30"/>
      <c r="C69" s="31"/>
      <c r="D69" s="32">
        <f t="shared" ref="D69:M69" si="12">SUM(D70:D72)</f>
        <v>1571252</v>
      </c>
      <c r="E69" s="32">
        <f t="shared" si="12"/>
        <v>246783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4" si="13">SUM(D69:M69)</f>
        <v>1818035</v>
      </c>
      <c r="O69" s="45">
        <f t="shared" ref="O69:O90" si="14">(N69/O$92)</f>
        <v>14.064620192939975</v>
      </c>
      <c r="P69" s="10"/>
    </row>
    <row r="70" spans="1:16">
      <c r="A70" s="13"/>
      <c r="B70" s="39">
        <v>351.1</v>
      </c>
      <c r="C70" s="21" t="s">
        <v>74</v>
      </c>
      <c r="D70" s="46">
        <v>521480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521480</v>
      </c>
      <c r="O70" s="47">
        <f t="shared" si="14"/>
        <v>4.0342557421690666</v>
      </c>
      <c r="P70" s="9"/>
    </row>
    <row r="71" spans="1:16">
      <c r="A71" s="13"/>
      <c r="B71" s="39">
        <v>354</v>
      </c>
      <c r="C71" s="21" t="s">
        <v>75</v>
      </c>
      <c r="D71" s="46">
        <v>904491</v>
      </c>
      <c r="E71" s="46">
        <v>1625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906116</v>
      </c>
      <c r="O71" s="47">
        <f t="shared" si="14"/>
        <v>7.009863611396919</v>
      </c>
      <c r="P71" s="9"/>
    </row>
    <row r="72" spans="1:16">
      <c r="A72" s="13"/>
      <c r="B72" s="39">
        <v>359</v>
      </c>
      <c r="C72" s="21" t="s">
        <v>76</v>
      </c>
      <c r="D72" s="46">
        <v>145281</v>
      </c>
      <c r="E72" s="46">
        <v>245158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390439</v>
      </c>
      <c r="O72" s="47">
        <f t="shared" si="14"/>
        <v>3.0205008393739896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SUM(D74:D83)</f>
        <v>4659966</v>
      </c>
      <c r="E73" s="32">
        <f t="shared" si="15"/>
        <v>731346</v>
      </c>
      <c r="F73" s="32">
        <f t="shared" si="15"/>
        <v>30413</v>
      </c>
      <c r="G73" s="32">
        <f t="shared" si="15"/>
        <v>198914</v>
      </c>
      <c r="H73" s="32">
        <f t="shared" si="15"/>
        <v>0</v>
      </c>
      <c r="I73" s="32">
        <f t="shared" si="15"/>
        <v>322570</v>
      </c>
      <c r="J73" s="32">
        <f t="shared" si="15"/>
        <v>469437</v>
      </c>
      <c r="K73" s="32">
        <f t="shared" si="15"/>
        <v>62229874</v>
      </c>
      <c r="L73" s="32">
        <f t="shared" si="15"/>
        <v>0</v>
      </c>
      <c r="M73" s="32">
        <f t="shared" si="15"/>
        <v>10783</v>
      </c>
      <c r="N73" s="32">
        <f t="shared" si="13"/>
        <v>68653303</v>
      </c>
      <c r="O73" s="45">
        <f t="shared" si="14"/>
        <v>531.11333482899204</v>
      </c>
      <c r="P73" s="10"/>
    </row>
    <row r="74" spans="1:16">
      <c r="A74" s="12"/>
      <c r="B74" s="25">
        <v>361.1</v>
      </c>
      <c r="C74" s="20" t="s">
        <v>77</v>
      </c>
      <c r="D74" s="46">
        <v>745721</v>
      </c>
      <c r="E74" s="46">
        <v>251158</v>
      </c>
      <c r="F74" s="46">
        <v>30012</v>
      </c>
      <c r="G74" s="46">
        <v>164674</v>
      </c>
      <c r="H74" s="46">
        <v>0</v>
      </c>
      <c r="I74" s="46">
        <v>362639</v>
      </c>
      <c r="J74" s="46">
        <v>331754</v>
      </c>
      <c r="K74" s="46">
        <v>1954511</v>
      </c>
      <c r="L74" s="46">
        <v>0</v>
      </c>
      <c r="M74" s="46">
        <v>8478</v>
      </c>
      <c r="N74" s="46">
        <f t="shared" si="13"/>
        <v>3848947</v>
      </c>
      <c r="O74" s="47">
        <f t="shared" si="14"/>
        <v>29.776092153207028</v>
      </c>
      <c r="P74" s="9"/>
    </row>
    <row r="75" spans="1:16">
      <c r="A75" s="12"/>
      <c r="B75" s="25">
        <v>361.2</v>
      </c>
      <c r="C75" s="20" t="s">
        <v>147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7991603</v>
      </c>
      <c r="L75" s="46">
        <v>0</v>
      </c>
      <c r="M75" s="46">
        <v>0</v>
      </c>
      <c r="N75" s="46">
        <f t="shared" ref="N75:N83" si="16">SUM(D75:M75)</f>
        <v>7991603</v>
      </c>
      <c r="O75" s="47">
        <f t="shared" si="14"/>
        <v>61.824365827808421</v>
      </c>
      <c r="P75" s="9"/>
    </row>
    <row r="76" spans="1:16">
      <c r="A76" s="12"/>
      <c r="B76" s="25">
        <v>361.3</v>
      </c>
      <c r="C76" s="20" t="s">
        <v>78</v>
      </c>
      <c r="D76" s="46">
        <v>112390</v>
      </c>
      <c r="E76" s="46">
        <v>36636</v>
      </c>
      <c r="F76" s="46">
        <v>38</v>
      </c>
      <c r="G76" s="46">
        <v>23595</v>
      </c>
      <c r="H76" s="46">
        <v>0</v>
      </c>
      <c r="I76" s="46">
        <v>64946</v>
      </c>
      <c r="J76" s="46">
        <v>60981</v>
      </c>
      <c r="K76" s="46">
        <v>13263779</v>
      </c>
      <c r="L76" s="46">
        <v>0</v>
      </c>
      <c r="M76" s="46">
        <v>0</v>
      </c>
      <c r="N76" s="46">
        <f t="shared" si="16"/>
        <v>13562365</v>
      </c>
      <c r="O76" s="47">
        <f t="shared" si="14"/>
        <v>104.92070430053457</v>
      </c>
      <c r="P76" s="9"/>
    </row>
    <row r="77" spans="1:16">
      <c r="A77" s="12"/>
      <c r="B77" s="25">
        <v>361.4</v>
      </c>
      <c r="C77" s="20" t="s">
        <v>130</v>
      </c>
      <c r="D77" s="46">
        <v>6598</v>
      </c>
      <c r="E77" s="46">
        <v>3076</v>
      </c>
      <c r="F77" s="46">
        <v>363</v>
      </c>
      <c r="G77" s="46">
        <v>2106</v>
      </c>
      <c r="H77" s="46">
        <v>0</v>
      </c>
      <c r="I77" s="46">
        <v>4352</v>
      </c>
      <c r="J77" s="46">
        <v>4319</v>
      </c>
      <c r="K77" s="46">
        <v>14279051</v>
      </c>
      <c r="L77" s="46">
        <v>0</v>
      </c>
      <c r="M77" s="46">
        <v>0</v>
      </c>
      <c r="N77" s="46">
        <f t="shared" si="16"/>
        <v>14299865</v>
      </c>
      <c r="O77" s="47">
        <f t="shared" si="14"/>
        <v>110.62612657914484</v>
      </c>
      <c r="P77" s="9"/>
    </row>
    <row r="78" spans="1:16">
      <c r="A78" s="12"/>
      <c r="B78" s="25">
        <v>362</v>
      </c>
      <c r="C78" s="20" t="s">
        <v>80</v>
      </c>
      <c r="D78" s="46">
        <v>3118369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3118369</v>
      </c>
      <c r="O78" s="47">
        <f t="shared" si="14"/>
        <v>24.124219614274772</v>
      </c>
      <c r="P78" s="9"/>
    </row>
    <row r="79" spans="1:16">
      <c r="A79" s="12"/>
      <c r="B79" s="25">
        <v>364</v>
      </c>
      <c r="C79" s="20" t="s">
        <v>131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72383</v>
      </c>
      <c r="K79" s="46">
        <v>0</v>
      </c>
      <c r="L79" s="46">
        <v>0</v>
      </c>
      <c r="M79" s="46">
        <v>0</v>
      </c>
      <c r="N79" s="46">
        <f t="shared" si="16"/>
        <v>72383</v>
      </c>
      <c r="O79" s="47">
        <f t="shared" si="14"/>
        <v>0.55996688921036952</v>
      </c>
      <c r="P79" s="9"/>
    </row>
    <row r="80" spans="1:16">
      <c r="A80" s="12"/>
      <c r="B80" s="25">
        <v>365</v>
      </c>
      <c r="C80" s="20" t="s">
        <v>132</v>
      </c>
      <c r="D80" s="46">
        <v>6016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6016</v>
      </c>
      <c r="O80" s="47">
        <f t="shared" si="14"/>
        <v>4.6540773461856831E-2</v>
      </c>
      <c r="P80" s="9"/>
    </row>
    <row r="81" spans="1:119">
      <c r="A81" s="12"/>
      <c r="B81" s="25">
        <v>366</v>
      </c>
      <c r="C81" s="20" t="s">
        <v>113</v>
      </c>
      <c r="D81" s="46">
        <v>26789</v>
      </c>
      <c r="E81" s="46">
        <v>423838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450627</v>
      </c>
      <c r="O81" s="47">
        <f t="shared" si="14"/>
        <v>3.4861251866349998</v>
      </c>
      <c r="P81" s="9"/>
    </row>
    <row r="82" spans="1:119">
      <c r="A82" s="12"/>
      <c r="B82" s="25">
        <v>368</v>
      </c>
      <c r="C82" s="20" t="s">
        <v>83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24584774</v>
      </c>
      <c r="L82" s="46">
        <v>0</v>
      </c>
      <c r="M82" s="46">
        <v>0</v>
      </c>
      <c r="N82" s="46">
        <f t="shared" si="16"/>
        <v>24584774</v>
      </c>
      <c r="O82" s="47">
        <f t="shared" si="14"/>
        <v>190.19188785654055</v>
      </c>
      <c r="P82" s="9"/>
    </row>
    <row r="83" spans="1:119">
      <c r="A83" s="12"/>
      <c r="B83" s="25">
        <v>369.9</v>
      </c>
      <c r="C83" s="20" t="s">
        <v>84</v>
      </c>
      <c r="D83" s="46">
        <v>644083</v>
      </c>
      <c r="E83" s="46">
        <v>16638</v>
      </c>
      <c r="F83" s="46">
        <v>0</v>
      </c>
      <c r="G83" s="46">
        <v>8539</v>
      </c>
      <c r="H83" s="46">
        <v>0</v>
      </c>
      <c r="I83" s="46">
        <v>-109367</v>
      </c>
      <c r="J83" s="46">
        <v>0</v>
      </c>
      <c r="K83" s="46">
        <v>156156</v>
      </c>
      <c r="L83" s="46">
        <v>0</v>
      </c>
      <c r="M83" s="46">
        <v>2305</v>
      </c>
      <c r="N83" s="46">
        <f t="shared" si="16"/>
        <v>718354</v>
      </c>
      <c r="O83" s="47">
        <f t="shared" si="14"/>
        <v>5.5573056481746521</v>
      </c>
      <c r="P83" s="9"/>
    </row>
    <row r="84" spans="1:119" ht="15.75">
      <c r="A84" s="29" t="s">
        <v>54</v>
      </c>
      <c r="B84" s="30"/>
      <c r="C84" s="31"/>
      <c r="D84" s="32">
        <f t="shared" ref="D84:M84" si="17">SUM(D85:D89)</f>
        <v>2176696</v>
      </c>
      <c r="E84" s="32">
        <f t="shared" si="17"/>
        <v>3282926</v>
      </c>
      <c r="F84" s="32">
        <f t="shared" si="17"/>
        <v>9111303</v>
      </c>
      <c r="G84" s="32">
        <f t="shared" si="17"/>
        <v>12984114</v>
      </c>
      <c r="H84" s="32">
        <f t="shared" si="17"/>
        <v>0</v>
      </c>
      <c r="I84" s="32">
        <f t="shared" si="17"/>
        <v>320172</v>
      </c>
      <c r="J84" s="32">
        <f t="shared" si="17"/>
        <v>682992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 t="shared" ref="N84:N90" si="18">SUM(D84:M84)</f>
        <v>28558203</v>
      </c>
      <c r="O84" s="45">
        <f t="shared" si="14"/>
        <v>220.93099340105056</v>
      </c>
      <c r="P84" s="9"/>
    </row>
    <row r="85" spans="1:119">
      <c r="A85" s="12"/>
      <c r="B85" s="25">
        <v>381</v>
      </c>
      <c r="C85" s="20" t="s">
        <v>85</v>
      </c>
      <c r="D85" s="46">
        <v>0</v>
      </c>
      <c r="E85" s="46">
        <v>3128874</v>
      </c>
      <c r="F85" s="46">
        <v>9111303</v>
      </c>
      <c r="G85" s="46">
        <v>8184114</v>
      </c>
      <c r="H85" s="46">
        <v>0</v>
      </c>
      <c r="I85" s="46">
        <v>0</v>
      </c>
      <c r="J85" s="46">
        <v>63585</v>
      </c>
      <c r="K85" s="46">
        <v>0</v>
      </c>
      <c r="L85" s="46">
        <v>0</v>
      </c>
      <c r="M85" s="46">
        <v>0</v>
      </c>
      <c r="N85" s="46">
        <f t="shared" si="18"/>
        <v>20487876</v>
      </c>
      <c r="O85" s="47">
        <f t="shared" si="14"/>
        <v>158.49760565668444</v>
      </c>
      <c r="P85" s="9"/>
    </row>
    <row r="86" spans="1:119">
      <c r="A86" s="12"/>
      <c r="B86" s="25">
        <v>383</v>
      </c>
      <c r="C86" s="20" t="s">
        <v>133</v>
      </c>
      <c r="D86" s="46">
        <v>2176696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2176696</v>
      </c>
      <c r="O86" s="47">
        <f t="shared" si="14"/>
        <v>16.839281155473724</v>
      </c>
      <c r="P86" s="9"/>
    </row>
    <row r="87" spans="1:119">
      <c r="A87" s="12"/>
      <c r="B87" s="25">
        <v>384</v>
      </c>
      <c r="C87" s="20" t="s">
        <v>86</v>
      </c>
      <c r="D87" s="46">
        <v>0</v>
      </c>
      <c r="E87" s="46">
        <v>0</v>
      </c>
      <c r="F87" s="46">
        <v>0</v>
      </c>
      <c r="G87" s="46">
        <v>4800000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4800000</v>
      </c>
      <c r="O87" s="47">
        <f t="shared" si="14"/>
        <v>37.133595847226196</v>
      </c>
      <c r="P87" s="9"/>
    </row>
    <row r="88" spans="1:119">
      <c r="A88" s="12"/>
      <c r="B88" s="25">
        <v>389.4</v>
      </c>
      <c r="C88" s="20" t="s">
        <v>135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320172</v>
      </c>
      <c r="J88" s="46">
        <v>619407</v>
      </c>
      <c r="K88" s="46">
        <v>0</v>
      </c>
      <c r="L88" s="46">
        <v>0</v>
      </c>
      <c r="M88" s="46">
        <v>0</v>
      </c>
      <c r="N88" s="46">
        <f t="shared" si="18"/>
        <v>939579</v>
      </c>
      <c r="O88" s="47">
        <f t="shared" si="14"/>
        <v>7.2687389276126968</v>
      </c>
      <c r="P88" s="9"/>
    </row>
    <row r="89" spans="1:119" ht="15.75" thickBot="1">
      <c r="A89" s="48"/>
      <c r="B89" s="49">
        <v>393</v>
      </c>
      <c r="C89" s="50" t="s">
        <v>136</v>
      </c>
      <c r="D89" s="46">
        <v>0</v>
      </c>
      <c r="E89" s="46">
        <v>154052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154052</v>
      </c>
      <c r="O89" s="47">
        <f t="shared" si="14"/>
        <v>1.1917718140535187</v>
      </c>
      <c r="P89" s="9"/>
    </row>
    <row r="90" spans="1:119" ht="16.5" thickBot="1">
      <c r="A90" s="14" t="s">
        <v>72</v>
      </c>
      <c r="B90" s="23"/>
      <c r="C90" s="22"/>
      <c r="D90" s="15">
        <f t="shared" ref="D90:M90" si="19">SUM(D5,D16,D25,D48,D69,D73,D84)</f>
        <v>144126226</v>
      </c>
      <c r="E90" s="15">
        <f t="shared" si="19"/>
        <v>43243333</v>
      </c>
      <c r="F90" s="15">
        <f t="shared" si="19"/>
        <v>11827186</v>
      </c>
      <c r="G90" s="15">
        <f t="shared" si="19"/>
        <v>13183028</v>
      </c>
      <c r="H90" s="15">
        <f t="shared" si="19"/>
        <v>0</v>
      </c>
      <c r="I90" s="15">
        <f t="shared" si="19"/>
        <v>34682022</v>
      </c>
      <c r="J90" s="15">
        <f t="shared" si="19"/>
        <v>26738381</v>
      </c>
      <c r="K90" s="15">
        <f t="shared" si="19"/>
        <v>62229874</v>
      </c>
      <c r="L90" s="15">
        <f t="shared" si="19"/>
        <v>0</v>
      </c>
      <c r="M90" s="15">
        <f t="shared" si="19"/>
        <v>565964</v>
      </c>
      <c r="N90" s="15">
        <f t="shared" si="18"/>
        <v>336596014</v>
      </c>
      <c r="O90" s="38">
        <f t="shared" si="14"/>
        <v>2603.9625724298521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121" t="s">
        <v>170</v>
      </c>
      <c r="M92" s="121"/>
      <c r="N92" s="121"/>
      <c r="O92" s="43">
        <v>129263</v>
      </c>
    </row>
    <row r="93" spans="1:119">
      <c r="A93" s="122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  <row r="94" spans="1:119" ht="15.75" customHeight="1" thickBot="1">
      <c r="A94" s="123" t="s">
        <v>115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3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79174116</v>
      </c>
      <c r="E5" s="27">
        <f t="shared" si="0"/>
        <v>0</v>
      </c>
      <c r="F5" s="27">
        <f t="shared" si="0"/>
        <v>2611108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81785224</v>
      </c>
      <c r="O5" s="33">
        <f t="shared" ref="O5:O36" si="1">(N5/O$86)</f>
        <v>633.66487173328585</v>
      </c>
      <c r="P5" s="6"/>
    </row>
    <row r="6" spans="1:133">
      <c r="A6" s="12"/>
      <c r="B6" s="25">
        <v>311</v>
      </c>
      <c r="C6" s="20" t="s">
        <v>3</v>
      </c>
      <c r="D6" s="46">
        <v>57817358</v>
      </c>
      <c r="E6" s="46">
        <v>0</v>
      </c>
      <c r="F6" s="46">
        <v>2611108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60428466</v>
      </c>
      <c r="O6" s="47">
        <f t="shared" si="1"/>
        <v>468.19455011738091</v>
      </c>
      <c r="P6" s="9"/>
    </row>
    <row r="7" spans="1:133">
      <c r="A7" s="12"/>
      <c r="B7" s="25">
        <v>312.41000000000003</v>
      </c>
      <c r="C7" s="20" t="s">
        <v>11</v>
      </c>
      <c r="D7" s="46">
        <v>1363885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1363885</v>
      </c>
      <c r="O7" s="47">
        <f t="shared" si="1"/>
        <v>10.567263514298775</v>
      </c>
      <c r="P7" s="9"/>
    </row>
    <row r="8" spans="1:133">
      <c r="A8" s="12"/>
      <c r="B8" s="25">
        <v>312.42</v>
      </c>
      <c r="C8" s="20" t="s">
        <v>109</v>
      </c>
      <c r="D8" s="46">
        <v>969964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969964</v>
      </c>
      <c r="O8" s="47">
        <f t="shared" si="1"/>
        <v>7.5151975330642227</v>
      </c>
      <c r="P8" s="9"/>
    </row>
    <row r="9" spans="1:133">
      <c r="A9" s="12"/>
      <c r="B9" s="25">
        <v>312.51</v>
      </c>
      <c r="C9" s="20" t="s">
        <v>95</v>
      </c>
      <c r="D9" s="46">
        <v>1584089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1584089</v>
      </c>
      <c r="O9" s="47">
        <f t="shared" si="1"/>
        <v>12.273385141050772</v>
      </c>
      <c r="P9" s="9"/>
    </row>
    <row r="10" spans="1:133">
      <c r="A10" s="12"/>
      <c r="B10" s="25">
        <v>312.52</v>
      </c>
      <c r="C10" s="20" t="s">
        <v>120</v>
      </c>
      <c r="D10" s="46">
        <v>1263471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1263471</v>
      </c>
      <c r="O10" s="47">
        <f t="shared" si="1"/>
        <v>9.7892644905359241</v>
      </c>
      <c r="P10" s="9"/>
    </row>
    <row r="11" spans="1:133">
      <c r="A11" s="12"/>
      <c r="B11" s="25">
        <v>314.10000000000002</v>
      </c>
      <c r="C11" s="20" t="s">
        <v>12</v>
      </c>
      <c r="D11" s="46">
        <v>9477467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9477467</v>
      </c>
      <c r="O11" s="47">
        <f t="shared" si="1"/>
        <v>73.430598061471954</v>
      </c>
      <c r="P11" s="9"/>
    </row>
    <row r="12" spans="1:133">
      <c r="A12" s="12"/>
      <c r="B12" s="25">
        <v>314.3</v>
      </c>
      <c r="C12" s="20" t="s">
        <v>13</v>
      </c>
      <c r="D12" s="46">
        <v>2084934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2084934</v>
      </c>
      <c r="O12" s="47">
        <f t="shared" si="1"/>
        <v>16.15388906536915</v>
      </c>
      <c r="P12" s="9"/>
    </row>
    <row r="13" spans="1:133">
      <c r="A13" s="12"/>
      <c r="B13" s="25">
        <v>314.8</v>
      </c>
      <c r="C13" s="20" t="s">
        <v>16</v>
      </c>
      <c r="D13" s="46">
        <v>143836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143836</v>
      </c>
      <c r="O13" s="47">
        <f t="shared" si="1"/>
        <v>1.1144289400079028</v>
      </c>
      <c r="P13" s="9"/>
    </row>
    <row r="14" spans="1:133">
      <c r="A14" s="12"/>
      <c r="B14" s="25">
        <v>315</v>
      </c>
      <c r="C14" s="20" t="s">
        <v>121</v>
      </c>
      <c r="D14" s="46">
        <v>3185864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3185864</v>
      </c>
      <c r="O14" s="47">
        <f t="shared" si="1"/>
        <v>24.683799886880458</v>
      </c>
      <c r="P14" s="9"/>
    </row>
    <row r="15" spans="1:133">
      <c r="A15" s="12"/>
      <c r="B15" s="25">
        <v>316</v>
      </c>
      <c r="C15" s="20" t="s">
        <v>122</v>
      </c>
      <c r="D15" s="46">
        <v>1283248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1283248</v>
      </c>
      <c r="O15" s="47">
        <f t="shared" si="1"/>
        <v>9.9424949832257656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16133952</v>
      </c>
      <c r="E16" s="32">
        <f t="shared" si="3"/>
        <v>12587648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5115323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33836923</v>
      </c>
      <c r="O16" s="45">
        <f t="shared" si="1"/>
        <v>262.16556517157755</v>
      </c>
      <c r="P16" s="10"/>
    </row>
    <row r="17" spans="1:16">
      <c r="A17" s="12"/>
      <c r="B17" s="25">
        <v>322</v>
      </c>
      <c r="C17" s="20" t="s">
        <v>0</v>
      </c>
      <c r="D17" s="46">
        <v>3403775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3403775</v>
      </c>
      <c r="O17" s="47">
        <f t="shared" si="1"/>
        <v>26.37215554711894</v>
      </c>
      <c r="P17" s="9"/>
    </row>
    <row r="18" spans="1:16">
      <c r="A18" s="12"/>
      <c r="B18" s="25">
        <v>323.10000000000002</v>
      </c>
      <c r="C18" s="20" t="s">
        <v>19</v>
      </c>
      <c r="D18" s="46">
        <v>7109362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7109362</v>
      </c>
      <c r="O18" s="47">
        <f t="shared" si="1"/>
        <v>55.08272447643472</v>
      </c>
      <c r="P18" s="9"/>
    </row>
    <row r="19" spans="1:16">
      <c r="A19" s="12"/>
      <c r="B19" s="25">
        <v>323.39999999999998</v>
      </c>
      <c r="C19" s="20" t="s">
        <v>20</v>
      </c>
      <c r="D19" s="46">
        <v>40446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40446</v>
      </c>
      <c r="O19" s="47">
        <f t="shared" si="1"/>
        <v>0.31337212455546343</v>
      </c>
      <c r="P19" s="9"/>
    </row>
    <row r="20" spans="1:16">
      <c r="A20" s="12"/>
      <c r="B20" s="25">
        <v>323.7</v>
      </c>
      <c r="C20" s="20" t="s">
        <v>21</v>
      </c>
      <c r="D20" s="46">
        <v>3297103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3297103</v>
      </c>
      <c r="O20" s="47">
        <f t="shared" si="1"/>
        <v>25.545670078331408</v>
      </c>
      <c r="P20" s="9"/>
    </row>
    <row r="21" spans="1:16">
      <c r="A21" s="12"/>
      <c r="B21" s="25">
        <v>323.89999999999998</v>
      </c>
      <c r="C21" s="20" t="s">
        <v>22</v>
      </c>
      <c r="D21" s="46">
        <v>94925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94925</v>
      </c>
      <c r="O21" s="47">
        <f t="shared" si="1"/>
        <v>0.73547072450742634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179248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179248</v>
      </c>
      <c r="O22" s="47">
        <f t="shared" si="1"/>
        <v>1.3887980661206969</v>
      </c>
      <c r="P22" s="9"/>
    </row>
    <row r="23" spans="1:16">
      <c r="A23" s="12"/>
      <c r="B23" s="25">
        <v>325.2</v>
      </c>
      <c r="C23" s="20" t="s">
        <v>24</v>
      </c>
      <c r="D23" s="46">
        <v>2184925</v>
      </c>
      <c r="E23" s="46">
        <v>12580780</v>
      </c>
      <c r="F23" s="46">
        <v>0</v>
      </c>
      <c r="G23" s="46">
        <v>0</v>
      </c>
      <c r="H23" s="46">
        <v>0</v>
      </c>
      <c r="I23" s="46">
        <v>4936075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19701780</v>
      </c>
      <c r="O23" s="47">
        <f t="shared" si="1"/>
        <v>152.64769460822674</v>
      </c>
      <c r="P23" s="9"/>
    </row>
    <row r="24" spans="1:16">
      <c r="A24" s="12"/>
      <c r="B24" s="25">
        <v>329</v>
      </c>
      <c r="C24" s="20" t="s">
        <v>25</v>
      </c>
      <c r="D24" s="46">
        <v>3416</v>
      </c>
      <c r="E24" s="46">
        <v>6868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10284</v>
      </c>
      <c r="O24" s="47">
        <f t="shared" si="1"/>
        <v>7.9679546282163533E-2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SUM(D26:D43)</f>
        <v>15756634</v>
      </c>
      <c r="E25" s="32">
        <f t="shared" si="5"/>
        <v>2350697</v>
      </c>
      <c r="F25" s="32">
        <f t="shared" si="5"/>
        <v>87584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18194915</v>
      </c>
      <c r="O25" s="45">
        <f t="shared" si="1"/>
        <v>140.97263436819637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73571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73571</v>
      </c>
      <c r="O26" s="47">
        <f t="shared" si="1"/>
        <v>0.57002177163798651</v>
      </c>
      <c r="P26" s="9"/>
    </row>
    <row r="27" spans="1:16">
      <c r="A27" s="12"/>
      <c r="B27" s="25">
        <v>331.5</v>
      </c>
      <c r="C27" s="20" t="s">
        <v>28</v>
      </c>
      <c r="D27" s="46">
        <v>1271031</v>
      </c>
      <c r="E27" s="46">
        <v>1056915</v>
      </c>
      <c r="F27" s="46">
        <v>87584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2415530</v>
      </c>
      <c r="O27" s="47">
        <f t="shared" si="1"/>
        <v>18.715318400520658</v>
      </c>
      <c r="P27" s="9"/>
    </row>
    <row r="28" spans="1:16">
      <c r="A28" s="12"/>
      <c r="B28" s="25">
        <v>334.2</v>
      </c>
      <c r="C28" s="20" t="s">
        <v>31</v>
      </c>
      <c r="D28" s="46">
        <v>912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912</v>
      </c>
      <c r="O28" s="47">
        <f t="shared" si="1"/>
        <v>7.0660974532607097E-3</v>
      </c>
      <c r="P28" s="9"/>
    </row>
    <row r="29" spans="1:16">
      <c r="A29" s="12"/>
      <c r="B29" s="25">
        <v>334.5</v>
      </c>
      <c r="C29" s="20" t="s">
        <v>33</v>
      </c>
      <c r="D29" s="46">
        <v>155225</v>
      </c>
      <c r="E29" s="46">
        <v>686831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6">SUM(D29:M29)</f>
        <v>842056</v>
      </c>
      <c r="O29" s="47">
        <f t="shared" si="1"/>
        <v>6.5241773652444079</v>
      </c>
      <c r="P29" s="9"/>
    </row>
    <row r="30" spans="1:16">
      <c r="A30" s="12"/>
      <c r="B30" s="25">
        <v>334.7</v>
      </c>
      <c r="C30" s="20" t="s">
        <v>34</v>
      </c>
      <c r="D30" s="46">
        <v>0</v>
      </c>
      <c r="E30" s="46">
        <v>376536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376536</v>
      </c>
      <c r="O30" s="47">
        <f t="shared" si="1"/>
        <v>2.9173684985317703</v>
      </c>
      <c r="P30" s="9"/>
    </row>
    <row r="31" spans="1:16">
      <c r="A31" s="12"/>
      <c r="B31" s="25">
        <v>335.12</v>
      </c>
      <c r="C31" s="20" t="s">
        <v>123</v>
      </c>
      <c r="D31" s="46">
        <v>4718957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4718957</v>
      </c>
      <c r="O31" s="47">
        <f t="shared" si="1"/>
        <v>36.562072412003069</v>
      </c>
      <c r="P31" s="9"/>
    </row>
    <row r="32" spans="1:16">
      <c r="A32" s="12"/>
      <c r="B32" s="25">
        <v>335.14</v>
      </c>
      <c r="C32" s="20" t="s">
        <v>124</v>
      </c>
      <c r="D32" s="46">
        <v>424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424</v>
      </c>
      <c r="O32" s="47">
        <f t="shared" si="1"/>
        <v>3.2851154826562946E-3</v>
      </c>
      <c r="P32" s="9"/>
    </row>
    <row r="33" spans="1:16">
      <c r="A33" s="12"/>
      <c r="B33" s="25">
        <v>335.15</v>
      </c>
      <c r="C33" s="20" t="s">
        <v>125</v>
      </c>
      <c r="D33" s="46">
        <v>51433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51433</v>
      </c>
      <c r="O33" s="47">
        <f t="shared" si="1"/>
        <v>0.39849845429118208</v>
      </c>
      <c r="P33" s="9"/>
    </row>
    <row r="34" spans="1:16">
      <c r="A34" s="12"/>
      <c r="B34" s="25">
        <v>335.18</v>
      </c>
      <c r="C34" s="20" t="s">
        <v>126</v>
      </c>
      <c r="D34" s="46">
        <v>8691105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8691105</v>
      </c>
      <c r="O34" s="47">
        <f t="shared" si="1"/>
        <v>67.337933011536649</v>
      </c>
      <c r="P34" s="9"/>
    </row>
    <row r="35" spans="1:16">
      <c r="A35" s="12"/>
      <c r="B35" s="25">
        <v>335.19</v>
      </c>
      <c r="C35" s="20" t="s">
        <v>127</v>
      </c>
      <c r="D35" s="46">
        <v>209499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209499</v>
      </c>
      <c r="O35" s="47">
        <f t="shared" si="1"/>
        <v>1.6231802087287999</v>
      </c>
      <c r="P35" s="9"/>
    </row>
    <row r="36" spans="1:16">
      <c r="A36" s="12"/>
      <c r="B36" s="25">
        <v>335.21</v>
      </c>
      <c r="C36" s="20" t="s">
        <v>40</v>
      </c>
      <c r="D36" s="46">
        <v>0</v>
      </c>
      <c r="E36" s="46">
        <v>72990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72990</v>
      </c>
      <c r="O36" s="47">
        <f t="shared" si="1"/>
        <v>0.56552023367708248</v>
      </c>
      <c r="P36" s="9"/>
    </row>
    <row r="37" spans="1:16">
      <c r="A37" s="12"/>
      <c r="B37" s="25">
        <v>335.22</v>
      </c>
      <c r="C37" s="20" t="s">
        <v>41</v>
      </c>
      <c r="D37" s="46">
        <v>264090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264090</v>
      </c>
      <c r="O37" s="47">
        <f t="shared" ref="O37:O68" si="7">(N37/O$86)</f>
        <v>2.0461465750346721</v>
      </c>
      <c r="P37" s="9"/>
    </row>
    <row r="38" spans="1:16">
      <c r="A38" s="12"/>
      <c r="B38" s="25">
        <v>335.29</v>
      </c>
      <c r="C38" s="20" t="s">
        <v>42</v>
      </c>
      <c r="D38" s="46">
        <v>172224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172224</v>
      </c>
      <c r="O38" s="47">
        <f t="shared" si="7"/>
        <v>1.3343767190683908</v>
      </c>
      <c r="P38" s="9"/>
    </row>
    <row r="39" spans="1:16">
      <c r="A39" s="12"/>
      <c r="B39" s="25">
        <v>335.33</v>
      </c>
      <c r="C39" s="20" t="s">
        <v>97</v>
      </c>
      <c r="D39" s="46">
        <v>56964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8">SUM(D39:M39)</f>
        <v>56964</v>
      </c>
      <c r="O39" s="47">
        <f t="shared" si="7"/>
        <v>0.44135216592932353</v>
      </c>
      <c r="P39" s="9"/>
    </row>
    <row r="40" spans="1:16">
      <c r="A40" s="12"/>
      <c r="B40" s="25">
        <v>337.2</v>
      </c>
      <c r="C40" s="20" t="s">
        <v>43</v>
      </c>
      <c r="D40" s="46">
        <v>0</v>
      </c>
      <c r="E40" s="46">
        <v>4987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4987</v>
      </c>
      <c r="O40" s="47">
        <f t="shared" si="7"/>
        <v>3.8638846490582412E-2</v>
      </c>
      <c r="P40" s="9"/>
    </row>
    <row r="41" spans="1:16">
      <c r="A41" s="12"/>
      <c r="B41" s="25">
        <v>337.3</v>
      </c>
      <c r="C41" s="20" t="s">
        <v>44</v>
      </c>
      <c r="D41" s="46">
        <v>0</v>
      </c>
      <c r="E41" s="46">
        <v>78867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78867</v>
      </c>
      <c r="O41" s="47">
        <f t="shared" si="7"/>
        <v>0.61105472351569345</v>
      </c>
      <c r="P41" s="9"/>
    </row>
    <row r="42" spans="1:16">
      <c r="A42" s="12"/>
      <c r="B42" s="25">
        <v>337.4</v>
      </c>
      <c r="C42" s="20" t="s">
        <v>45</v>
      </c>
      <c r="D42" s="46">
        <v>124770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124770</v>
      </c>
      <c r="O42" s="47">
        <f t="shared" si="7"/>
        <v>0.96670721408260829</v>
      </c>
      <c r="P42" s="9"/>
    </row>
    <row r="43" spans="1:16">
      <c r="A43" s="12"/>
      <c r="B43" s="25">
        <v>338</v>
      </c>
      <c r="C43" s="20" t="s">
        <v>47</v>
      </c>
      <c r="D43" s="46">
        <v>40000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40000</v>
      </c>
      <c r="O43" s="47">
        <f t="shared" si="7"/>
        <v>0.30991655496757498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SUM(D45:D63)</f>
        <v>16161634</v>
      </c>
      <c r="E44" s="32">
        <f t="shared" si="9"/>
        <v>23587193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24068584</v>
      </c>
      <c r="J44" s="32">
        <f t="shared" si="9"/>
        <v>24811871</v>
      </c>
      <c r="K44" s="32">
        <f t="shared" si="9"/>
        <v>0</v>
      </c>
      <c r="L44" s="32">
        <f t="shared" si="9"/>
        <v>0</v>
      </c>
      <c r="M44" s="32">
        <f t="shared" si="9"/>
        <v>557072</v>
      </c>
      <c r="N44" s="32">
        <f t="shared" si="8"/>
        <v>89186354</v>
      </c>
      <c r="O44" s="45">
        <f t="shared" si="7"/>
        <v>691.00818954496503</v>
      </c>
      <c r="P44" s="10"/>
    </row>
    <row r="45" spans="1:16">
      <c r="A45" s="12"/>
      <c r="B45" s="25">
        <v>341.1</v>
      </c>
      <c r="C45" s="20" t="s">
        <v>128</v>
      </c>
      <c r="D45" s="46">
        <v>2151350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2151350</v>
      </c>
      <c r="O45" s="47">
        <f t="shared" si="7"/>
        <v>16.66847451323731</v>
      </c>
      <c r="P45" s="9"/>
    </row>
    <row r="46" spans="1:16">
      <c r="A46" s="12"/>
      <c r="B46" s="25">
        <v>341.2</v>
      </c>
      <c r="C46" s="20" t="s">
        <v>129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24761754</v>
      </c>
      <c r="K46" s="46">
        <v>0</v>
      </c>
      <c r="L46" s="46">
        <v>0</v>
      </c>
      <c r="M46" s="46">
        <v>0</v>
      </c>
      <c r="N46" s="46">
        <f t="shared" ref="N46:N63" si="10">SUM(D46:M46)</f>
        <v>24761754</v>
      </c>
      <c r="O46" s="47">
        <f t="shared" si="7"/>
        <v>191.85193736586425</v>
      </c>
      <c r="P46" s="9"/>
    </row>
    <row r="47" spans="1:16">
      <c r="A47" s="12"/>
      <c r="B47" s="25">
        <v>342.1</v>
      </c>
      <c r="C47" s="20" t="s">
        <v>56</v>
      </c>
      <c r="D47" s="46">
        <v>2272427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2272427</v>
      </c>
      <c r="O47" s="47">
        <f t="shared" si="7"/>
        <v>17.606568681382537</v>
      </c>
      <c r="P47" s="9"/>
    </row>
    <row r="48" spans="1:16">
      <c r="A48" s="12"/>
      <c r="B48" s="25">
        <v>342.2</v>
      </c>
      <c r="C48" s="20" t="s">
        <v>57</v>
      </c>
      <c r="D48" s="46">
        <v>375</v>
      </c>
      <c r="E48" s="46">
        <v>9752978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9753353</v>
      </c>
      <c r="O48" s="47">
        <f t="shared" si="7"/>
        <v>75.568139028566563</v>
      </c>
      <c r="P48" s="9"/>
    </row>
    <row r="49" spans="1:16">
      <c r="A49" s="12"/>
      <c r="B49" s="25">
        <v>342.4</v>
      </c>
      <c r="C49" s="20" t="s">
        <v>58</v>
      </c>
      <c r="D49" s="46">
        <v>28582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28582</v>
      </c>
      <c r="O49" s="47">
        <f t="shared" si="7"/>
        <v>0.22145087435208069</v>
      </c>
      <c r="P49" s="9"/>
    </row>
    <row r="50" spans="1:16">
      <c r="A50" s="12"/>
      <c r="B50" s="25">
        <v>342.5</v>
      </c>
      <c r="C50" s="20" t="s">
        <v>59</v>
      </c>
      <c r="D50" s="46">
        <v>65450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65450</v>
      </c>
      <c r="O50" s="47">
        <f t="shared" si="7"/>
        <v>0.50710096306569452</v>
      </c>
      <c r="P50" s="9"/>
    </row>
    <row r="51" spans="1:16">
      <c r="A51" s="12"/>
      <c r="B51" s="25">
        <v>342.6</v>
      </c>
      <c r="C51" s="20" t="s">
        <v>60</v>
      </c>
      <c r="D51" s="46">
        <v>2308796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2308796</v>
      </c>
      <c r="O51" s="47">
        <f t="shared" si="7"/>
        <v>17.888352561072931</v>
      </c>
      <c r="P51" s="9"/>
    </row>
    <row r="52" spans="1:16">
      <c r="A52" s="12"/>
      <c r="B52" s="25">
        <v>342.9</v>
      </c>
      <c r="C52" s="20" t="s">
        <v>61</v>
      </c>
      <c r="D52" s="46">
        <v>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55</v>
      </c>
      <c r="O52" s="47">
        <f t="shared" si="7"/>
        <v>4.2613526308041559E-4</v>
      </c>
      <c r="P52" s="9"/>
    </row>
    <row r="53" spans="1:16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9772485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9772485</v>
      </c>
      <c r="O53" s="47">
        <f t="shared" si="7"/>
        <v>75.716372116807548</v>
      </c>
      <c r="P53" s="9"/>
    </row>
    <row r="54" spans="1:16">
      <c r="A54" s="12"/>
      <c r="B54" s="25">
        <v>343.5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13955578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13955578</v>
      </c>
      <c r="O54" s="47">
        <f t="shared" si="7"/>
        <v>108.126616408532</v>
      </c>
      <c r="P54" s="9"/>
    </row>
    <row r="55" spans="1:16">
      <c r="A55" s="12"/>
      <c r="B55" s="25">
        <v>343.6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340521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340521</v>
      </c>
      <c r="O55" s="47">
        <f t="shared" si="7"/>
        <v>2.6383273803528402</v>
      </c>
      <c r="P55" s="9"/>
    </row>
    <row r="56" spans="1:16">
      <c r="A56" s="12"/>
      <c r="B56" s="25">
        <v>343.9</v>
      </c>
      <c r="C56" s="20" t="s">
        <v>65</v>
      </c>
      <c r="D56" s="46">
        <v>21759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21759</v>
      </c>
      <c r="O56" s="47">
        <f t="shared" si="7"/>
        <v>0.1685868579884866</v>
      </c>
      <c r="P56" s="9"/>
    </row>
    <row r="57" spans="1:16">
      <c r="A57" s="12"/>
      <c r="B57" s="25">
        <v>345.1</v>
      </c>
      <c r="C57" s="20" t="s">
        <v>66</v>
      </c>
      <c r="D57" s="46">
        <v>724141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724141</v>
      </c>
      <c r="O57" s="47">
        <f t="shared" si="7"/>
        <v>5.6105821007693679</v>
      </c>
      <c r="P57" s="9"/>
    </row>
    <row r="58" spans="1:16">
      <c r="A58" s="12"/>
      <c r="B58" s="25">
        <v>345.9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557072</v>
      </c>
      <c r="N58" s="46">
        <f t="shared" si="10"/>
        <v>557072</v>
      </c>
      <c r="O58" s="47">
        <f t="shared" si="7"/>
        <v>4.3161458777224233</v>
      </c>
      <c r="P58" s="9"/>
    </row>
    <row r="59" spans="1:16">
      <c r="A59" s="12"/>
      <c r="B59" s="25">
        <v>347.2</v>
      </c>
      <c r="C59" s="20" t="s">
        <v>68</v>
      </c>
      <c r="D59" s="46">
        <v>3522120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3522120</v>
      </c>
      <c r="O59" s="47">
        <f t="shared" si="7"/>
        <v>27.289082414559878</v>
      </c>
      <c r="P59" s="9"/>
    </row>
    <row r="60" spans="1:16">
      <c r="A60" s="12"/>
      <c r="B60" s="25">
        <v>347.5</v>
      </c>
      <c r="C60" s="20" t="s">
        <v>70</v>
      </c>
      <c r="D60" s="46">
        <v>22024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22024</v>
      </c>
      <c r="O60" s="47">
        <f t="shared" si="7"/>
        <v>0.1706400551651468</v>
      </c>
      <c r="P60" s="9"/>
    </row>
    <row r="61" spans="1:16">
      <c r="A61" s="12"/>
      <c r="B61" s="25">
        <v>347.8</v>
      </c>
      <c r="C61" s="20" t="s">
        <v>98</v>
      </c>
      <c r="D61" s="46">
        <v>0</v>
      </c>
      <c r="E61" s="46">
        <v>13561752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13561752</v>
      </c>
      <c r="O61" s="47">
        <f t="shared" si="7"/>
        <v>105.0752864791155</v>
      </c>
      <c r="P61" s="9"/>
    </row>
    <row r="62" spans="1:16">
      <c r="A62" s="12"/>
      <c r="B62" s="25">
        <v>347.9</v>
      </c>
      <c r="C62" s="20" t="s">
        <v>71</v>
      </c>
      <c r="D62" s="46">
        <v>202598</v>
      </c>
      <c r="E62" s="46">
        <v>272463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475061</v>
      </c>
      <c r="O62" s="47">
        <f t="shared" si="7"/>
        <v>3.6807317129862787</v>
      </c>
      <c r="P62" s="9"/>
    </row>
    <row r="63" spans="1:16">
      <c r="A63" s="12"/>
      <c r="B63" s="25">
        <v>349</v>
      </c>
      <c r="C63" s="20" t="s">
        <v>1</v>
      </c>
      <c r="D63" s="46">
        <v>4841957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50117</v>
      </c>
      <c r="K63" s="46">
        <v>0</v>
      </c>
      <c r="L63" s="46">
        <v>0</v>
      </c>
      <c r="M63" s="46">
        <v>0</v>
      </c>
      <c r="N63" s="46">
        <f t="shared" si="10"/>
        <v>4892074</v>
      </c>
      <c r="O63" s="47">
        <f t="shared" si="7"/>
        <v>37.90336801816111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2631353</v>
      </c>
      <c r="E64" s="32">
        <f t="shared" si="11"/>
        <v>845760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3477113</v>
      </c>
      <c r="O64" s="45">
        <f t="shared" si="7"/>
        <v>26.940372054824238</v>
      </c>
      <c r="P64" s="10"/>
    </row>
    <row r="65" spans="1:16">
      <c r="A65" s="13"/>
      <c r="B65" s="39">
        <v>351.1</v>
      </c>
      <c r="C65" s="21" t="s">
        <v>74</v>
      </c>
      <c r="D65" s="46">
        <v>1133016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1133016</v>
      </c>
      <c r="O65" s="47">
        <f t="shared" si="7"/>
        <v>8.7785103860785476</v>
      </c>
      <c r="P65" s="9"/>
    </row>
    <row r="66" spans="1:16">
      <c r="A66" s="13"/>
      <c r="B66" s="39">
        <v>354</v>
      </c>
      <c r="C66" s="21" t="s">
        <v>75</v>
      </c>
      <c r="D66" s="46">
        <v>1345003</v>
      </c>
      <c r="E66" s="46">
        <v>126672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1471675</v>
      </c>
      <c r="O66" s="47">
        <f t="shared" si="7"/>
        <v>11.402411150797647</v>
      </c>
      <c r="P66" s="9"/>
    </row>
    <row r="67" spans="1:16">
      <c r="A67" s="13"/>
      <c r="B67" s="39">
        <v>359</v>
      </c>
      <c r="C67" s="21" t="s">
        <v>76</v>
      </c>
      <c r="D67" s="46">
        <v>153334</v>
      </c>
      <c r="E67" s="46">
        <v>719088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872422</v>
      </c>
      <c r="O67" s="47">
        <f t="shared" si="7"/>
        <v>6.7594505179480429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SUM(D69:D78)</f>
        <v>4429911</v>
      </c>
      <c r="E68" s="32">
        <f t="shared" si="13"/>
        <v>984946</v>
      </c>
      <c r="F68" s="32">
        <f t="shared" si="13"/>
        <v>48535</v>
      </c>
      <c r="G68" s="32">
        <f t="shared" si="13"/>
        <v>268332</v>
      </c>
      <c r="H68" s="32">
        <f t="shared" si="13"/>
        <v>0</v>
      </c>
      <c r="I68" s="32">
        <f t="shared" si="13"/>
        <v>459554</v>
      </c>
      <c r="J68" s="32">
        <f t="shared" si="13"/>
        <v>596360</v>
      </c>
      <c r="K68" s="32">
        <f t="shared" si="13"/>
        <v>46367155</v>
      </c>
      <c r="L68" s="32">
        <f t="shared" si="13"/>
        <v>0</v>
      </c>
      <c r="M68" s="32">
        <f t="shared" si="13"/>
        <v>36711</v>
      </c>
      <c r="N68" s="32">
        <f t="shared" si="12"/>
        <v>53191504</v>
      </c>
      <c r="O68" s="45">
        <f t="shared" si="7"/>
        <v>412.12319183059964</v>
      </c>
      <c r="P68" s="10"/>
    </row>
    <row r="69" spans="1:16">
      <c r="A69" s="12"/>
      <c r="B69" s="25">
        <v>361.1</v>
      </c>
      <c r="C69" s="20" t="s">
        <v>77</v>
      </c>
      <c r="D69" s="46">
        <v>783771</v>
      </c>
      <c r="E69" s="46">
        <v>341219</v>
      </c>
      <c r="F69" s="46">
        <v>43590</v>
      </c>
      <c r="G69" s="46">
        <v>219446</v>
      </c>
      <c r="H69" s="46">
        <v>0</v>
      </c>
      <c r="I69" s="46">
        <v>359225</v>
      </c>
      <c r="J69" s="46">
        <v>404978</v>
      </c>
      <c r="K69" s="46">
        <v>2823608</v>
      </c>
      <c r="L69" s="46">
        <v>0</v>
      </c>
      <c r="M69" s="46">
        <v>13597</v>
      </c>
      <c r="N69" s="46">
        <f t="shared" si="12"/>
        <v>4989434</v>
      </c>
      <c r="O69" s="47">
        <f t="shared" ref="O69:O84" si="14">(N69/O$86)</f>
        <v>38.657704912952191</v>
      </c>
      <c r="P69" s="9"/>
    </row>
    <row r="70" spans="1:16">
      <c r="A70" s="12"/>
      <c r="B70" s="25">
        <v>361.2</v>
      </c>
      <c r="C70" s="20" t="s">
        <v>147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6927125</v>
      </c>
      <c r="L70" s="46">
        <v>0</v>
      </c>
      <c r="M70" s="46">
        <v>0</v>
      </c>
      <c r="N70" s="46">
        <f t="shared" ref="N70:N78" si="15">SUM(D70:M70)</f>
        <v>6927125</v>
      </c>
      <c r="O70" s="47">
        <f t="shared" si="14"/>
        <v>53.670767895744071</v>
      </c>
      <c r="P70" s="9"/>
    </row>
    <row r="71" spans="1:16">
      <c r="A71" s="12"/>
      <c r="B71" s="25">
        <v>361.3</v>
      </c>
      <c r="C71" s="20" t="s">
        <v>78</v>
      </c>
      <c r="D71" s="46">
        <v>188331</v>
      </c>
      <c r="E71" s="46">
        <v>89145</v>
      </c>
      <c r="F71" s="46">
        <v>2442</v>
      </c>
      <c r="G71" s="46">
        <v>42022</v>
      </c>
      <c r="H71" s="46">
        <v>0</v>
      </c>
      <c r="I71" s="46">
        <v>96837</v>
      </c>
      <c r="J71" s="46">
        <v>123589</v>
      </c>
      <c r="K71" s="46">
        <v>4997714</v>
      </c>
      <c r="L71" s="46">
        <v>0</v>
      </c>
      <c r="M71" s="46">
        <v>0</v>
      </c>
      <c r="N71" s="46">
        <f t="shared" si="15"/>
        <v>5540080</v>
      </c>
      <c r="O71" s="47">
        <f t="shared" si="14"/>
        <v>42.924062696119073</v>
      </c>
      <c r="P71" s="9"/>
    </row>
    <row r="72" spans="1:16">
      <c r="A72" s="12"/>
      <c r="B72" s="25">
        <v>361.4</v>
      </c>
      <c r="C72" s="20" t="s">
        <v>130</v>
      </c>
      <c r="D72" s="46">
        <v>32781</v>
      </c>
      <c r="E72" s="46">
        <v>15980</v>
      </c>
      <c r="F72" s="46">
        <v>2503</v>
      </c>
      <c r="G72" s="46">
        <v>6864</v>
      </c>
      <c r="H72" s="46">
        <v>0</v>
      </c>
      <c r="I72" s="46">
        <v>15225</v>
      </c>
      <c r="J72" s="46">
        <v>18411</v>
      </c>
      <c r="K72" s="46">
        <v>6827756</v>
      </c>
      <c r="L72" s="46">
        <v>0</v>
      </c>
      <c r="M72" s="46">
        <v>0</v>
      </c>
      <c r="N72" s="46">
        <f t="shared" si="15"/>
        <v>6919520</v>
      </c>
      <c r="O72" s="47">
        <f t="shared" si="14"/>
        <v>53.61184501073086</v>
      </c>
      <c r="P72" s="9"/>
    </row>
    <row r="73" spans="1:16">
      <c r="A73" s="12"/>
      <c r="B73" s="25">
        <v>362</v>
      </c>
      <c r="C73" s="20" t="s">
        <v>80</v>
      </c>
      <c r="D73" s="46">
        <v>2946419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2946419</v>
      </c>
      <c r="O73" s="47">
        <f t="shared" si="14"/>
        <v>22.828600649275181</v>
      </c>
      <c r="P73" s="9"/>
    </row>
    <row r="74" spans="1:16">
      <c r="A74" s="12"/>
      <c r="B74" s="25">
        <v>364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-1174</v>
      </c>
      <c r="J74" s="46">
        <v>49382</v>
      </c>
      <c r="K74" s="46">
        <v>0</v>
      </c>
      <c r="L74" s="46">
        <v>0</v>
      </c>
      <c r="M74" s="46">
        <v>0</v>
      </c>
      <c r="N74" s="46">
        <f t="shared" si="15"/>
        <v>48208</v>
      </c>
      <c r="O74" s="47">
        <f t="shared" si="14"/>
        <v>0.37351143204692139</v>
      </c>
      <c r="P74" s="9"/>
    </row>
    <row r="75" spans="1:16">
      <c r="A75" s="12"/>
      <c r="B75" s="25">
        <v>365</v>
      </c>
      <c r="C75" s="20" t="s">
        <v>132</v>
      </c>
      <c r="D75" s="46">
        <v>3666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3666</v>
      </c>
      <c r="O75" s="47">
        <f t="shared" si="14"/>
        <v>2.8403852262778247E-2</v>
      </c>
      <c r="P75" s="9"/>
    </row>
    <row r="76" spans="1:16">
      <c r="A76" s="12"/>
      <c r="B76" s="25">
        <v>366</v>
      </c>
      <c r="C76" s="20" t="s">
        <v>113</v>
      </c>
      <c r="D76" s="46">
        <v>0</v>
      </c>
      <c r="E76" s="46">
        <v>544664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544664</v>
      </c>
      <c r="O76" s="47">
        <f t="shared" si="14"/>
        <v>4.2200097623714816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24766874</v>
      </c>
      <c r="L77" s="46">
        <v>0</v>
      </c>
      <c r="M77" s="46">
        <v>0</v>
      </c>
      <c r="N77" s="46">
        <f t="shared" si="15"/>
        <v>24766874</v>
      </c>
      <c r="O77" s="47">
        <f t="shared" si="14"/>
        <v>191.8916066849001</v>
      </c>
      <c r="P77" s="9"/>
    </row>
    <row r="78" spans="1:16">
      <c r="A78" s="12"/>
      <c r="B78" s="25">
        <v>369.9</v>
      </c>
      <c r="C78" s="20" t="s">
        <v>84</v>
      </c>
      <c r="D78" s="46">
        <v>474943</v>
      </c>
      <c r="E78" s="46">
        <v>-6062</v>
      </c>
      <c r="F78" s="46">
        <v>0</v>
      </c>
      <c r="G78" s="46">
        <v>0</v>
      </c>
      <c r="H78" s="46">
        <v>0</v>
      </c>
      <c r="I78" s="46">
        <v>-10559</v>
      </c>
      <c r="J78" s="46">
        <v>0</v>
      </c>
      <c r="K78" s="46">
        <v>24078</v>
      </c>
      <c r="L78" s="46">
        <v>0</v>
      </c>
      <c r="M78" s="46">
        <v>23114</v>
      </c>
      <c r="N78" s="46">
        <f t="shared" si="15"/>
        <v>505514</v>
      </c>
      <c r="O78" s="47">
        <f t="shared" si="14"/>
        <v>3.9166789341969674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SUM(D80:D83)</f>
        <v>0</v>
      </c>
      <c r="E79" s="32">
        <f t="shared" si="16"/>
        <v>1830971</v>
      </c>
      <c r="F79" s="32">
        <f t="shared" si="16"/>
        <v>8192286</v>
      </c>
      <c r="G79" s="32">
        <f t="shared" si="16"/>
        <v>12141013</v>
      </c>
      <c r="H79" s="32">
        <f t="shared" si="16"/>
        <v>0</v>
      </c>
      <c r="I79" s="32">
        <f t="shared" si="16"/>
        <v>66449</v>
      </c>
      <c r="J79" s="32">
        <f t="shared" si="16"/>
        <v>336173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4" si="17">SUM(D79:M79)</f>
        <v>22566892</v>
      </c>
      <c r="O79" s="45">
        <f t="shared" si="14"/>
        <v>174.84633562413319</v>
      </c>
      <c r="P79" s="9"/>
    </row>
    <row r="80" spans="1:16">
      <c r="A80" s="12"/>
      <c r="B80" s="25">
        <v>381</v>
      </c>
      <c r="C80" s="20" t="s">
        <v>85</v>
      </c>
      <c r="D80" s="46">
        <v>0</v>
      </c>
      <c r="E80" s="46">
        <v>1830971</v>
      </c>
      <c r="F80" s="46">
        <v>8192286</v>
      </c>
      <c r="G80" s="46">
        <v>6037013</v>
      </c>
      <c r="H80" s="46">
        <v>0</v>
      </c>
      <c r="I80" s="46">
        <v>0</v>
      </c>
      <c r="J80" s="46">
        <v>101894</v>
      </c>
      <c r="K80" s="46">
        <v>0</v>
      </c>
      <c r="L80" s="46">
        <v>0</v>
      </c>
      <c r="M80" s="46">
        <v>0</v>
      </c>
      <c r="N80" s="46">
        <f t="shared" si="17"/>
        <v>16162164</v>
      </c>
      <c r="O80" s="47">
        <f t="shared" si="14"/>
        <v>125.22305469252404</v>
      </c>
      <c r="P80" s="9"/>
    </row>
    <row r="81" spans="1:119">
      <c r="A81" s="12"/>
      <c r="B81" s="25">
        <v>384</v>
      </c>
      <c r="C81" s="20" t="s">
        <v>86</v>
      </c>
      <c r="D81" s="46">
        <v>0</v>
      </c>
      <c r="E81" s="46">
        <v>0</v>
      </c>
      <c r="F81" s="46">
        <v>0</v>
      </c>
      <c r="G81" s="46">
        <v>6104000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6104000</v>
      </c>
      <c r="O81" s="47">
        <f t="shared" si="14"/>
        <v>47.293266288051939</v>
      </c>
      <c r="P81" s="9"/>
    </row>
    <row r="82" spans="1:119">
      <c r="A82" s="12"/>
      <c r="B82" s="25">
        <v>389.2</v>
      </c>
      <c r="C82" s="20" t="s">
        <v>164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66449</v>
      </c>
      <c r="J82" s="46">
        <v>35809</v>
      </c>
      <c r="K82" s="46">
        <v>0</v>
      </c>
      <c r="L82" s="46">
        <v>0</v>
      </c>
      <c r="M82" s="46">
        <v>0</v>
      </c>
      <c r="N82" s="46">
        <f t="shared" si="17"/>
        <v>102258</v>
      </c>
      <c r="O82" s="47">
        <f t="shared" si="14"/>
        <v>0.7922861769468571</v>
      </c>
      <c r="P82" s="9"/>
    </row>
    <row r="83" spans="1:119" ht="15.75" thickBot="1">
      <c r="A83" s="12"/>
      <c r="B83" s="25">
        <v>389.4</v>
      </c>
      <c r="C83" s="20" t="s">
        <v>135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198470</v>
      </c>
      <c r="K83" s="46">
        <v>0</v>
      </c>
      <c r="L83" s="46">
        <v>0</v>
      </c>
      <c r="M83" s="46">
        <v>0</v>
      </c>
      <c r="N83" s="46">
        <f t="shared" si="17"/>
        <v>198470</v>
      </c>
      <c r="O83" s="47">
        <f t="shared" si="14"/>
        <v>1.5377284666103652</v>
      </c>
      <c r="P83" s="9"/>
    </row>
    <row r="84" spans="1:119" ht="16.5" thickBot="1">
      <c r="A84" s="14" t="s">
        <v>72</v>
      </c>
      <c r="B84" s="23"/>
      <c r="C84" s="22"/>
      <c r="D84" s="15">
        <f t="shared" ref="D84:M84" si="18">SUM(D5,D16,D25,D44,D64,D68,D79)</f>
        <v>134287600</v>
      </c>
      <c r="E84" s="15">
        <f t="shared" si="18"/>
        <v>42187215</v>
      </c>
      <c r="F84" s="15">
        <f t="shared" si="18"/>
        <v>10939513</v>
      </c>
      <c r="G84" s="15">
        <f t="shared" si="18"/>
        <v>12409345</v>
      </c>
      <c r="H84" s="15">
        <f t="shared" si="18"/>
        <v>0</v>
      </c>
      <c r="I84" s="15">
        <f t="shared" si="18"/>
        <v>29709910</v>
      </c>
      <c r="J84" s="15">
        <f t="shared" si="18"/>
        <v>25744404</v>
      </c>
      <c r="K84" s="15">
        <f t="shared" si="18"/>
        <v>46367155</v>
      </c>
      <c r="L84" s="15">
        <f t="shared" si="18"/>
        <v>0</v>
      </c>
      <c r="M84" s="15">
        <f t="shared" si="18"/>
        <v>593783</v>
      </c>
      <c r="N84" s="15">
        <f t="shared" si="17"/>
        <v>302238925</v>
      </c>
      <c r="O84" s="38">
        <f t="shared" si="14"/>
        <v>2341.7211603275819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21" t="s">
        <v>165</v>
      </c>
      <c r="M86" s="121"/>
      <c r="N86" s="121"/>
      <c r="O86" s="43">
        <v>129067</v>
      </c>
    </row>
    <row r="87" spans="1:119">
      <c r="A87" s="122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  <row r="88" spans="1:119" ht="15.75" customHeight="1" thickBot="1">
      <c r="A88" s="123" t="s">
        <v>115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3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75649311</v>
      </c>
      <c r="E5" s="27">
        <f t="shared" si="0"/>
        <v>0</v>
      </c>
      <c r="F5" s="27">
        <f t="shared" si="0"/>
        <v>2548718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78198029</v>
      </c>
      <c r="O5" s="33">
        <f t="shared" ref="O5:O36" si="1">(N5/O$89)</f>
        <v>607.33031213836921</v>
      </c>
      <c r="P5" s="6"/>
    </row>
    <row r="6" spans="1:133">
      <c r="A6" s="12"/>
      <c r="B6" s="25">
        <v>311</v>
      </c>
      <c r="C6" s="20" t="s">
        <v>3</v>
      </c>
      <c r="D6" s="46">
        <v>54358346</v>
      </c>
      <c r="E6" s="46">
        <v>0</v>
      </c>
      <c r="F6" s="46">
        <v>2548718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56907064</v>
      </c>
      <c r="O6" s="47">
        <f t="shared" si="1"/>
        <v>441.9725840148497</v>
      </c>
      <c r="P6" s="9"/>
    </row>
    <row r="7" spans="1:133">
      <c r="A7" s="12"/>
      <c r="B7" s="25">
        <v>312.41000000000003</v>
      </c>
      <c r="C7" s="20" t="s">
        <v>11</v>
      </c>
      <c r="D7" s="46">
        <v>1349045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1349045</v>
      </c>
      <c r="O7" s="47">
        <f t="shared" si="1"/>
        <v>10.477449769721257</v>
      </c>
      <c r="P7" s="9"/>
    </row>
    <row r="8" spans="1:133">
      <c r="A8" s="12"/>
      <c r="B8" s="25">
        <v>312.42</v>
      </c>
      <c r="C8" s="20" t="s">
        <v>109</v>
      </c>
      <c r="D8" s="46">
        <v>958476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958476</v>
      </c>
      <c r="O8" s="47">
        <f t="shared" si="1"/>
        <v>7.444069060322934</v>
      </c>
      <c r="P8" s="9"/>
    </row>
    <row r="9" spans="1:133">
      <c r="A9" s="12"/>
      <c r="B9" s="25">
        <v>312.51</v>
      </c>
      <c r="C9" s="20" t="s">
        <v>95</v>
      </c>
      <c r="D9" s="46">
        <v>1460405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1460405</v>
      </c>
      <c r="O9" s="47">
        <f t="shared" si="1"/>
        <v>11.342334785681555</v>
      </c>
      <c r="P9" s="9"/>
    </row>
    <row r="10" spans="1:133">
      <c r="A10" s="12"/>
      <c r="B10" s="25">
        <v>312.52</v>
      </c>
      <c r="C10" s="20" t="s">
        <v>120</v>
      </c>
      <c r="D10" s="46">
        <v>1161760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1161760</v>
      </c>
      <c r="O10" s="47">
        <f t="shared" si="1"/>
        <v>9.0228880759881012</v>
      </c>
      <c r="P10" s="9"/>
    </row>
    <row r="11" spans="1:133">
      <c r="A11" s="12"/>
      <c r="B11" s="25">
        <v>314.10000000000002</v>
      </c>
      <c r="C11" s="20" t="s">
        <v>12</v>
      </c>
      <c r="D11" s="46">
        <v>9489136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9489136</v>
      </c>
      <c r="O11" s="47">
        <f t="shared" si="1"/>
        <v>73.698020301808839</v>
      </c>
      <c r="P11" s="9"/>
    </row>
    <row r="12" spans="1:133">
      <c r="A12" s="12"/>
      <c r="B12" s="25">
        <v>314.3</v>
      </c>
      <c r="C12" s="20" t="s">
        <v>13</v>
      </c>
      <c r="D12" s="46">
        <v>2038092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2038092</v>
      </c>
      <c r="O12" s="47">
        <f t="shared" si="1"/>
        <v>15.828980171951816</v>
      </c>
      <c r="P12" s="9"/>
    </row>
    <row r="13" spans="1:133">
      <c r="A13" s="12"/>
      <c r="B13" s="25">
        <v>314.8</v>
      </c>
      <c r="C13" s="20" t="s">
        <v>16</v>
      </c>
      <c r="D13" s="46">
        <v>128722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128722</v>
      </c>
      <c r="O13" s="47">
        <f t="shared" si="1"/>
        <v>0.99972817011890613</v>
      </c>
      <c r="P13" s="9"/>
    </row>
    <row r="14" spans="1:133">
      <c r="A14" s="12"/>
      <c r="B14" s="25">
        <v>315</v>
      </c>
      <c r="C14" s="20" t="s">
        <v>121</v>
      </c>
      <c r="D14" s="46">
        <v>3529670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3529670</v>
      </c>
      <c r="O14" s="47">
        <f t="shared" si="1"/>
        <v>27.41342218287161</v>
      </c>
      <c r="P14" s="9"/>
    </row>
    <row r="15" spans="1:133">
      <c r="A15" s="12"/>
      <c r="B15" s="25">
        <v>316</v>
      </c>
      <c r="C15" s="20" t="s">
        <v>122</v>
      </c>
      <c r="D15" s="46">
        <v>1175659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1175659</v>
      </c>
      <c r="O15" s="47">
        <f t="shared" si="1"/>
        <v>9.1308356050544823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15859715</v>
      </c>
      <c r="E16" s="32">
        <f t="shared" si="3"/>
        <v>11230494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4655185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31745394</v>
      </c>
      <c r="O16" s="45">
        <f t="shared" si="1"/>
        <v>246.55276217992031</v>
      </c>
      <c r="P16" s="10"/>
    </row>
    <row r="17" spans="1:16">
      <c r="A17" s="12"/>
      <c r="B17" s="25">
        <v>322</v>
      </c>
      <c r="C17" s="20" t="s">
        <v>0</v>
      </c>
      <c r="D17" s="46">
        <v>3312686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3312686</v>
      </c>
      <c r="O17" s="47">
        <f t="shared" si="1"/>
        <v>25.728201185178282</v>
      </c>
      <c r="P17" s="9"/>
    </row>
    <row r="18" spans="1:16">
      <c r="A18" s="12"/>
      <c r="B18" s="25">
        <v>323.10000000000002</v>
      </c>
      <c r="C18" s="20" t="s">
        <v>19</v>
      </c>
      <c r="D18" s="46">
        <v>6933540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6933540</v>
      </c>
      <c r="O18" s="47">
        <f t="shared" si="1"/>
        <v>53.849810107411635</v>
      </c>
      <c r="P18" s="9"/>
    </row>
    <row r="19" spans="1:16">
      <c r="A19" s="12"/>
      <c r="B19" s="25">
        <v>323.39999999999998</v>
      </c>
      <c r="C19" s="20" t="s">
        <v>20</v>
      </c>
      <c r="D19" s="46">
        <v>48663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48663</v>
      </c>
      <c r="O19" s="47">
        <f t="shared" si="1"/>
        <v>0.37794450010484865</v>
      </c>
      <c r="P19" s="9"/>
    </row>
    <row r="20" spans="1:16">
      <c r="A20" s="12"/>
      <c r="B20" s="25">
        <v>323.7</v>
      </c>
      <c r="C20" s="20" t="s">
        <v>21</v>
      </c>
      <c r="D20" s="46">
        <v>3288947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3288947</v>
      </c>
      <c r="O20" s="47">
        <f t="shared" si="1"/>
        <v>25.543830626684375</v>
      </c>
      <c r="P20" s="9"/>
    </row>
    <row r="21" spans="1:16">
      <c r="A21" s="12"/>
      <c r="B21" s="25">
        <v>323.89999999999998</v>
      </c>
      <c r="C21" s="20" t="s">
        <v>22</v>
      </c>
      <c r="D21" s="46">
        <v>95175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95175</v>
      </c>
      <c r="O21" s="47">
        <f t="shared" si="1"/>
        <v>0.73918311237447287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35655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35655</v>
      </c>
      <c r="O22" s="47">
        <f t="shared" si="1"/>
        <v>0.27691698315431396</v>
      </c>
      <c r="P22" s="9"/>
    </row>
    <row r="23" spans="1:16">
      <c r="A23" s="12"/>
      <c r="B23" s="25">
        <v>325.2</v>
      </c>
      <c r="C23" s="20" t="s">
        <v>24</v>
      </c>
      <c r="D23" s="46">
        <v>2180670</v>
      </c>
      <c r="E23" s="46">
        <v>11228209</v>
      </c>
      <c r="F23" s="46">
        <v>0</v>
      </c>
      <c r="G23" s="46">
        <v>0</v>
      </c>
      <c r="H23" s="46">
        <v>0</v>
      </c>
      <c r="I23" s="46">
        <v>4619530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18028409</v>
      </c>
      <c r="O23" s="47">
        <f t="shared" si="1"/>
        <v>140.01886499374791</v>
      </c>
      <c r="P23" s="9"/>
    </row>
    <row r="24" spans="1:16">
      <c r="A24" s="12"/>
      <c r="B24" s="25">
        <v>329</v>
      </c>
      <c r="C24" s="20" t="s">
        <v>25</v>
      </c>
      <c r="D24" s="46">
        <v>34</v>
      </c>
      <c r="E24" s="46">
        <v>2285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2319</v>
      </c>
      <c r="O24" s="47">
        <f t="shared" si="1"/>
        <v>1.8010671264474941E-2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SUM(D26:D48)</f>
        <v>14433247</v>
      </c>
      <c r="E25" s="32">
        <f t="shared" si="6"/>
        <v>3076037</v>
      </c>
      <c r="F25" s="32">
        <f t="shared" si="6"/>
        <v>93306</v>
      </c>
      <c r="G25" s="32">
        <f t="shared" si="6"/>
        <v>0</v>
      </c>
      <c r="H25" s="32">
        <f t="shared" si="6"/>
        <v>0</v>
      </c>
      <c r="I25" s="32">
        <f t="shared" si="6"/>
        <v>14367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17616957</v>
      </c>
      <c r="O25" s="45">
        <f t="shared" si="1"/>
        <v>136.82329504415293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199076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199076</v>
      </c>
      <c r="O26" s="47">
        <f t="shared" si="1"/>
        <v>1.5461372973896566</v>
      </c>
      <c r="P26" s="9"/>
    </row>
    <row r="27" spans="1:16">
      <c r="A27" s="12"/>
      <c r="B27" s="25">
        <v>331.39</v>
      </c>
      <c r="C27" s="20" t="s">
        <v>156</v>
      </c>
      <c r="D27" s="46">
        <v>0</v>
      </c>
      <c r="E27" s="46">
        <v>1082370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1082370</v>
      </c>
      <c r="O27" s="47">
        <f t="shared" si="1"/>
        <v>8.4063002399869529</v>
      </c>
      <c r="P27" s="9"/>
    </row>
    <row r="28" spans="1:16">
      <c r="A28" s="12"/>
      <c r="B28" s="25">
        <v>331.5</v>
      </c>
      <c r="C28" s="20" t="s">
        <v>28</v>
      </c>
      <c r="D28" s="46">
        <v>168213</v>
      </c>
      <c r="E28" s="46">
        <v>767628</v>
      </c>
      <c r="F28" s="46">
        <v>93306</v>
      </c>
      <c r="G28" s="46">
        <v>0</v>
      </c>
      <c r="H28" s="46">
        <v>0</v>
      </c>
      <c r="I28" s="46">
        <v>14367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1043514</v>
      </c>
      <c r="O28" s="47">
        <f t="shared" si="1"/>
        <v>8.1045224725645983</v>
      </c>
      <c r="P28" s="9"/>
    </row>
    <row r="29" spans="1:16">
      <c r="A29" s="12"/>
      <c r="B29" s="25">
        <v>334.2</v>
      </c>
      <c r="C29" s="20" t="s">
        <v>31</v>
      </c>
      <c r="D29" s="46">
        <v>318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318</v>
      </c>
      <c r="O29" s="47">
        <f t="shared" si="1"/>
        <v>2.4697686339383491E-3</v>
      </c>
      <c r="P29" s="9"/>
    </row>
    <row r="30" spans="1:16">
      <c r="A30" s="12"/>
      <c r="B30" s="25">
        <v>334.36</v>
      </c>
      <c r="C30" s="20" t="s">
        <v>159</v>
      </c>
      <c r="D30" s="46">
        <v>0</v>
      </c>
      <c r="E30" s="46">
        <v>245000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7">SUM(D30:M30)</f>
        <v>245000</v>
      </c>
      <c r="O30" s="47">
        <f t="shared" si="1"/>
        <v>1.9028091676569041</v>
      </c>
      <c r="P30" s="9"/>
    </row>
    <row r="31" spans="1:16">
      <c r="A31" s="12"/>
      <c r="B31" s="25">
        <v>334.5</v>
      </c>
      <c r="C31" s="20" t="s">
        <v>33</v>
      </c>
      <c r="D31" s="46">
        <v>0</v>
      </c>
      <c r="E31" s="46">
        <v>585968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585968</v>
      </c>
      <c r="O31" s="47">
        <f t="shared" si="1"/>
        <v>4.5509603361370647</v>
      </c>
      <c r="P31" s="9"/>
    </row>
    <row r="32" spans="1:16">
      <c r="A32" s="12"/>
      <c r="B32" s="25">
        <v>334.7</v>
      </c>
      <c r="C32" s="20" t="s">
        <v>34</v>
      </c>
      <c r="D32" s="46">
        <v>0</v>
      </c>
      <c r="E32" s="46">
        <v>8500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8500</v>
      </c>
      <c r="O32" s="47">
        <f t="shared" si="1"/>
        <v>6.6015828265647697E-2</v>
      </c>
      <c r="P32" s="9"/>
    </row>
    <row r="33" spans="1:16">
      <c r="A33" s="12"/>
      <c r="B33" s="25">
        <v>334.9</v>
      </c>
      <c r="C33" s="20" t="s">
        <v>35</v>
      </c>
      <c r="D33" s="46">
        <v>36963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36963</v>
      </c>
      <c r="O33" s="47">
        <f t="shared" si="1"/>
        <v>0.28707565413919245</v>
      </c>
      <c r="P33" s="9"/>
    </row>
    <row r="34" spans="1:16">
      <c r="A34" s="12"/>
      <c r="B34" s="25">
        <v>335.12</v>
      </c>
      <c r="C34" s="20" t="s">
        <v>123</v>
      </c>
      <c r="D34" s="46">
        <v>4524766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4524766</v>
      </c>
      <c r="O34" s="47">
        <f t="shared" si="1"/>
        <v>35.141902964499018</v>
      </c>
      <c r="P34" s="9"/>
    </row>
    <row r="35" spans="1:16">
      <c r="A35" s="12"/>
      <c r="B35" s="25">
        <v>335.14</v>
      </c>
      <c r="C35" s="20" t="s">
        <v>124</v>
      </c>
      <c r="D35" s="46">
        <v>347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347</v>
      </c>
      <c r="O35" s="47">
        <f t="shared" si="1"/>
        <v>2.6949991068446763E-3</v>
      </c>
      <c r="P35" s="9"/>
    </row>
    <row r="36" spans="1:16">
      <c r="A36" s="12"/>
      <c r="B36" s="25">
        <v>335.15</v>
      </c>
      <c r="C36" s="20" t="s">
        <v>125</v>
      </c>
      <c r="D36" s="46">
        <v>49288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49288</v>
      </c>
      <c r="O36" s="47">
        <f t="shared" si="1"/>
        <v>0.38279860512438157</v>
      </c>
      <c r="P36" s="9"/>
    </row>
    <row r="37" spans="1:16">
      <c r="A37" s="12"/>
      <c r="B37" s="25">
        <v>335.18</v>
      </c>
      <c r="C37" s="20" t="s">
        <v>126</v>
      </c>
      <c r="D37" s="46">
        <v>8759770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8759770</v>
      </c>
      <c r="O37" s="47">
        <f t="shared" ref="O37:O68" si="8">(N37/O$89)</f>
        <v>68.033349643126201</v>
      </c>
      <c r="P37" s="9"/>
    </row>
    <row r="38" spans="1:16">
      <c r="A38" s="12"/>
      <c r="B38" s="25">
        <v>335.19</v>
      </c>
      <c r="C38" s="20" t="s">
        <v>127</v>
      </c>
      <c r="D38" s="46">
        <v>216470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216470</v>
      </c>
      <c r="O38" s="47">
        <f t="shared" si="8"/>
        <v>1.6812289817252655</v>
      </c>
      <c r="P38" s="9"/>
    </row>
    <row r="39" spans="1:16">
      <c r="A39" s="12"/>
      <c r="B39" s="25">
        <v>335.21</v>
      </c>
      <c r="C39" s="20" t="s">
        <v>40</v>
      </c>
      <c r="D39" s="46">
        <v>0</v>
      </c>
      <c r="E39" s="46">
        <v>69420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69420</v>
      </c>
      <c r="O39" s="47">
        <f t="shared" si="8"/>
        <v>0.53915515272956038</v>
      </c>
      <c r="P39" s="9"/>
    </row>
    <row r="40" spans="1:16">
      <c r="A40" s="12"/>
      <c r="B40" s="25">
        <v>335.22</v>
      </c>
      <c r="C40" s="20" t="s">
        <v>41</v>
      </c>
      <c r="D40" s="46">
        <v>225233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225233</v>
      </c>
      <c r="O40" s="47">
        <f t="shared" si="8"/>
        <v>1.7492874173831325</v>
      </c>
      <c r="P40" s="9"/>
    </row>
    <row r="41" spans="1:16">
      <c r="A41" s="12"/>
      <c r="B41" s="25">
        <v>335.29</v>
      </c>
      <c r="C41" s="20" t="s">
        <v>42</v>
      </c>
      <c r="D41" s="46">
        <v>174410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174410</v>
      </c>
      <c r="O41" s="47">
        <f t="shared" si="8"/>
        <v>1.354567130330778</v>
      </c>
      <c r="P41" s="9"/>
    </row>
    <row r="42" spans="1:16">
      <c r="A42" s="12"/>
      <c r="B42" s="25">
        <v>335.33</v>
      </c>
      <c r="C42" s="20" t="s">
        <v>97</v>
      </c>
      <c r="D42" s="46">
        <v>56876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9">SUM(D42:M42)</f>
        <v>56876</v>
      </c>
      <c r="O42" s="47">
        <f t="shared" si="8"/>
        <v>0.44173132334552684</v>
      </c>
      <c r="P42" s="9"/>
    </row>
    <row r="43" spans="1:16">
      <c r="A43" s="12"/>
      <c r="B43" s="25">
        <v>335.35</v>
      </c>
      <c r="C43" s="20" t="s">
        <v>160</v>
      </c>
      <c r="D43" s="46">
        <v>0</v>
      </c>
      <c r="E43" s="46">
        <v>75000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75000</v>
      </c>
      <c r="O43" s="47">
        <f t="shared" si="8"/>
        <v>0.58249260234395028</v>
      </c>
      <c r="P43" s="9"/>
    </row>
    <row r="44" spans="1:16">
      <c r="A44" s="12"/>
      <c r="B44" s="25">
        <v>337.2</v>
      </c>
      <c r="C44" s="20" t="s">
        <v>43</v>
      </c>
      <c r="D44" s="46">
        <v>0</v>
      </c>
      <c r="E44" s="46">
        <v>3500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3500</v>
      </c>
      <c r="O44" s="47">
        <f t="shared" si="8"/>
        <v>2.7182988109384344E-2</v>
      </c>
      <c r="P44" s="9"/>
    </row>
    <row r="45" spans="1:16">
      <c r="A45" s="12"/>
      <c r="B45" s="25">
        <v>337.3</v>
      </c>
      <c r="C45" s="20" t="s">
        <v>44</v>
      </c>
      <c r="D45" s="46">
        <v>0</v>
      </c>
      <c r="E45" s="46">
        <v>354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354</v>
      </c>
      <c r="O45" s="47">
        <f t="shared" si="8"/>
        <v>2.7493650830634452E-3</v>
      </c>
      <c r="P45" s="9"/>
    </row>
    <row r="46" spans="1:16">
      <c r="A46" s="12"/>
      <c r="B46" s="25">
        <v>337.4</v>
      </c>
      <c r="C46" s="20" t="s">
        <v>45</v>
      </c>
      <c r="D46" s="46">
        <v>180593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180593</v>
      </c>
      <c r="O46" s="47">
        <f t="shared" si="8"/>
        <v>1.4025878204680133</v>
      </c>
      <c r="P46" s="9"/>
    </row>
    <row r="47" spans="1:16">
      <c r="A47" s="12"/>
      <c r="B47" s="25">
        <v>337.9</v>
      </c>
      <c r="C47" s="20" t="s">
        <v>161</v>
      </c>
      <c r="D47" s="46">
        <v>0</v>
      </c>
      <c r="E47" s="46">
        <v>39221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39221</v>
      </c>
      <c r="O47" s="47">
        <f t="shared" si="8"/>
        <v>0.30461256475376097</v>
      </c>
      <c r="P47" s="9"/>
    </row>
    <row r="48" spans="1:16">
      <c r="A48" s="12"/>
      <c r="B48" s="25">
        <v>338</v>
      </c>
      <c r="C48" s="20" t="s">
        <v>47</v>
      </c>
      <c r="D48" s="46">
        <v>40000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40000</v>
      </c>
      <c r="O48" s="47">
        <f t="shared" si="8"/>
        <v>0.3106627212501068</v>
      </c>
      <c r="P48" s="9"/>
    </row>
    <row r="49" spans="1:16" ht="15.75">
      <c r="A49" s="29" t="s">
        <v>52</v>
      </c>
      <c r="B49" s="30"/>
      <c r="C49" s="31"/>
      <c r="D49" s="32">
        <f t="shared" ref="D49:M49" si="10">SUM(D50:D68)</f>
        <v>15235477</v>
      </c>
      <c r="E49" s="32">
        <f t="shared" si="10"/>
        <v>22888577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23400886</v>
      </c>
      <c r="J49" s="32">
        <f t="shared" si="10"/>
        <v>23921783</v>
      </c>
      <c r="K49" s="32">
        <f t="shared" si="10"/>
        <v>0</v>
      </c>
      <c r="L49" s="32">
        <f t="shared" si="10"/>
        <v>0</v>
      </c>
      <c r="M49" s="32">
        <f t="shared" si="10"/>
        <v>485845</v>
      </c>
      <c r="N49" s="32">
        <f t="shared" si="9"/>
        <v>85932568</v>
      </c>
      <c r="O49" s="45">
        <f t="shared" si="8"/>
        <v>667.40113547224621</v>
      </c>
      <c r="P49" s="10"/>
    </row>
    <row r="50" spans="1:16">
      <c r="A50" s="12"/>
      <c r="B50" s="25">
        <v>341.1</v>
      </c>
      <c r="C50" s="20" t="s">
        <v>128</v>
      </c>
      <c r="D50" s="46">
        <v>2165079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2165079</v>
      </c>
      <c r="O50" s="47">
        <f t="shared" si="8"/>
        <v>16.815233346536498</v>
      </c>
      <c r="P50" s="9"/>
    </row>
    <row r="51" spans="1:16">
      <c r="A51" s="12"/>
      <c r="B51" s="25">
        <v>341.2</v>
      </c>
      <c r="C51" s="20" t="s">
        <v>129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23869741</v>
      </c>
      <c r="K51" s="46">
        <v>0</v>
      </c>
      <c r="L51" s="46">
        <v>0</v>
      </c>
      <c r="M51" s="46">
        <v>0</v>
      </c>
      <c r="N51" s="46">
        <f t="shared" ref="N51:N68" si="11">SUM(D51:M51)</f>
        <v>23869741</v>
      </c>
      <c r="O51" s="47">
        <f t="shared" si="8"/>
        <v>185.38596736488114</v>
      </c>
      <c r="P51" s="9"/>
    </row>
    <row r="52" spans="1:16">
      <c r="A52" s="12"/>
      <c r="B52" s="25">
        <v>342.1</v>
      </c>
      <c r="C52" s="20" t="s">
        <v>56</v>
      </c>
      <c r="D52" s="46">
        <v>1820859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1820859</v>
      </c>
      <c r="O52" s="47">
        <f t="shared" si="8"/>
        <v>14.141825298818706</v>
      </c>
      <c r="P52" s="9"/>
    </row>
    <row r="53" spans="1:16">
      <c r="A53" s="12"/>
      <c r="B53" s="25">
        <v>342.2</v>
      </c>
      <c r="C53" s="20" t="s">
        <v>57</v>
      </c>
      <c r="D53" s="46">
        <v>500</v>
      </c>
      <c r="E53" s="46">
        <v>9306499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9306999</v>
      </c>
      <c r="O53" s="47">
        <f t="shared" si="8"/>
        <v>72.283440900300562</v>
      </c>
      <c r="P53" s="9"/>
    </row>
    <row r="54" spans="1:16">
      <c r="A54" s="12"/>
      <c r="B54" s="25">
        <v>342.4</v>
      </c>
      <c r="C54" s="20" t="s">
        <v>58</v>
      </c>
      <c r="D54" s="46">
        <v>26619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26619</v>
      </c>
      <c r="O54" s="47">
        <f t="shared" si="8"/>
        <v>0.20673827442391482</v>
      </c>
      <c r="P54" s="9"/>
    </row>
    <row r="55" spans="1:16">
      <c r="A55" s="12"/>
      <c r="B55" s="25">
        <v>342.5</v>
      </c>
      <c r="C55" s="20" t="s">
        <v>59</v>
      </c>
      <c r="D55" s="46">
        <v>85398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85398</v>
      </c>
      <c r="O55" s="47">
        <f t="shared" si="8"/>
        <v>0.66324937673291551</v>
      </c>
      <c r="P55" s="9"/>
    </row>
    <row r="56" spans="1:16">
      <c r="A56" s="12"/>
      <c r="B56" s="25">
        <v>342.6</v>
      </c>
      <c r="C56" s="20" t="s">
        <v>60</v>
      </c>
      <c r="D56" s="46">
        <v>2064798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2064798</v>
      </c>
      <c r="O56" s="47">
        <f t="shared" si="8"/>
        <v>16.036394137794449</v>
      </c>
      <c r="P56" s="9"/>
    </row>
    <row r="57" spans="1:16">
      <c r="A57" s="12"/>
      <c r="B57" s="25">
        <v>342.9</v>
      </c>
      <c r="C57" s="20" t="s">
        <v>61</v>
      </c>
      <c r="D57" s="46">
        <v>106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106</v>
      </c>
      <c r="O57" s="47">
        <f t="shared" si="8"/>
        <v>8.2325621131278299E-4</v>
      </c>
      <c r="P57" s="9"/>
    </row>
    <row r="58" spans="1:16">
      <c r="A58" s="12"/>
      <c r="B58" s="25">
        <v>343.3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9383670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9383670</v>
      </c>
      <c r="O58" s="47">
        <f t="shared" si="8"/>
        <v>72.87891143782474</v>
      </c>
      <c r="P58" s="9"/>
    </row>
    <row r="59" spans="1:16">
      <c r="A59" s="12"/>
      <c r="B59" s="25">
        <v>343.5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13652366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13652366</v>
      </c>
      <c r="O59" s="47">
        <f t="shared" si="8"/>
        <v>106.03202932656089</v>
      </c>
      <c r="P59" s="9"/>
    </row>
    <row r="60" spans="1:16">
      <c r="A60" s="12"/>
      <c r="B60" s="25">
        <v>343.6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364850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364850</v>
      </c>
      <c r="O60" s="47">
        <f t="shared" si="8"/>
        <v>2.8336323462025366</v>
      </c>
      <c r="P60" s="9"/>
    </row>
    <row r="61" spans="1:16">
      <c r="A61" s="12"/>
      <c r="B61" s="25">
        <v>343.9</v>
      </c>
      <c r="C61" s="20" t="s">
        <v>65</v>
      </c>
      <c r="D61" s="46">
        <v>23704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23704</v>
      </c>
      <c r="O61" s="47">
        <f t="shared" si="8"/>
        <v>0.18409872861281329</v>
      </c>
      <c r="P61" s="9"/>
    </row>
    <row r="62" spans="1:16">
      <c r="A62" s="12"/>
      <c r="B62" s="25">
        <v>345.1</v>
      </c>
      <c r="C62" s="20" t="s">
        <v>66</v>
      </c>
      <c r="D62" s="46">
        <v>524713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524713</v>
      </c>
      <c r="O62" s="47">
        <f t="shared" si="8"/>
        <v>4.0752192113826817</v>
      </c>
      <c r="P62" s="9"/>
    </row>
    <row r="63" spans="1:16">
      <c r="A63" s="12"/>
      <c r="B63" s="25">
        <v>345.9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485845</v>
      </c>
      <c r="N63" s="46">
        <f t="shared" si="11"/>
        <v>485845</v>
      </c>
      <c r="O63" s="47">
        <f t="shared" si="8"/>
        <v>3.7733482451439535</v>
      </c>
      <c r="P63" s="9"/>
    </row>
    <row r="64" spans="1:16">
      <c r="A64" s="12"/>
      <c r="B64" s="25">
        <v>347.2</v>
      </c>
      <c r="C64" s="20" t="s">
        <v>68</v>
      </c>
      <c r="D64" s="46">
        <v>3581210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3581210</v>
      </c>
      <c r="O64" s="47">
        <f t="shared" si="8"/>
        <v>27.813711099202372</v>
      </c>
      <c r="P64" s="9"/>
    </row>
    <row r="65" spans="1:16">
      <c r="A65" s="12"/>
      <c r="B65" s="25">
        <v>347.5</v>
      </c>
      <c r="C65" s="20" t="s">
        <v>70</v>
      </c>
      <c r="D65" s="46">
        <v>24956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24956</v>
      </c>
      <c r="O65" s="47">
        <f t="shared" si="8"/>
        <v>0.19382247178794162</v>
      </c>
      <c r="P65" s="9"/>
    </row>
    <row r="66" spans="1:16">
      <c r="A66" s="12"/>
      <c r="B66" s="25">
        <v>347.8</v>
      </c>
      <c r="C66" s="20" t="s">
        <v>98</v>
      </c>
      <c r="D66" s="46">
        <v>0</v>
      </c>
      <c r="E66" s="46">
        <v>13347504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13347504</v>
      </c>
      <c r="O66" s="47">
        <f t="shared" si="8"/>
        <v>103.66429786341713</v>
      </c>
      <c r="P66" s="9"/>
    </row>
    <row r="67" spans="1:16">
      <c r="A67" s="12"/>
      <c r="B67" s="25">
        <v>347.9</v>
      </c>
      <c r="C67" s="20" t="s">
        <v>71</v>
      </c>
      <c r="D67" s="46">
        <v>259876</v>
      </c>
      <c r="E67" s="46">
        <v>234574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494450</v>
      </c>
      <c r="O67" s="47">
        <f t="shared" si="8"/>
        <v>3.8401795630528825</v>
      </c>
      <c r="P67" s="9"/>
    </row>
    <row r="68" spans="1:16">
      <c r="A68" s="12"/>
      <c r="B68" s="25">
        <v>349</v>
      </c>
      <c r="C68" s="20" t="s">
        <v>1</v>
      </c>
      <c r="D68" s="46">
        <v>4657659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52042</v>
      </c>
      <c r="K68" s="46">
        <v>0</v>
      </c>
      <c r="L68" s="46">
        <v>0</v>
      </c>
      <c r="M68" s="46">
        <v>0</v>
      </c>
      <c r="N68" s="46">
        <f t="shared" si="11"/>
        <v>4709701</v>
      </c>
      <c r="O68" s="47">
        <f t="shared" si="8"/>
        <v>36.57821322335873</v>
      </c>
      <c r="P68" s="9"/>
    </row>
    <row r="69" spans="1:16" ht="15.75">
      <c r="A69" s="29" t="s">
        <v>53</v>
      </c>
      <c r="B69" s="30"/>
      <c r="C69" s="31"/>
      <c r="D69" s="32">
        <f t="shared" ref="D69:M69" si="12">SUM(D70:D72)</f>
        <v>3404890</v>
      </c>
      <c r="E69" s="32">
        <f t="shared" si="12"/>
        <v>838074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4" si="13">SUM(D69:M69)</f>
        <v>4242964</v>
      </c>
      <c r="O69" s="45">
        <f t="shared" ref="O69:O87" si="14">(N69/O$89)</f>
        <v>32.953268560155955</v>
      </c>
      <c r="P69" s="10"/>
    </row>
    <row r="70" spans="1:16">
      <c r="A70" s="13"/>
      <c r="B70" s="39">
        <v>351.1</v>
      </c>
      <c r="C70" s="21" t="s">
        <v>74</v>
      </c>
      <c r="D70" s="46">
        <v>1211107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1211107</v>
      </c>
      <c r="O70" s="47">
        <f t="shared" si="14"/>
        <v>9.4061449086263274</v>
      </c>
      <c r="P70" s="9"/>
    </row>
    <row r="71" spans="1:16">
      <c r="A71" s="13"/>
      <c r="B71" s="39">
        <v>354</v>
      </c>
      <c r="C71" s="21" t="s">
        <v>75</v>
      </c>
      <c r="D71" s="46">
        <v>2029902</v>
      </c>
      <c r="E71" s="46">
        <v>114564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2144466</v>
      </c>
      <c r="O71" s="47">
        <f t="shared" si="14"/>
        <v>16.655141079708287</v>
      </c>
      <c r="P71" s="9"/>
    </row>
    <row r="72" spans="1:16">
      <c r="A72" s="13"/>
      <c r="B72" s="39">
        <v>359</v>
      </c>
      <c r="C72" s="21" t="s">
        <v>76</v>
      </c>
      <c r="D72" s="46">
        <v>163881</v>
      </c>
      <c r="E72" s="46">
        <v>723510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887391</v>
      </c>
      <c r="O72" s="47">
        <f t="shared" si="14"/>
        <v>6.8919825718213374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SUM(D74:D82)</f>
        <v>4502989</v>
      </c>
      <c r="E73" s="32">
        <f t="shared" si="15"/>
        <v>188848</v>
      </c>
      <c r="F73" s="32">
        <f t="shared" si="15"/>
        <v>29360</v>
      </c>
      <c r="G73" s="32">
        <f t="shared" si="15"/>
        <v>97618</v>
      </c>
      <c r="H73" s="32">
        <f t="shared" si="15"/>
        <v>0</v>
      </c>
      <c r="I73" s="32">
        <f t="shared" si="15"/>
        <v>224058</v>
      </c>
      <c r="J73" s="32">
        <f t="shared" si="15"/>
        <v>328250</v>
      </c>
      <c r="K73" s="32">
        <f t="shared" si="15"/>
        <v>63720764</v>
      </c>
      <c r="L73" s="32">
        <f t="shared" si="15"/>
        <v>0</v>
      </c>
      <c r="M73" s="32">
        <f t="shared" si="15"/>
        <v>10335</v>
      </c>
      <c r="N73" s="32">
        <f t="shared" si="13"/>
        <v>69102222</v>
      </c>
      <c r="O73" s="45">
        <f t="shared" si="14"/>
        <v>536.6871082737249</v>
      </c>
      <c r="P73" s="10"/>
    </row>
    <row r="74" spans="1:16">
      <c r="A74" s="12"/>
      <c r="B74" s="25">
        <v>361.1</v>
      </c>
      <c r="C74" s="20" t="s">
        <v>77</v>
      </c>
      <c r="D74" s="46">
        <v>517411</v>
      </c>
      <c r="E74" s="46">
        <v>226727</v>
      </c>
      <c r="F74" s="46">
        <v>29199</v>
      </c>
      <c r="G74" s="46">
        <v>107771</v>
      </c>
      <c r="H74" s="46">
        <v>0</v>
      </c>
      <c r="I74" s="46">
        <v>231351</v>
      </c>
      <c r="J74" s="46">
        <v>243119</v>
      </c>
      <c r="K74" s="46">
        <v>2275222</v>
      </c>
      <c r="L74" s="46">
        <v>0</v>
      </c>
      <c r="M74" s="46">
        <v>5335</v>
      </c>
      <c r="N74" s="46">
        <f t="shared" si="13"/>
        <v>3636135</v>
      </c>
      <c r="O74" s="47">
        <f t="shared" si="14"/>
        <v>28.240289848318927</v>
      </c>
      <c r="P74" s="9"/>
    </row>
    <row r="75" spans="1:16">
      <c r="A75" s="12"/>
      <c r="B75" s="25">
        <v>361.2</v>
      </c>
      <c r="C75" s="20" t="s">
        <v>147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6740933</v>
      </c>
      <c r="L75" s="46">
        <v>0</v>
      </c>
      <c r="M75" s="46">
        <v>0</v>
      </c>
      <c r="N75" s="46">
        <f t="shared" ref="N75:N82" si="16">SUM(D75:M75)</f>
        <v>6740933</v>
      </c>
      <c r="O75" s="47">
        <f t="shared" si="14"/>
        <v>52.353914738616155</v>
      </c>
      <c r="P75" s="9"/>
    </row>
    <row r="76" spans="1:16">
      <c r="A76" s="12"/>
      <c r="B76" s="25">
        <v>361.3</v>
      </c>
      <c r="C76" s="20" t="s">
        <v>78</v>
      </c>
      <c r="D76" s="46">
        <v>-59829</v>
      </c>
      <c r="E76" s="46">
        <v>-29379</v>
      </c>
      <c r="F76" s="46">
        <v>0</v>
      </c>
      <c r="G76" s="46">
        <v>-7552</v>
      </c>
      <c r="H76" s="46">
        <v>0</v>
      </c>
      <c r="I76" s="46">
        <v>-31539</v>
      </c>
      <c r="J76" s="46">
        <v>-35245</v>
      </c>
      <c r="K76" s="46">
        <v>16968988</v>
      </c>
      <c r="L76" s="46">
        <v>0</v>
      </c>
      <c r="M76" s="46">
        <v>0</v>
      </c>
      <c r="N76" s="46">
        <f t="shared" si="16"/>
        <v>16805444</v>
      </c>
      <c r="O76" s="47">
        <f t="shared" si="14"/>
        <v>130.520624121407</v>
      </c>
      <c r="P76" s="9"/>
    </row>
    <row r="77" spans="1:16">
      <c r="A77" s="12"/>
      <c r="B77" s="25">
        <v>361.4</v>
      </c>
      <c r="C77" s="20" t="s">
        <v>130</v>
      </c>
      <c r="D77" s="46">
        <v>-18030</v>
      </c>
      <c r="E77" s="46">
        <v>-8590</v>
      </c>
      <c r="F77" s="46">
        <v>161</v>
      </c>
      <c r="G77" s="46">
        <v>-2601</v>
      </c>
      <c r="H77" s="46">
        <v>0</v>
      </c>
      <c r="I77" s="46">
        <v>-8884</v>
      </c>
      <c r="J77" s="46">
        <v>-9966</v>
      </c>
      <c r="K77" s="46">
        <v>14964604</v>
      </c>
      <c r="L77" s="46">
        <v>0</v>
      </c>
      <c r="M77" s="46">
        <v>0</v>
      </c>
      <c r="N77" s="46">
        <f t="shared" si="16"/>
        <v>14916694</v>
      </c>
      <c r="O77" s="47">
        <f t="shared" si="14"/>
        <v>115.85151875237851</v>
      </c>
      <c r="P77" s="9"/>
    </row>
    <row r="78" spans="1:16">
      <c r="A78" s="12"/>
      <c r="B78" s="25">
        <v>362</v>
      </c>
      <c r="C78" s="20" t="s">
        <v>80</v>
      </c>
      <c r="D78" s="46">
        <v>3030734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3030734</v>
      </c>
      <c r="O78" s="47">
        <f t="shared" si="14"/>
        <v>23.538401795630527</v>
      </c>
      <c r="P78" s="9"/>
    </row>
    <row r="79" spans="1:16">
      <c r="A79" s="12"/>
      <c r="B79" s="25">
        <v>364</v>
      </c>
      <c r="C79" s="20" t="s">
        <v>131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695</v>
      </c>
      <c r="J79" s="46">
        <v>130342</v>
      </c>
      <c r="K79" s="46">
        <v>0</v>
      </c>
      <c r="L79" s="46">
        <v>0</v>
      </c>
      <c r="M79" s="46">
        <v>0</v>
      </c>
      <c r="N79" s="46">
        <f t="shared" si="16"/>
        <v>131037</v>
      </c>
      <c r="O79" s="47">
        <f t="shared" si="14"/>
        <v>1.017707775111256</v>
      </c>
      <c r="P79" s="9"/>
    </row>
    <row r="80" spans="1:16">
      <c r="A80" s="12"/>
      <c r="B80" s="25">
        <v>365</v>
      </c>
      <c r="C80" s="20" t="s">
        <v>132</v>
      </c>
      <c r="D80" s="46">
        <v>24907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24907</v>
      </c>
      <c r="O80" s="47">
        <f t="shared" si="14"/>
        <v>0.19344190995441024</v>
      </c>
      <c r="P80" s="9"/>
    </row>
    <row r="81" spans="1:119">
      <c r="A81" s="12"/>
      <c r="B81" s="25">
        <v>368</v>
      </c>
      <c r="C81" s="20" t="s">
        <v>83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22759913</v>
      </c>
      <c r="L81" s="46">
        <v>0</v>
      </c>
      <c r="M81" s="46">
        <v>0</v>
      </c>
      <c r="N81" s="46">
        <f t="shared" si="16"/>
        <v>22759913</v>
      </c>
      <c r="O81" s="47">
        <f t="shared" si="14"/>
        <v>176.76641269989204</v>
      </c>
      <c r="P81" s="9"/>
    </row>
    <row r="82" spans="1:119">
      <c r="A82" s="12"/>
      <c r="B82" s="25">
        <v>369.9</v>
      </c>
      <c r="C82" s="20" t="s">
        <v>84</v>
      </c>
      <c r="D82" s="46">
        <v>1007796</v>
      </c>
      <c r="E82" s="46">
        <v>90</v>
      </c>
      <c r="F82" s="46">
        <v>0</v>
      </c>
      <c r="G82" s="46">
        <v>0</v>
      </c>
      <c r="H82" s="46">
        <v>0</v>
      </c>
      <c r="I82" s="46">
        <v>32435</v>
      </c>
      <c r="J82" s="46">
        <v>0</v>
      </c>
      <c r="K82" s="46">
        <v>11104</v>
      </c>
      <c r="L82" s="46">
        <v>0</v>
      </c>
      <c r="M82" s="46">
        <v>5000</v>
      </c>
      <c r="N82" s="46">
        <f t="shared" si="16"/>
        <v>1056425</v>
      </c>
      <c r="O82" s="47">
        <f t="shared" si="14"/>
        <v>8.2047966324161017</v>
      </c>
      <c r="P82" s="9"/>
    </row>
    <row r="83" spans="1:119" ht="15.75">
      <c r="A83" s="29" t="s">
        <v>54</v>
      </c>
      <c r="B83" s="30"/>
      <c r="C83" s="31"/>
      <c r="D83" s="32">
        <f t="shared" ref="D83:M83" si="17">SUM(D84:D86)</f>
        <v>0</v>
      </c>
      <c r="E83" s="32">
        <f t="shared" si="17"/>
        <v>1516799</v>
      </c>
      <c r="F83" s="32">
        <f t="shared" si="17"/>
        <v>7346884</v>
      </c>
      <c r="G83" s="32">
        <f t="shared" si="17"/>
        <v>13429818</v>
      </c>
      <c r="H83" s="32">
        <f t="shared" si="17"/>
        <v>0</v>
      </c>
      <c r="I83" s="32">
        <f t="shared" si="17"/>
        <v>1821579</v>
      </c>
      <c r="J83" s="32">
        <f t="shared" si="17"/>
        <v>688164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24803244</v>
      </c>
      <c r="O83" s="45">
        <f t="shared" si="14"/>
        <v>192.6360819217596</v>
      </c>
      <c r="P83" s="9"/>
    </row>
    <row r="84" spans="1:119">
      <c r="A84" s="12"/>
      <c r="B84" s="25">
        <v>381</v>
      </c>
      <c r="C84" s="20" t="s">
        <v>85</v>
      </c>
      <c r="D84" s="46">
        <v>0</v>
      </c>
      <c r="E84" s="46">
        <v>1516799</v>
      </c>
      <c r="F84" s="46">
        <v>7346884</v>
      </c>
      <c r="G84" s="46">
        <v>3429818</v>
      </c>
      <c r="H84" s="46">
        <v>0</v>
      </c>
      <c r="I84" s="46">
        <v>0</v>
      </c>
      <c r="J84" s="46">
        <v>13720</v>
      </c>
      <c r="K84" s="46">
        <v>0</v>
      </c>
      <c r="L84" s="46">
        <v>0</v>
      </c>
      <c r="M84" s="46">
        <v>0</v>
      </c>
      <c r="N84" s="46">
        <f>SUM(D84:M84)</f>
        <v>12307221</v>
      </c>
      <c r="O84" s="47">
        <f t="shared" si="14"/>
        <v>95.584869172161518</v>
      </c>
      <c r="P84" s="9"/>
    </row>
    <row r="85" spans="1:119">
      <c r="A85" s="12"/>
      <c r="B85" s="25">
        <v>384</v>
      </c>
      <c r="C85" s="20" t="s">
        <v>86</v>
      </c>
      <c r="D85" s="46">
        <v>0</v>
      </c>
      <c r="E85" s="46">
        <v>0</v>
      </c>
      <c r="F85" s="46">
        <v>0</v>
      </c>
      <c r="G85" s="46">
        <v>10000000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10000000</v>
      </c>
      <c r="O85" s="47">
        <f t="shared" si="14"/>
        <v>77.665680312526703</v>
      </c>
      <c r="P85" s="9"/>
    </row>
    <row r="86" spans="1:119" ht="15.75" thickBot="1">
      <c r="A86" s="12"/>
      <c r="B86" s="25">
        <v>389.4</v>
      </c>
      <c r="C86" s="20" t="s">
        <v>135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1821579</v>
      </c>
      <c r="J86" s="46">
        <v>674444</v>
      </c>
      <c r="K86" s="46">
        <v>0</v>
      </c>
      <c r="L86" s="46">
        <v>0</v>
      </c>
      <c r="M86" s="46">
        <v>0</v>
      </c>
      <c r="N86" s="46">
        <f>SUM(D86:M86)</f>
        <v>2496023</v>
      </c>
      <c r="O86" s="47">
        <f t="shared" si="14"/>
        <v>19.385532437071383</v>
      </c>
      <c r="P86" s="9"/>
    </row>
    <row r="87" spans="1:119" ht="16.5" thickBot="1">
      <c r="A87" s="14" t="s">
        <v>72</v>
      </c>
      <c r="B87" s="23"/>
      <c r="C87" s="22"/>
      <c r="D87" s="15">
        <f t="shared" ref="D87:M87" si="18">SUM(D5,D16,D25,D49,D69,D73,D83)</f>
        <v>129085629</v>
      </c>
      <c r="E87" s="15">
        <f t="shared" si="18"/>
        <v>39738829</v>
      </c>
      <c r="F87" s="15">
        <f t="shared" si="18"/>
        <v>10018268</v>
      </c>
      <c r="G87" s="15">
        <f t="shared" si="18"/>
        <v>13527436</v>
      </c>
      <c r="H87" s="15">
        <f t="shared" si="18"/>
        <v>0</v>
      </c>
      <c r="I87" s="15">
        <f t="shared" si="18"/>
        <v>30116075</v>
      </c>
      <c r="J87" s="15">
        <f t="shared" si="18"/>
        <v>24938197</v>
      </c>
      <c r="K87" s="15">
        <f t="shared" si="18"/>
        <v>63720764</v>
      </c>
      <c r="L87" s="15">
        <f t="shared" si="18"/>
        <v>0</v>
      </c>
      <c r="M87" s="15">
        <f t="shared" si="18"/>
        <v>496180</v>
      </c>
      <c r="N87" s="15">
        <f>SUM(D87:M87)</f>
        <v>311641378</v>
      </c>
      <c r="O87" s="38">
        <f t="shared" si="14"/>
        <v>2420.3839635903291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21" t="s">
        <v>162</v>
      </c>
      <c r="M89" s="121"/>
      <c r="N89" s="121"/>
      <c r="O89" s="43">
        <v>128757</v>
      </c>
    </row>
    <row r="90" spans="1:119">
      <c r="A90" s="122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  <row r="91" spans="1:119" ht="15.75" customHeight="1" thickBot="1">
      <c r="A91" s="123" t="s">
        <v>115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62900816</v>
      </c>
      <c r="E5" s="27">
        <f t="shared" si="0"/>
        <v>0</v>
      </c>
      <c r="F5" s="27">
        <f t="shared" si="0"/>
        <v>2563871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65464687</v>
      </c>
      <c r="O5" s="33">
        <f t="shared" ref="O5:O36" si="1">(N5/O$82)</f>
        <v>513.92819180254514</v>
      </c>
      <c r="P5" s="6"/>
    </row>
    <row r="6" spans="1:133">
      <c r="A6" s="12"/>
      <c r="B6" s="25">
        <v>311</v>
      </c>
      <c r="C6" s="20" t="s">
        <v>3</v>
      </c>
      <c r="D6" s="46">
        <v>41736095</v>
      </c>
      <c r="E6" s="46">
        <v>0</v>
      </c>
      <c r="F6" s="46">
        <v>2563871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44299966</v>
      </c>
      <c r="O6" s="47">
        <f t="shared" si="1"/>
        <v>347.77530400923217</v>
      </c>
      <c r="P6" s="9"/>
    </row>
    <row r="7" spans="1:133">
      <c r="A7" s="12"/>
      <c r="B7" s="25">
        <v>312.41000000000003</v>
      </c>
      <c r="C7" s="20" t="s">
        <v>11</v>
      </c>
      <c r="D7" s="46">
        <v>1340606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1340606</v>
      </c>
      <c r="O7" s="47">
        <f t="shared" si="1"/>
        <v>10.524379617054349</v>
      </c>
      <c r="P7" s="9"/>
    </row>
    <row r="8" spans="1:133">
      <c r="A8" s="12"/>
      <c r="B8" s="25">
        <v>312.42</v>
      </c>
      <c r="C8" s="20" t="s">
        <v>109</v>
      </c>
      <c r="D8" s="46">
        <v>961332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961332</v>
      </c>
      <c r="O8" s="47">
        <f t="shared" si="1"/>
        <v>7.5469025992887477</v>
      </c>
      <c r="P8" s="9"/>
    </row>
    <row r="9" spans="1:133">
      <c r="A9" s="12"/>
      <c r="B9" s="25">
        <v>312.51</v>
      </c>
      <c r="C9" s="20" t="s">
        <v>95</v>
      </c>
      <c r="D9" s="46">
        <v>1443037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1443037</v>
      </c>
      <c r="O9" s="47">
        <f t="shared" si="1"/>
        <v>11.328510531397932</v>
      </c>
      <c r="P9" s="9"/>
    </row>
    <row r="10" spans="1:133">
      <c r="A10" s="12"/>
      <c r="B10" s="25">
        <v>312.52</v>
      </c>
      <c r="C10" s="20" t="s">
        <v>120</v>
      </c>
      <c r="D10" s="46">
        <v>1102068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1102068</v>
      </c>
      <c r="O10" s="47">
        <f t="shared" si="1"/>
        <v>8.6517455507493271</v>
      </c>
      <c r="P10" s="9"/>
    </row>
    <row r="11" spans="1:133">
      <c r="A11" s="12"/>
      <c r="B11" s="25">
        <v>314.10000000000002</v>
      </c>
      <c r="C11" s="20" t="s">
        <v>12</v>
      </c>
      <c r="D11" s="46">
        <v>9162356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9162356</v>
      </c>
      <c r="O11" s="47">
        <f t="shared" si="1"/>
        <v>71.92874918551432</v>
      </c>
      <c r="P11" s="9"/>
    </row>
    <row r="12" spans="1:133">
      <c r="A12" s="12"/>
      <c r="B12" s="25">
        <v>314.3</v>
      </c>
      <c r="C12" s="20" t="s">
        <v>13</v>
      </c>
      <c r="D12" s="46">
        <v>2048622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2048622</v>
      </c>
      <c r="O12" s="47">
        <f t="shared" si="1"/>
        <v>16.082633987800378</v>
      </c>
      <c r="P12" s="9"/>
    </row>
    <row r="13" spans="1:133">
      <c r="A13" s="12"/>
      <c r="B13" s="25">
        <v>314.8</v>
      </c>
      <c r="C13" s="20" t="s">
        <v>16</v>
      </c>
      <c r="D13" s="46">
        <v>140326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140326</v>
      </c>
      <c r="O13" s="47">
        <f t="shared" si="1"/>
        <v>1.1016242610750426</v>
      </c>
      <c r="P13" s="9"/>
    </row>
    <row r="14" spans="1:133">
      <c r="A14" s="12"/>
      <c r="B14" s="25">
        <v>315</v>
      </c>
      <c r="C14" s="20" t="s">
        <v>121</v>
      </c>
      <c r="D14" s="46">
        <v>3839170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3839170</v>
      </c>
      <c r="O14" s="47">
        <f t="shared" si="1"/>
        <v>30.139267237657108</v>
      </c>
      <c r="P14" s="9"/>
    </row>
    <row r="15" spans="1:133">
      <c r="A15" s="12"/>
      <c r="B15" s="25">
        <v>316</v>
      </c>
      <c r="C15" s="20" t="s">
        <v>122</v>
      </c>
      <c r="D15" s="46">
        <v>1127204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1127204</v>
      </c>
      <c r="O15" s="47">
        <f t="shared" si="1"/>
        <v>8.8490748227757674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16268311</v>
      </c>
      <c r="E16" s="32">
        <f t="shared" si="3"/>
        <v>10453773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4524495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31246579</v>
      </c>
      <c r="O16" s="45">
        <f t="shared" si="1"/>
        <v>245.3001546541478</v>
      </c>
      <c r="P16" s="10"/>
    </row>
    <row r="17" spans="1:16">
      <c r="A17" s="12"/>
      <c r="B17" s="25">
        <v>322</v>
      </c>
      <c r="C17" s="20" t="s">
        <v>0</v>
      </c>
      <c r="D17" s="46">
        <v>3872042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3872042</v>
      </c>
      <c r="O17" s="47">
        <f t="shared" si="1"/>
        <v>30.39732770193357</v>
      </c>
      <c r="P17" s="9"/>
    </row>
    <row r="18" spans="1:16">
      <c r="A18" s="12"/>
      <c r="B18" s="25">
        <v>323.10000000000002</v>
      </c>
      <c r="C18" s="20" t="s">
        <v>19</v>
      </c>
      <c r="D18" s="46">
        <v>7054850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7054850</v>
      </c>
      <c r="O18" s="47">
        <f t="shared" si="1"/>
        <v>55.383848454636095</v>
      </c>
      <c r="P18" s="9"/>
    </row>
    <row r="19" spans="1:16">
      <c r="A19" s="12"/>
      <c r="B19" s="25">
        <v>323.39999999999998</v>
      </c>
      <c r="C19" s="20" t="s">
        <v>20</v>
      </c>
      <c r="D19" s="46">
        <v>46742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46742</v>
      </c>
      <c r="O19" s="47">
        <f t="shared" si="1"/>
        <v>0.36694640487984864</v>
      </c>
      <c r="P19" s="9"/>
    </row>
    <row r="20" spans="1:16">
      <c r="A20" s="12"/>
      <c r="B20" s="25">
        <v>323.7</v>
      </c>
      <c r="C20" s="20" t="s">
        <v>21</v>
      </c>
      <c r="D20" s="46">
        <v>3061125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3061125</v>
      </c>
      <c r="O20" s="47">
        <f t="shared" si="1"/>
        <v>24.031252698597122</v>
      </c>
      <c r="P20" s="9"/>
    </row>
    <row r="21" spans="1:16">
      <c r="A21" s="12"/>
      <c r="B21" s="25">
        <v>323.89999999999998</v>
      </c>
      <c r="C21" s="20" t="s">
        <v>22</v>
      </c>
      <c r="D21" s="46">
        <v>88100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88100</v>
      </c>
      <c r="O21" s="47">
        <f t="shared" si="1"/>
        <v>0.6916259096725571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108583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108583</v>
      </c>
      <c r="O22" s="47">
        <f t="shared" si="1"/>
        <v>0.85242697105533793</v>
      </c>
      <c r="P22" s="9"/>
    </row>
    <row r="23" spans="1:16">
      <c r="A23" s="12"/>
      <c r="B23" s="25">
        <v>325.2</v>
      </c>
      <c r="C23" s="20" t="s">
        <v>24</v>
      </c>
      <c r="D23" s="46">
        <v>2143527</v>
      </c>
      <c r="E23" s="46">
        <v>10446316</v>
      </c>
      <c r="F23" s="46">
        <v>0</v>
      </c>
      <c r="G23" s="46">
        <v>0</v>
      </c>
      <c r="H23" s="46">
        <v>0</v>
      </c>
      <c r="I23" s="46">
        <v>4415912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17005755</v>
      </c>
      <c r="O23" s="47">
        <f t="shared" si="1"/>
        <v>133.50307345679497</v>
      </c>
      <c r="P23" s="9"/>
    </row>
    <row r="24" spans="1:16">
      <c r="A24" s="12"/>
      <c r="B24" s="25">
        <v>329</v>
      </c>
      <c r="C24" s="20" t="s">
        <v>25</v>
      </c>
      <c r="D24" s="46">
        <v>1925</v>
      </c>
      <c r="E24" s="46">
        <v>7457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9382</v>
      </c>
      <c r="O24" s="47">
        <f t="shared" si="1"/>
        <v>7.36530565782966E-2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SUM(D26:D42)</f>
        <v>13357125</v>
      </c>
      <c r="E25" s="32">
        <f t="shared" si="6"/>
        <v>1764251</v>
      </c>
      <c r="F25" s="32">
        <f t="shared" si="6"/>
        <v>99084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15220460</v>
      </c>
      <c r="O25" s="45">
        <f t="shared" si="1"/>
        <v>119.48767869619488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142166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142166</v>
      </c>
      <c r="O26" s="47">
        <f t="shared" si="1"/>
        <v>1.1160691154881812</v>
      </c>
      <c r="P26" s="9"/>
    </row>
    <row r="27" spans="1:16">
      <c r="A27" s="12"/>
      <c r="B27" s="25">
        <v>331.39</v>
      </c>
      <c r="C27" s="20" t="s">
        <v>156</v>
      </c>
      <c r="D27" s="46">
        <v>0</v>
      </c>
      <c r="E27" s="46">
        <v>150012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150012</v>
      </c>
      <c r="O27" s="47">
        <f t="shared" si="1"/>
        <v>1.177663858817249</v>
      </c>
      <c r="P27" s="9"/>
    </row>
    <row r="28" spans="1:16">
      <c r="A28" s="12"/>
      <c r="B28" s="25">
        <v>331.5</v>
      </c>
      <c r="C28" s="20" t="s">
        <v>28</v>
      </c>
      <c r="D28" s="46">
        <v>0</v>
      </c>
      <c r="E28" s="46">
        <v>685102</v>
      </c>
      <c r="F28" s="46">
        <v>99084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784186</v>
      </c>
      <c r="O28" s="47">
        <f t="shared" si="1"/>
        <v>6.1562242406638354</v>
      </c>
      <c r="P28" s="9"/>
    </row>
    <row r="29" spans="1:16">
      <c r="A29" s="12"/>
      <c r="B29" s="25">
        <v>334.2</v>
      </c>
      <c r="C29" s="20" t="s">
        <v>31</v>
      </c>
      <c r="D29" s="46">
        <v>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85</v>
      </c>
      <c r="O29" s="47">
        <f t="shared" si="1"/>
        <v>6.672894701721607E-4</v>
      </c>
      <c r="P29" s="9"/>
    </row>
    <row r="30" spans="1:16">
      <c r="A30" s="12"/>
      <c r="B30" s="25">
        <v>334.5</v>
      </c>
      <c r="C30" s="20" t="s">
        <v>33</v>
      </c>
      <c r="D30" s="46">
        <v>0</v>
      </c>
      <c r="E30" s="46">
        <v>718684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718684</v>
      </c>
      <c r="O30" s="47">
        <f t="shared" si="1"/>
        <v>5.6420031244848134</v>
      </c>
      <c r="P30" s="9"/>
    </row>
    <row r="31" spans="1:16">
      <c r="A31" s="12"/>
      <c r="B31" s="25">
        <v>335.12</v>
      </c>
      <c r="C31" s="20" t="s">
        <v>123</v>
      </c>
      <c r="D31" s="46">
        <v>4351120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4351120</v>
      </c>
      <c r="O31" s="47">
        <f t="shared" si="1"/>
        <v>34.158312464182259</v>
      </c>
      <c r="P31" s="9"/>
    </row>
    <row r="32" spans="1:16">
      <c r="A32" s="12"/>
      <c r="B32" s="25">
        <v>335.14</v>
      </c>
      <c r="C32" s="20" t="s">
        <v>124</v>
      </c>
      <c r="D32" s="46">
        <v>355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355</v>
      </c>
      <c r="O32" s="47">
        <f t="shared" si="1"/>
        <v>2.7869148460131416E-3</v>
      </c>
      <c r="P32" s="9"/>
    </row>
    <row r="33" spans="1:16">
      <c r="A33" s="12"/>
      <c r="B33" s="25">
        <v>335.15</v>
      </c>
      <c r="C33" s="20" t="s">
        <v>125</v>
      </c>
      <c r="D33" s="46">
        <v>46528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46528</v>
      </c>
      <c r="O33" s="47">
        <f t="shared" si="1"/>
        <v>0.36526640550788581</v>
      </c>
      <c r="P33" s="9"/>
    </row>
    <row r="34" spans="1:16">
      <c r="A34" s="12"/>
      <c r="B34" s="25">
        <v>335.18</v>
      </c>
      <c r="C34" s="20" t="s">
        <v>126</v>
      </c>
      <c r="D34" s="46">
        <v>8210210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8210210</v>
      </c>
      <c r="O34" s="47">
        <f t="shared" si="1"/>
        <v>64.453960951790293</v>
      </c>
      <c r="P34" s="9"/>
    </row>
    <row r="35" spans="1:16">
      <c r="A35" s="12"/>
      <c r="B35" s="25">
        <v>335.19</v>
      </c>
      <c r="C35" s="20" t="s">
        <v>127</v>
      </c>
      <c r="D35" s="46">
        <v>124611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124611</v>
      </c>
      <c r="O35" s="47">
        <f t="shared" si="1"/>
        <v>0.97825421373674248</v>
      </c>
      <c r="P35" s="9"/>
    </row>
    <row r="36" spans="1:16">
      <c r="A36" s="12"/>
      <c r="B36" s="25">
        <v>335.21</v>
      </c>
      <c r="C36" s="20" t="s">
        <v>40</v>
      </c>
      <c r="D36" s="46">
        <v>0</v>
      </c>
      <c r="E36" s="46">
        <v>66500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66500</v>
      </c>
      <c r="O36" s="47">
        <f t="shared" si="1"/>
        <v>0.52205587960527866</v>
      </c>
      <c r="P36" s="9"/>
    </row>
    <row r="37" spans="1:16">
      <c r="A37" s="12"/>
      <c r="B37" s="25">
        <v>335.22</v>
      </c>
      <c r="C37" s="20" t="s">
        <v>41</v>
      </c>
      <c r="D37" s="46">
        <v>229806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229806</v>
      </c>
      <c r="O37" s="47">
        <f t="shared" ref="O37:O68" si="8">(N37/O$82)</f>
        <v>1.8040838115574536</v>
      </c>
      <c r="P37" s="9"/>
    </row>
    <row r="38" spans="1:16">
      <c r="A38" s="12"/>
      <c r="B38" s="25">
        <v>335.29</v>
      </c>
      <c r="C38" s="20" t="s">
        <v>42</v>
      </c>
      <c r="D38" s="46">
        <v>173057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173057</v>
      </c>
      <c r="O38" s="47">
        <f t="shared" si="8"/>
        <v>1.3585778098774544</v>
      </c>
      <c r="P38" s="9"/>
    </row>
    <row r="39" spans="1:16">
      <c r="A39" s="12"/>
      <c r="B39" s="25">
        <v>335.33</v>
      </c>
      <c r="C39" s="20" t="s">
        <v>97</v>
      </c>
      <c r="D39" s="46">
        <v>54580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54580</v>
      </c>
      <c r="O39" s="47">
        <f t="shared" si="8"/>
        <v>0.42847834449407685</v>
      </c>
      <c r="P39" s="9"/>
    </row>
    <row r="40" spans="1:16">
      <c r="A40" s="12"/>
      <c r="B40" s="25">
        <v>337.2</v>
      </c>
      <c r="C40" s="20" t="s">
        <v>43</v>
      </c>
      <c r="D40" s="46">
        <v>0</v>
      </c>
      <c r="E40" s="46">
        <v>1708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1708</v>
      </c>
      <c r="O40" s="47">
        <f t="shared" si="8"/>
        <v>1.3408593118282946E-2</v>
      </c>
      <c r="P40" s="9"/>
    </row>
    <row r="41" spans="1:16">
      <c r="A41" s="12"/>
      <c r="B41" s="25">
        <v>337.4</v>
      </c>
      <c r="C41" s="20" t="s">
        <v>45</v>
      </c>
      <c r="D41" s="46">
        <v>126773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126773</v>
      </c>
      <c r="O41" s="47">
        <f t="shared" si="8"/>
        <v>0.9952269176721803</v>
      </c>
      <c r="P41" s="9"/>
    </row>
    <row r="42" spans="1:16">
      <c r="A42" s="12"/>
      <c r="B42" s="25">
        <v>338</v>
      </c>
      <c r="C42" s="20" t="s">
        <v>47</v>
      </c>
      <c r="D42" s="46">
        <v>40000</v>
      </c>
      <c r="E42" s="46">
        <v>79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40079</v>
      </c>
      <c r="O42" s="47">
        <f t="shared" si="8"/>
        <v>0.3146387608827062</v>
      </c>
      <c r="P42" s="9"/>
    </row>
    <row r="43" spans="1:16" ht="15.75">
      <c r="A43" s="29" t="s">
        <v>52</v>
      </c>
      <c r="B43" s="30"/>
      <c r="C43" s="31"/>
      <c r="D43" s="32">
        <f t="shared" ref="D43:M43" si="10">SUM(D44:D62)</f>
        <v>14664091</v>
      </c>
      <c r="E43" s="32">
        <f t="shared" si="10"/>
        <v>21373186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22549227</v>
      </c>
      <c r="J43" s="32">
        <f t="shared" si="10"/>
        <v>23197033</v>
      </c>
      <c r="K43" s="32">
        <f t="shared" si="10"/>
        <v>0</v>
      </c>
      <c r="L43" s="32">
        <f t="shared" si="10"/>
        <v>0</v>
      </c>
      <c r="M43" s="32">
        <f t="shared" si="10"/>
        <v>286013</v>
      </c>
      <c r="N43" s="32">
        <f t="shared" si="9"/>
        <v>82069550</v>
      </c>
      <c r="O43" s="45">
        <f t="shared" si="8"/>
        <v>644.28407690314884</v>
      </c>
      <c r="P43" s="10"/>
    </row>
    <row r="44" spans="1:16">
      <c r="A44" s="12"/>
      <c r="B44" s="25">
        <v>341.1</v>
      </c>
      <c r="C44" s="20" t="s">
        <v>128</v>
      </c>
      <c r="D44" s="46">
        <v>2207398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2207398</v>
      </c>
      <c r="O44" s="47">
        <f t="shared" si="8"/>
        <v>17.329099316224553</v>
      </c>
      <c r="P44" s="9"/>
    </row>
    <row r="45" spans="1:16">
      <c r="A45" s="12"/>
      <c r="B45" s="25">
        <v>341.2</v>
      </c>
      <c r="C45" s="20" t="s">
        <v>129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23148725</v>
      </c>
      <c r="K45" s="46">
        <v>0</v>
      </c>
      <c r="L45" s="46">
        <v>0</v>
      </c>
      <c r="M45" s="46">
        <v>0</v>
      </c>
      <c r="N45" s="46">
        <f t="shared" ref="N45:N62" si="11">SUM(D45:M45)</f>
        <v>23148725</v>
      </c>
      <c r="O45" s="47">
        <f t="shared" si="8"/>
        <v>181.72824047542412</v>
      </c>
      <c r="P45" s="9"/>
    </row>
    <row r="46" spans="1:16">
      <c r="A46" s="12"/>
      <c r="B46" s="25">
        <v>342.1</v>
      </c>
      <c r="C46" s="20" t="s">
        <v>56</v>
      </c>
      <c r="D46" s="46">
        <v>1467018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1467018</v>
      </c>
      <c r="O46" s="47">
        <f t="shared" si="8"/>
        <v>11.516772517094386</v>
      </c>
      <c r="P46" s="9"/>
    </row>
    <row r="47" spans="1:16">
      <c r="A47" s="12"/>
      <c r="B47" s="25">
        <v>342.2</v>
      </c>
      <c r="C47" s="20" t="s">
        <v>57</v>
      </c>
      <c r="D47" s="46">
        <v>300</v>
      </c>
      <c r="E47" s="46">
        <v>8559781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8560081</v>
      </c>
      <c r="O47" s="47">
        <f t="shared" si="8"/>
        <v>67.200610766126815</v>
      </c>
      <c r="P47" s="9"/>
    </row>
    <row r="48" spans="1:16">
      <c r="A48" s="12"/>
      <c r="B48" s="25">
        <v>342.4</v>
      </c>
      <c r="C48" s="20" t="s">
        <v>58</v>
      </c>
      <c r="D48" s="46">
        <v>11768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11768</v>
      </c>
      <c r="O48" s="47">
        <f t="shared" si="8"/>
        <v>9.2384264529246904E-2</v>
      </c>
      <c r="P48" s="9"/>
    </row>
    <row r="49" spans="1:16">
      <c r="A49" s="12"/>
      <c r="B49" s="25">
        <v>342.5</v>
      </c>
      <c r="C49" s="20" t="s">
        <v>59</v>
      </c>
      <c r="D49" s="46">
        <v>93606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93606</v>
      </c>
      <c r="O49" s="47">
        <f t="shared" si="8"/>
        <v>0.73485056641100321</v>
      </c>
      <c r="P49" s="9"/>
    </row>
    <row r="50" spans="1:16">
      <c r="A50" s="12"/>
      <c r="B50" s="25">
        <v>342.6</v>
      </c>
      <c r="C50" s="20" t="s">
        <v>60</v>
      </c>
      <c r="D50" s="46">
        <v>2420941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2420941</v>
      </c>
      <c r="O50" s="47">
        <f t="shared" si="8"/>
        <v>19.005511025977185</v>
      </c>
      <c r="P50" s="9"/>
    </row>
    <row r="51" spans="1:16">
      <c r="A51" s="12"/>
      <c r="B51" s="25">
        <v>342.9</v>
      </c>
      <c r="C51" s="20" t="s">
        <v>61</v>
      </c>
      <c r="D51" s="46">
        <v>162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162</v>
      </c>
      <c r="O51" s="47">
        <f t="shared" si="8"/>
        <v>1.2717752255045887E-3</v>
      </c>
      <c r="P51" s="9"/>
    </row>
    <row r="52" spans="1:16">
      <c r="A52" s="12"/>
      <c r="B52" s="25">
        <v>343.3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9129346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9129346</v>
      </c>
      <c r="O52" s="47">
        <f t="shared" si="8"/>
        <v>71.669605357156883</v>
      </c>
      <c r="P52" s="9"/>
    </row>
    <row r="53" spans="1:16">
      <c r="A53" s="12"/>
      <c r="B53" s="25">
        <v>343.5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13083232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13083232</v>
      </c>
      <c r="O53" s="47">
        <f t="shared" si="8"/>
        <v>102.70944646375833</v>
      </c>
      <c r="P53" s="9"/>
    </row>
    <row r="54" spans="1:16">
      <c r="A54" s="12"/>
      <c r="B54" s="25">
        <v>343.6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336649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336649</v>
      </c>
      <c r="O54" s="47">
        <f t="shared" si="8"/>
        <v>2.6428509746351496</v>
      </c>
      <c r="P54" s="9"/>
    </row>
    <row r="55" spans="1:16">
      <c r="A55" s="12"/>
      <c r="B55" s="25">
        <v>343.9</v>
      </c>
      <c r="C55" s="20" t="s">
        <v>65</v>
      </c>
      <c r="D55" s="46">
        <v>38700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38700</v>
      </c>
      <c r="O55" s="47">
        <f t="shared" si="8"/>
        <v>0.30381297053720729</v>
      </c>
      <c r="P55" s="9"/>
    </row>
    <row r="56" spans="1:16">
      <c r="A56" s="12"/>
      <c r="B56" s="25">
        <v>345.1</v>
      </c>
      <c r="C56" s="20" t="s">
        <v>66</v>
      </c>
      <c r="D56" s="46">
        <v>415524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415524</v>
      </c>
      <c r="O56" s="47">
        <f t="shared" si="8"/>
        <v>3.2620563506331401</v>
      </c>
      <c r="P56" s="9"/>
    </row>
    <row r="57" spans="1:16">
      <c r="A57" s="12"/>
      <c r="B57" s="25">
        <v>345.9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286013</v>
      </c>
      <c r="N57" s="46">
        <f t="shared" si="11"/>
        <v>286013</v>
      </c>
      <c r="O57" s="47">
        <f t="shared" si="8"/>
        <v>2.245334861557061</v>
      </c>
      <c r="P57" s="9"/>
    </row>
    <row r="58" spans="1:16">
      <c r="A58" s="12"/>
      <c r="B58" s="25">
        <v>347.2</v>
      </c>
      <c r="C58" s="20" t="s">
        <v>68</v>
      </c>
      <c r="D58" s="46">
        <v>3391074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3391074</v>
      </c>
      <c r="O58" s="47">
        <f t="shared" si="8"/>
        <v>26.621505562053997</v>
      </c>
      <c r="P58" s="9"/>
    </row>
    <row r="59" spans="1:16">
      <c r="A59" s="12"/>
      <c r="B59" s="25">
        <v>347.5</v>
      </c>
      <c r="C59" s="20" t="s">
        <v>70</v>
      </c>
      <c r="D59" s="46">
        <v>29391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29391</v>
      </c>
      <c r="O59" s="47">
        <f t="shared" si="8"/>
        <v>0.23073299785682322</v>
      </c>
      <c r="P59" s="9"/>
    </row>
    <row r="60" spans="1:16">
      <c r="A60" s="12"/>
      <c r="B60" s="25">
        <v>347.8</v>
      </c>
      <c r="C60" s="20" t="s">
        <v>98</v>
      </c>
      <c r="D60" s="46">
        <v>0</v>
      </c>
      <c r="E60" s="46">
        <v>12671557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12671557</v>
      </c>
      <c r="O60" s="47">
        <f t="shared" si="8"/>
        <v>99.477606550427453</v>
      </c>
      <c r="P60" s="9"/>
    </row>
    <row r="61" spans="1:16">
      <c r="A61" s="12"/>
      <c r="B61" s="25">
        <v>347.9</v>
      </c>
      <c r="C61" s="20" t="s">
        <v>71</v>
      </c>
      <c r="D61" s="46">
        <v>264688</v>
      </c>
      <c r="E61" s="46">
        <v>141848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406536</v>
      </c>
      <c r="O61" s="47">
        <f t="shared" si="8"/>
        <v>3.1914963770107003</v>
      </c>
      <c r="P61" s="9"/>
    </row>
    <row r="62" spans="1:16">
      <c r="A62" s="12"/>
      <c r="B62" s="25">
        <v>349</v>
      </c>
      <c r="C62" s="20" t="s">
        <v>1</v>
      </c>
      <c r="D62" s="46">
        <v>4323521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48308</v>
      </c>
      <c r="K62" s="46">
        <v>0</v>
      </c>
      <c r="L62" s="46">
        <v>0</v>
      </c>
      <c r="M62" s="46">
        <v>0</v>
      </c>
      <c r="N62" s="46">
        <f t="shared" si="11"/>
        <v>4371829</v>
      </c>
      <c r="O62" s="47">
        <f t="shared" si="8"/>
        <v>34.320887730509263</v>
      </c>
      <c r="P62" s="9"/>
    </row>
    <row r="63" spans="1:16" ht="15.75">
      <c r="A63" s="29" t="s">
        <v>53</v>
      </c>
      <c r="B63" s="30"/>
      <c r="C63" s="31"/>
      <c r="D63" s="32">
        <f t="shared" ref="D63:M63" si="12">SUM(D64:D66)</f>
        <v>4586610</v>
      </c>
      <c r="E63" s="32">
        <f t="shared" si="12"/>
        <v>941069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ref="N63:N68" si="13">SUM(D63:M63)</f>
        <v>5527679</v>
      </c>
      <c r="O63" s="45">
        <f t="shared" si="8"/>
        <v>43.394846955197401</v>
      </c>
      <c r="P63" s="10"/>
    </row>
    <row r="64" spans="1:16">
      <c r="A64" s="13"/>
      <c r="B64" s="39">
        <v>351.1</v>
      </c>
      <c r="C64" s="21" t="s">
        <v>74</v>
      </c>
      <c r="D64" s="46">
        <v>883803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883803</v>
      </c>
      <c r="O64" s="47">
        <f t="shared" si="8"/>
        <v>6.9382639483125423</v>
      </c>
      <c r="P64" s="9"/>
    </row>
    <row r="65" spans="1:119">
      <c r="A65" s="13"/>
      <c r="B65" s="39">
        <v>354</v>
      </c>
      <c r="C65" s="21" t="s">
        <v>75</v>
      </c>
      <c r="D65" s="46">
        <v>3558723</v>
      </c>
      <c r="E65" s="46">
        <v>498603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4057326</v>
      </c>
      <c r="O65" s="47">
        <f t="shared" si="8"/>
        <v>31.851893139479198</v>
      </c>
      <c r="P65" s="9"/>
    </row>
    <row r="66" spans="1:119">
      <c r="A66" s="13"/>
      <c r="B66" s="39">
        <v>359</v>
      </c>
      <c r="C66" s="21" t="s">
        <v>76</v>
      </c>
      <c r="D66" s="46">
        <v>144084</v>
      </c>
      <c r="E66" s="46">
        <v>442466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586550</v>
      </c>
      <c r="O66" s="47">
        <f t="shared" si="8"/>
        <v>4.6046898674056571</v>
      </c>
      <c r="P66" s="9"/>
    </row>
    <row r="67" spans="1:119" ht="15.75">
      <c r="A67" s="29" t="s">
        <v>4</v>
      </c>
      <c r="B67" s="30"/>
      <c r="C67" s="31"/>
      <c r="D67" s="32">
        <f t="shared" ref="D67:M67" si="14">SUM(D68:D76)</f>
        <v>4361102</v>
      </c>
      <c r="E67" s="32">
        <f t="shared" si="14"/>
        <v>136672</v>
      </c>
      <c r="F67" s="32">
        <f t="shared" si="14"/>
        <v>18646</v>
      </c>
      <c r="G67" s="32">
        <f t="shared" si="14"/>
        <v>46564</v>
      </c>
      <c r="H67" s="32">
        <f t="shared" si="14"/>
        <v>0</v>
      </c>
      <c r="I67" s="32">
        <f t="shared" si="14"/>
        <v>125287</v>
      </c>
      <c r="J67" s="32">
        <f t="shared" si="14"/>
        <v>507704</v>
      </c>
      <c r="K67" s="32">
        <f t="shared" si="14"/>
        <v>62757257</v>
      </c>
      <c r="L67" s="32">
        <f t="shared" si="14"/>
        <v>0</v>
      </c>
      <c r="M67" s="32">
        <f t="shared" si="14"/>
        <v>2487</v>
      </c>
      <c r="N67" s="32">
        <f t="shared" si="13"/>
        <v>67955719</v>
      </c>
      <c r="O67" s="45">
        <f t="shared" si="8"/>
        <v>533.4839497256263</v>
      </c>
      <c r="P67" s="10"/>
    </row>
    <row r="68" spans="1:119">
      <c r="A68" s="12"/>
      <c r="B68" s="25">
        <v>361.1</v>
      </c>
      <c r="C68" s="20" t="s">
        <v>77</v>
      </c>
      <c r="D68" s="46">
        <v>409630</v>
      </c>
      <c r="E68" s="46">
        <v>168892</v>
      </c>
      <c r="F68" s="46">
        <v>22760</v>
      </c>
      <c r="G68" s="46">
        <v>37896</v>
      </c>
      <c r="H68" s="46">
        <v>0</v>
      </c>
      <c r="I68" s="46">
        <v>170929</v>
      </c>
      <c r="J68" s="46">
        <v>169021</v>
      </c>
      <c r="K68" s="46">
        <v>1871450</v>
      </c>
      <c r="L68" s="46">
        <v>0</v>
      </c>
      <c r="M68" s="46">
        <v>2037</v>
      </c>
      <c r="N68" s="46">
        <f t="shared" si="13"/>
        <v>2852615</v>
      </c>
      <c r="O68" s="47">
        <f t="shared" si="8"/>
        <v>22.394352375943036</v>
      </c>
      <c r="P68" s="9"/>
    </row>
    <row r="69" spans="1:119">
      <c r="A69" s="12"/>
      <c r="B69" s="25">
        <v>361.2</v>
      </c>
      <c r="C69" s="20" t="s">
        <v>147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5412127</v>
      </c>
      <c r="L69" s="46">
        <v>0</v>
      </c>
      <c r="M69" s="46">
        <v>0</v>
      </c>
      <c r="N69" s="46">
        <f t="shared" ref="N69:N76" si="15">SUM(D69:M69)</f>
        <v>5412127</v>
      </c>
      <c r="O69" s="47">
        <f t="shared" ref="O69:O80" si="16">(N69/O$82)</f>
        <v>42.487710098052297</v>
      </c>
      <c r="P69" s="9"/>
    </row>
    <row r="70" spans="1:119">
      <c r="A70" s="12"/>
      <c r="B70" s="25">
        <v>361.3</v>
      </c>
      <c r="C70" s="20" t="s">
        <v>78</v>
      </c>
      <c r="D70" s="46">
        <v>-48483</v>
      </c>
      <c r="E70" s="46">
        <v>-21841</v>
      </c>
      <c r="F70" s="46">
        <v>0</v>
      </c>
      <c r="G70" s="46">
        <v>-4352</v>
      </c>
      <c r="H70" s="46">
        <v>0</v>
      </c>
      <c r="I70" s="46">
        <v>-22448</v>
      </c>
      <c r="J70" s="46">
        <v>-24098</v>
      </c>
      <c r="K70" s="46">
        <v>26906874</v>
      </c>
      <c r="L70" s="46">
        <v>0</v>
      </c>
      <c r="M70" s="46">
        <v>0</v>
      </c>
      <c r="N70" s="46">
        <f t="shared" si="15"/>
        <v>26785652</v>
      </c>
      <c r="O70" s="47">
        <f t="shared" si="16"/>
        <v>210.27980625053971</v>
      </c>
      <c r="P70" s="9"/>
    </row>
    <row r="71" spans="1:119">
      <c r="A71" s="12"/>
      <c r="B71" s="25">
        <v>361.4</v>
      </c>
      <c r="C71" s="20" t="s">
        <v>130</v>
      </c>
      <c r="D71" s="46">
        <v>-35988</v>
      </c>
      <c r="E71" s="46">
        <v>-13718</v>
      </c>
      <c r="F71" s="46">
        <v>-4114</v>
      </c>
      <c r="G71" s="46">
        <v>2016</v>
      </c>
      <c r="H71" s="46">
        <v>0</v>
      </c>
      <c r="I71" s="46">
        <v>-12699</v>
      </c>
      <c r="J71" s="46">
        <v>-14800</v>
      </c>
      <c r="K71" s="46">
        <v>8746398</v>
      </c>
      <c r="L71" s="46">
        <v>0</v>
      </c>
      <c r="M71" s="46">
        <v>0</v>
      </c>
      <c r="N71" s="46">
        <f t="shared" si="15"/>
        <v>8667095</v>
      </c>
      <c r="O71" s="47">
        <f t="shared" si="16"/>
        <v>68.040720358609207</v>
      </c>
      <c r="P71" s="9"/>
    </row>
    <row r="72" spans="1:119">
      <c r="A72" s="12"/>
      <c r="B72" s="25">
        <v>362</v>
      </c>
      <c r="C72" s="20" t="s">
        <v>80</v>
      </c>
      <c r="D72" s="46">
        <v>3061033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3061033</v>
      </c>
      <c r="O72" s="47">
        <f t="shared" si="16"/>
        <v>24.030530455876466</v>
      </c>
      <c r="P72" s="9"/>
    </row>
    <row r="73" spans="1:119">
      <c r="A73" s="12"/>
      <c r="B73" s="25">
        <v>364</v>
      </c>
      <c r="C73" s="20" t="s">
        <v>131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377581</v>
      </c>
      <c r="K73" s="46">
        <v>0</v>
      </c>
      <c r="L73" s="46">
        <v>0</v>
      </c>
      <c r="M73" s="46">
        <v>0</v>
      </c>
      <c r="N73" s="46">
        <f t="shared" si="15"/>
        <v>377581</v>
      </c>
      <c r="O73" s="47">
        <f t="shared" si="16"/>
        <v>2.9641861816126425</v>
      </c>
      <c r="P73" s="9"/>
    </row>
    <row r="74" spans="1:119">
      <c r="A74" s="12"/>
      <c r="B74" s="25">
        <v>365</v>
      </c>
      <c r="C74" s="20" t="s">
        <v>132</v>
      </c>
      <c r="D74" s="46">
        <v>12222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12222</v>
      </c>
      <c r="O74" s="47">
        <f t="shared" si="16"/>
        <v>9.5948375346401743E-2</v>
      </c>
      <c r="P74" s="9"/>
    </row>
    <row r="75" spans="1:119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19796213</v>
      </c>
      <c r="L75" s="46">
        <v>0</v>
      </c>
      <c r="M75" s="46">
        <v>0</v>
      </c>
      <c r="N75" s="46">
        <f t="shared" si="15"/>
        <v>19796213</v>
      </c>
      <c r="O75" s="47">
        <f t="shared" si="16"/>
        <v>155.40946451982634</v>
      </c>
      <c r="P75" s="9"/>
    </row>
    <row r="76" spans="1:119">
      <c r="A76" s="12"/>
      <c r="B76" s="25">
        <v>369.9</v>
      </c>
      <c r="C76" s="20" t="s">
        <v>84</v>
      </c>
      <c r="D76" s="46">
        <v>962688</v>
      </c>
      <c r="E76" s="46">
        <v>3339</v>
      </c>
      <c r="F76" s="46">
        <v>0</v>
      </c>
      <c r="G76" s="46">
        <v>11004</v>
      </c>
      <c r="H76" s="46">
        <v>0</v>
      </c>
      <c r="I76" s="46">
        <v>-10495</v>
      </c>
      <c r="J76" s="46">
        <v>0</v>
      </c>
      <c r="K76" s="46">
        <v>24195</v>
      </c>
      <c r="L76" s="46">
        <v>0</v>
      </c>
      <c r="M76" s="46">
        <v>450</v>
      </c>
      <c r="N76" s="46">
        <f t="shared" si="15"/>
        <v>991181</v>
      </c>
      <c r="O76" s="47">
        <f t="shared" si="16"/>
        <v>7.7812311098201459</v>
      </c>
      <c r="P76" s="9"/>
    </row>
    <row r="77" spans="1:119" ht="15.75">
      <c r="A77" s="29" t="s">
        <v>54</v>
      </c>
      <c r="B77" s="30"/>
      <c r="C77" s="31"/>
      <c r="D77" s="32">
        <f t="shared" ref="D77:M77" si="17">SUM(D78:D79)</f>
        <v>0</v>
      </c>
      <c r="E77" s="32">
        <f t="shared" si="17"/>
        <v>1328450</v>
      </c>
      <c r="F77" s="32">
        <f t="shared" si="17"/>
        <v>7193130</v>
      </c>
      <c r="G77" s="32">
        <f t="shared" si="17"/>
        <v>1547417</v>
      </c>
      <c r="H77" s="32">
        <f t="shared" si="17"/>
        <v>0</v>
      </c>
      <c r="I77" s="32">
        <f t="shared" si="17"/>
        <v>684822</v>
      </c>
      <c r="J77" s="32">
        <f t="shared" si="17"/>
        <v>198260</v>
      </c>
      <c r="K77" s="32">
        <f t="shared" si="17"/>
        <v>0</v>
      </c>
      <c r="L77" s="32">
        <f t="shared" si="17"/>
        <v>0</v>
      </c>
      <c r="M77" s="32">
        <f t="shared" si="17"/>
        <v>0</v>
      </c>
      <c r="N77" s="32">
        <f>SUM(D77:M77)</f>
        <v>10952079</v>
      </c>
      <c r="O77" s="45">
        <f t="shared" si="16"/>
        <v>85.978905802278206</v>
      </c>
      <c r="P77" s="9"/>
    </row>
    <row r="78" spans="1:119">
      <c r="A78" s="12"/>
      <c r="B78" s="25">
        <v>381</v>
      </c>
      <c r="C78" s="20" t="s">
        <v>85</v>
      </c>
      <c r="D78" s="46">
        <v>0</v>
      </c>
      <c r="E78" s="46">
        <v>1328450</v>
      </c>
      <c r="F78" s="46">
        <v>7193130</v>
      </c>
      <c r="G78" s="46">
        <v>1547417</v>
      </c>
      <c r="H78" s="46">
        <v>0</v>
      </c>
      <c r="I78" s="46">
        <v>0</v>
      </c>
      <c r="J78" s="46">
        <v>20223</v>
      </c>
      <c r="K78" s="46">
        <v>0</v>
      </c>
      <c r="L78" s="46">
        <v>0</v>
      </c>
      <c r="M78" s="46">
        <v>0</v>
      </c>
      <c r="N78" s="46">
        <f>SUM(D78:M78)</f>
        <v>10089220</v>
      </c>
      <c r="O78" s="47">
        <f t="shared" si="16"/>
        <v>79.205061979416087</v>
      </c>
      <c r="P78" s="9"/>
    </row>
    <row r="79" spans="1:119" ht="15.75" thickBot="1">
      <c r="A79" s="12"/>
      <c r="B79" s="25">
        <v>389.4</v>
      </c>
      <c r="C79" s="20" t="s">
        <v>135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684822</v>
      </c>
      <c r="J79" s="46">
        <v>178037</v>
      </c>
      <c r="K79" s="46">
        <v>0</v>
      </c>
      <c r="L79" s="46">
        <v>0</v>
      </c>
      <c r="M79" s="46">
        <v>0</v>
      </c>
      <c r="N79" s="46">
        <f>SUM(D79:M79)</f>
        <v>862859</v>
      </c>
      <c r="O79" s="47">
        <f t="shared" si="16"/>
        <v>6.7738438228621227</v>
      </c>
      <c r="P79" s="9"/>
    </row>
    <row r="80" spans="1:119" ht="16.5" thickBot="1">
      <c r="A80" s="14" t="s">
        <v>72</v>
      </c>
      <c r="B80" s="23"/>
      <c r="C80" s="22"/>
      <c r="D80" s="15">
        <f t="shared" ref="D80:M80" si="18">SUM(D5,D16,D25,D43,D63,D67,D77)</f>
        <v>116138055</v>
      </c>
      <c r="E80" s="15">
        <f t="shared" si="18"/>
        <v>35997401</v>
      </c>
      <c r="F80" s="15">
        <f t="shared" si="18"/>
        <v>9874731</v>
      </c>
      <c r="G80" s="15">
        <f t="shared" si="18"/>
        <v>1593981</v>
      </c>
      <c r="H80" s="15">
        <f t="shared" si="18"/>
        <v>0</v>
      </c>
      <c r="I80" s="15">
        <f t="shared" si="18"/>
        <v>27883831</v>
      </c>
      <c r="J80" s="15">
        <f t="shared" si="18"/>
        <v>23902997</v>
      </c>
      <c r="K80" s="15">
        <f t="shared" si="18"/>
        <v>62757257</v>
      </c>
      <c r="L80" s="15">
        <f t="shared" si="18"/>
        <v>0</v>
      </c>
      <c r="M80" s="15">
        <f t="shared" si="18"/>
        <v>288500</v>
      </c>
      <c r="N80" s="15">
        <f>SUM(D80:M80)</f>
        <v>278436753</v>
      </c>
      <c r="O80" s="38">
        <f t="shared" si="16"/>
        <v>2185.8578045391387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21" t="s">
        <v>157</v>
      </c>
      <c r="M82" s="121"/>
      <c r="N82" s="121"/>
      <c r="O82" s="43">
        <v>127381</v>
      </c>
    </row>
    <row r="83" spans="1:15">
      <c r="A83" s="122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  <row r="84" spans="1:15" ht="15.75" customHeight="1" thickBot="1">
      <c r="A84" s="123" t="s">
        <v>115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60418891</v>
      </c>
      <c r="E5" s="27">
        <f t="shared" si="0"/>
        <v>0</v>
      </c>
      <c r="F5" s="27">
        <f t="shared" si="0"/>
        <v>2400836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62819727</v>
      </c>
      <c r="O5" s="33">
        <f t="shared" ref="O5:O36" si="1">(N5/O$87)</f>
        <v>497.52682474814674</v>
      </c>
      <c r="P5" s="6"/>
    </row>
    <row r="6" spans="1:133">
      <c r="A6" s="12"/>
      <c r="B6" s="25">
        <v>311</v>
      </c>
      <c r="C6" s="20" t="s">
        <v>3</v>
      </c>
      <c r="D6" s="46">
        <v>39282218</v>
      </c>
      <c r="E6" s="46">
        <v>0</v>
      </c>
      <c r="F6" s="46">
        <v>2400836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41683054</v>
      </c>
      <c r="O6" s="47">
        <f t="shared" si="1"/>
        <v>330.12619590698853</v>
      </c>
      <c r="P6" s="9"/>
    </row>
    <row r="7" spans="1:133">
      <c r="A7" s="12"/>
      <c r="B7" s="25">
        <v>312.41000000000003</v>
      </c>
      <c r="C7" s="20" t="s">
        <v>11</v>
      </c>
      <c r="D7" s="46">
        <v>1303208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1303208</v>
      </c>
      <c r="O7" s="47">
        <f t="shared" si="1"/>
        <v>10.3212950643097</v>
      </c>
      <c r="P7" s="9"/>
    </row>
    <row r="8" spans="1:133">
      <c r="A8" s="12"/>
      <c r="B8" s="25">
        <v>312.42</v>
      </c>
      <c r="C8" s="20" t="s">
        <v>109</v>
      </c>
      <c r="D8" s="46">
        <v>933551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933551</v>
      </c>
      <c r="O8" s="47">
        <f t="shared" si="1"/>
        <v>7.3936434771589683</v>
      </c>
      <c r="P8" s="9"/>
    </row>
    <row r="9" spans="1:133">
      <c r="A9" s="12"/>
      <c r="B9" s="25">
        <v>312.51</v>
      </c>
      <c r="C9" s="20" t="s">
        <v>95</v>
      </c>
      <c r="D9" s="46">
        <v>1495869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1495869</v>
      </c>
      <c r="O9" s="47">
        <f t="shared" si="1"/>
        <v>11.847153582969018</v>
      </c>
      <c r="P9" s="9"/>
    </row>
    <row r="10" spans="1:133">
      <c r="A10" s="12"/>
      <c r="B10" s="25">
        <v>312.52</v>
      </c>
      <c r="C10" s="20" t="s">
        <v>120</v>
      </c>
      <c r="D10" s="46">
        <v>1085406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1085406</v>
      </c>
      <c r="O10" s="47">
        <f t="shared" si="1"/>
        <v>8.5963219920167262</v>
      </c>
      <c r="P10" s="9"/>
    </row>
    <row r="11" spans="1:133">
      <c r="A11" s="12"/>
      <c r="B11" s="25">
        <v>314.10000000000002</v>
      </c>
      <c r="C11" s="20" t="s">
        <v>12</v>
      </c>
      <c r="D11" s="46">
        <v>9056316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9056316</v>
      </c>
      <c r="O11" s="47">
        <f t="shared" si="1"/>
        <v>71.725242349363242</v>
      </c>
      <c r="P11" s="9"/>
    </row>
    <row r="12" spans="1:133">
      <c r="A12" s="12"/>
      <c r="B12" s="25">
        <v>314.3</v>
      </c>
      <c r="C12" s="20" t="s">
        <v>13</v>
      </c>
      <c r="D12" s="46">
        <v>1975003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1975003</v>
      </c>
      <c r="O12" s="47">
        <f t="shared" si="1"/>
        <v>15.641853576633086</v>
      </c>
      <c r="P12" s="9"/>
    </row>
    <row r="13" spans="1:133">
      <c r="A13" s="12"/>
      <c r="B13" s="25">
        <v>314.8</v>
      </c>
      <c r="C13" s="20" t="s">
        <v>16</v>
      </c>
      <c r="D13" s="46">
        <v>132163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132163</v>
      </c>
      <c r="O13" s="47">
        <f t="shared" si="1"/>
        <v>1.04671957169106</v>
      </c>
      <c r="P13" s="9"/>
    </row>
    <row r="14" spans="1:133">
      <c r="A14" s="12"/>
      <c r="B14" s="25">
        <v>315</v>
      </c>
      <c r="C14" s="20" t="s">
        <v>121</v>
      </c>
      <c r="D14" s="46">
        <v>4017589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4017589</v>
      </c>
      <c r="O14" s="47">
        <f t="shared" si="1"/>
        <v>31.818958689729456</v>
      </c>
      <c r="P14" s="9"/>
    </row>
    <row r="15" spans="1:133">
      <c r="A15" s="12"/>
      <c r="B15" s="25">
        <v>316</v>
      </c>
      <c r="C15" s="20" t="s">
        <v>122</v>
      </c>
      <c r="D15" s="46">
        <v>1137568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1137568</v>
      </c>
      <c r="O15" s="47">
        <f t="shared" si="1"/>
        <v>9.0094405372869542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15127995</v>
      </c>
      <c r="E16" s="32">
        <f t="shared" si="3"/>
        <v>9642037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5394034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30164066</v>
      </c>
      <c r="O16" s="45">
        <f t="shared" si="1"/>
        <v>238.89680352277767</v>
      </c>
      <c r="P16" s="10"/>
    </row>
    <row r="17" spans="1:16">
      <c r="A17" s="12"/>
      <c r="B17" s="25">
        <v>322</v>
      </c>
      <c r="C17" s="20" t="s">
        <v>0</v>
      </c>
      <c r="D17" s="46">
        <v>2906888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2906888</v>
      </c>
      <c r="O17" s="47">
        <f t="shared" si="1"/>
        <v>23.022302477349047</v>
      </c>
      <c r="P17" s="9"/>
    </row>
    <row r="18" spans="1:16">
      <c r="A18" s="12"/>
      <c r="B18" s="25">
        <v>323.10000000000002</v>
      </c>
      <c r="C18" s="20" t="s">
        <v>19</v>
      </c>
      <c r="D18" s="46">
        <v>6895938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6895938</v>
      </c>
      <c r="O18" s="47">
        <f t="shared" si="1"/>
        <v>54.61523474624596</v>
      </c>
      <c r="P18" s="9"/>
    </row>
    <row r="19" spans="1:16">
      <c r="A19" s="12"/>
      <c r="B19" s="25">
        <v>323.2</v>
      </c>
      <c r="C19" s="20" t="s">
        <v>152</v>
      </c>
      <c r="D19" s="46">
        <v>0</v>
      </c>
      <c r="E19" s="46">
        <v>9635043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9635043</v>
      </c>
      <c r="O19" s="47">
        <f t="shared" si="1"/>
        <v>76.3087103212317</v>
      </c>
      <c r="P19" s="9"/>
    </row>
    <row r="20" spans="1:16">
      <c r="A20" s="12"/>
      <c r="B20" s="25">
        <v>323.39999999999998</v>
      </c>
      <c r="C20" s="20" t="s">
        <v>20</v>
      </c>
      <c r="D20" s="46">
        <v>46520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46520</v>
      </c>
      <c r="O20" s="47">
        <f t="shared" si="1"/>
        <v>0.36843439143382117</v>
      </c>
      <c r="P20" s="9"/>
    </row>
    <row r="21" spans="1:16">
      <c r="A21" s="12"/>
      <c r="B21" s="25">
        <v>323.7</v>
      </c>
      <c r="C21" s="20" t="s">
        <v>21</v>
      </c>
      <c r="D21" s="46">
        <v>2938771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2938771</v>
      </c>
      <c r="O21" s="47">
        <f t="shared" si="1"/>
        <v>23.274813090033579</v>
      </c>
      <c r="P21" s="9"/>
    </row>
    <row r="22" spans="1:16">
      <c r="A22" s="12"/>
      <c r="B22" s="25">
        <v>323.89999999999998</v>
      </c>
      <c r="C22" s="20" t="s">
        <v>22</v>
      </c>
      <c r="D22" s="46">
        <v>80000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80000</v>
      </c>
      <c r="O22" s="47">
        <f t="shared" si="1"/>
        <v>0.63359310650700118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1228034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1228034</v>
      </c>
      <c r="O23" s="47">
        <f t="shared" si="1"/>
        <v>9.7259234619527337</v>
      </c>
      <c r="P23" s="9"/>
    </row>
    <row r="24" spans="1:16">
      <c r="A24" s="12"/>
      <c r="B24" s="25">
        <v>325.2</v>
      </c>
      <c r="C24" s="20" t="s">
        <v>24</v>
      </c>
      <c r="D24" s="46">
        <v>2257733</v>
      </c>
      <c r="E24" s="46">
        <v>0</v>
      </c>
      <c r="F24" s="46">
        <v>0</v>
      </c>
      <c r="G24" s="46">
        <v>0</v>
      </c>
      <c r="H24" s="46">
        <v>0</v>
      </c>
      <c r="I24" s="46">
        <v>4166000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6423733</v>
      </c>
      <c r="O24" s="47">
        <f t="shared" si="1"/>
        <v>50.87541183551923</v>
      </c>
      <c r="P24" s="9"/>
    </row>
    <row r="25" spans="1:16">
      <c r="A25" s="12"/>
      <c r="B25" s="25">
        <v>329</v>
      </c>
      <c r="C25" s="20" t="s">
        <v>25</v>
      </c>
      <c r="D25" s="46">
        <v>2145</v>
      </c>
      <c r="E25" s="46">
        <v>6994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9139</v>
      </c>
      <c r="O25" s="47">
        <f t="shared" si="1"/>
        <v>7.2380092504593554E-2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SUM(D27:D45)</f>
        <v>12907987</v>
      </c>
      <c r="E26" s="32">
        <f t="shared" si="5"/>
        <v>1379435</v>
      </c>
      <c r="F26" s="32">
        <f t="shared" si="5"/>
        <v>104577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14391999</v>
      </c>
      <c r="O26" s="45">
        <f t="shared" si="1"/>
        <v>113.98339194069568</v>
      </c>
      <c r="P26" s="10"/>
    </row>
    <row r="27" spans="1:16">
      <c r="A27" s="12"/>
      <c r="B27" s="25">
        <v>331.2</v>
      </c>
      <c r="C27" s="20" t="s">
        <v>26</v>
      </c>
      <c r="D27" s="46">
        <v>0</v>
      </c>
      <c r="E27" s="46">
        <v>26488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26488</v>
      </c>
      <c r="O27" s="47">
        <f t="shared" si="1"/>
        <v>0.20978267756446811</v>
      </c>
      <c r="P27" s="9"/>
    </row>
    <row r="28" spans="1:16">
      <c r="A28" s="12"/>
      <c r="B28" s="25">
        <v>331.32</v>
      </c>
      <c r="C28" s="20" t="s">
        <v>104</v>
      </c>
      <c r="D28" s="46">
        <v>0</v>
      </c>
      <c r="E28" s="46">
        <v>120000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120000</v>
      </c>
      <c r="O28" s="47">
        <f t="shared" si="1"/>
        <v>0.95038965976050183</v>
      </c>
      <c r="P28" s="9"/>
    </row>
    <row r="29" spans="1:16">
      <c r="A29" s="12"/>
      <c r="B29" s="25">
        <v>331.5</v>
      </c>
      <c r="C29" s="20" t="s">
        <v>28</v>
      </c>
      <c r="D29" s="46">
        <v>0</v>
      </c>
      <c r="E29" s="46">
        <v>684172</v>
      </c>
      <c r="F29" s="46">
        <v>104577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788749</v>
      </c>
      <c r="O29" s="47">
        <f t="shared" si="1"/>
        <v>6.2468241145536334</v>
      </c>
      <c r="P29" s="9"/>
    </row>
    <row r="30" spans="1:16">
      <c r="A30" s="12"/>
      <c r="B30" s="25">
        <v>334.49</v>
      </c>
      <c r="C30" s="20" t="s">
        <v>32</v>
      </c>
      <c r="D30" s="46">
        <v>0</v>
      </c>
      <c r="E30" s="46">
        <v>415837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6">SUM(D30:M30)</f>
        <v>415837</v>
      </c>
      <c r="O30" s="47">
        <f t="shared" si="1"/>
        <v>3.2933932078818984</v>
      </c>
      <c r="P30" s="9"/>
    </row>
    <row r="31" spans="1:16">
      <c r="A31" s="12"/>
      <c r="B31" s="25">
        <v>334.5</v>
      </c>
      <c r="C31" s="20" t="s">
        <v>33</v>
      </c>
      <c r="D31" s="46">
        <v>0</v>
      </c>
      <c r="E31" s="46">
        <v>76260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76260</v>
      </c>
      <c r="O31" s="47">
        <f t="shared" si="1"/>
        <v>0.60397262877779889</v>
      </c>
      <c r="P31" s="9"/>
    </row>
    <row r="32" spans="1:16">
      <c r="A32" s="12"/>
      <c r="B32" s="25">
        <v>335.12</v>
      </c>
      <c r="C32" s="20" t="s">
        <v>123</v>
      </c>
      <c r="D32" s="46">
        <v>4108361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4108361</v>
      </c>
      <c r="O32" s="47">
        <f t="shared" si="1"/>
        <v>32.537865108027624</v>
      </c>
      <c r="P32" s="9"/>
    </row>
    <row r="33" spans="1:16">
      <c r="A33" s="12"/>
      <c r="B33" s="25">
        <v>335.14</v>
      </c>
      <c r="C33" s="20" t="s">
        <v>124</v>
      </c>
      <c r="D33" s="46">
        <v>382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382</v>
      </c>
      <c r="O33" s="47">
        <f t="shared" si="1"/>
        <v>3.0254070835709309E-3</v>
      </c>
      <c r="P33" s="9"/>
    </row>
    <row r="34" spans="1:16">
      <c r="A34" s="12"/>
      <c r="B34" s="25">
        <v>335.15</v>
      </c>
      <c r="C34" s="20" t="s">
        <v>125</v>
      </c>
      <c r="D34" s="46">
        <v>53145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53145</v>
      </c>
      <c r="O34" s="47">
        <f t="shared" si="1"/>
        <v>0.42090382056643222</v>
      </c>
      <c r="P34" s="9"/>
    </row>
    <row r="35" spans="1:16">
      <c r="A35" s="12"/>
      <c r="B35" s="25">
        <v>335.18</v>
      </c>
      <c r="C35" s="20" t="s">
        <v>126</v>
      </c>
      <c r="D35" s="46">
        <v>8160408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8160408</v>
      </c>
      <c r="O35" s="47">
        <f t="shared" si="1"/>
        <v>64.629728188557308</v>
      </c>
      <c r="P35" s="9"/>
    </row>
    <row r="36" spans="1:16">
      <c r="A36" s="12"/>
      <c r="B36" s="25">
        <v>335.19</v>
      </c>
      <c r="C36" s="20" t="s">
        <v>127</v>
      </c>
      <c r="D36" s="46">
        <v>152021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152021</v>
      </c>
      <c r="O36" s="47">
        <f t="shared" si="1"/>
        <v>1.2039932205537605</v>
      </c>
      <c r="P36" s="9"/>
    </row>
    <row r="37" spans="1:16">
      <c r="A37" s="12"/>
      <c r="B37" s="25">
        <v>335.21</v>
      </c>
      <c r="C37" s="20" t="s">
        <v>40</v>
      </c>
      <c r="D37" s="46">
        <v>0</v>
      </c>
      <c r="E37" s="46">
        <v>46620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46620</v>
      </c>
      <c r="O37" s="47">
        <f t="shared" ref="O37:O68" si="7">(N37/O$87)</f>
        <v>0.36922638281695497</v>
      </c>
      <c r="P37" s="9"/>
    </row>
    <row r="38" spans="1:16">
      <c r="A38" s="12"/>
      <c r="B38" s="25">
        <v>335.22</v>
      </c>
      <c r="C38" s="20" t="s">
        <v>41</v>
      </c>
      <c r="D38" s="46">
        <v>233272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233272</v>
      </c>
      <c r="O38" s="47">
        <f t="shared" si="7"/>
        <v>1.8474941392637647</v>
      </c>
      <c r="P38" s="9"/>
    </row>
    <row r="39" spans="1:16">
      <c r="A39" s="12"/>
      <c r="B39" s="25">
        <v>335.29</v>
      </c>
      <c r="C39" s="20" t="s">
        <v>42</v>
      </c>
      <c r="D39" s="46">
        <v>733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733</v>
      </c>
      <c r="O39" s="47">
        <f t="shared" si="7"/>
        <v>5.8052968383703989E-3</v>
      </c>
      <c r="P39" s="9"/>
    </row>
    <row r="40" spans="1:16">
      <c r="A40" s="12"/>
      <c r="B40" s="25">
        <v>335.33</v>
      </c>
      <c r="C40" s="20" t="s">
        <v>97</v>
      </c>
      <c r="D40" s="46">
        <v>41162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8">SUM(D40:M40)</f>
        <v>41162</v>
      </c>
      <c r="O40" s="47">
        <f t="shared" si="7"/>
        <v>0.32599949312551479</v>
      </c>
      <c r="P40" s="9"/>
    </row>
    <row r="41" spans="1:16">
      <c r="A41" s="12"/>
      <c r="B41" s="25">
        <v>337.1</v>
      </c>
      <c r="C41" s="20" t="s">
        <v>153</v>
      </c>
      <c r="D41" s="46">
        <v>0</v>
      </c>
      <c r="E41" s="46">
        <v>1500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1500</v>
      </c>
      <c r="O41" s="47">
        <f t="shared" si="7"/>
        <v>1.1879870747006272E-2</v>
      </c>
      <c r="P41" s="9"/>
    </row>
    <row r="42" spans="1:16">
      <c r="A42" s="12"/>
      <c r="B42" s="25">
        <v>337.2</v>
      </c>
      <c r="C42" s="20" t="s">
        <v>43</v>
      </c>
      <c r="D42" s="46">
        <v>0</v>
      </c>
      <c r="E42" s="46">
        <v>3591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3591</v>
      </c>
      <c r="O42" s="47">
        <f t="shared" si="7"/>
        <v>2.8440410568333015E-2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4967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4967</v>
      </c>
      <c r="O43" s="47">
        <f t="shared" si="7"/>
        <v>3.9338212000253441E-2</v>
      </c>
      <c r="P43" s="9"/>
    </row>
    <row r="44" spans="1:16">
      <c r="A44" s="12"/>
      <c r="B44" s="25">
        <v>337.4</v>
      </c>
      <c r="C44" s="20" t="s">
        <v>45</v>
      </c>
      <c r="D44" s="46">
        <v>118503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118503</v>
      </c>
      <c r="O44" s="47">
        <f t="shared" si="7"/>
        <v>0.93853354875498951</v>
      </c>
      <c r="P44" s="9"/>
    </row>
    <row r="45" spans="1:16">
      <c r="A45" s="12"/>
      <c r="B45" s="25">
        <v>338</v>
      </c>
      <c r="C45" s="20" t="s">
        <v>47</v>
      </c>
      <c r="D45" s="46">
        <v>40000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40000</v>
      </c>
      <c r="O45" s="47">
        <f t="shared" si="7"/>
        <v>0.31679655325350059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SUM(D47:D65)</f>
        <v>14095119</v>
      </c>
      <c r="E46" s="32">
        <f t="shared" si="9"/>
        <v>21236790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21767343</v>
      </c>
      <c r="J46" s="32">
        <f t="shared" si="9"/>
        <v>22103195</v>
      </c>
      <c r="K46" s="32">
        <f t="shared" si="9"/>
        <v>0</v>
      </c>
      <c r="L46" s="32">
        <f t="shared" si="9"/>
        <v>0</v>
      </c>
      <c r="M46" s="32">
        <f t="shared" si="9"/>
        <v>236163</v>
      </c>
      <c r="N46" s="32">
        <f t="shared" si="8"/>
        <v>79438610</v>
      </c>
      <c r="O46" s="45">
        <f t="shared" si="7"/>
        <v>629.14694608122659</v>
      </c>
      <c r="P46" s="10"/>
    </row>
    <row r="47" spans="1:16">
      <c r="A47" s="12"/>
      <c r="B47" s="25">
        <v>341.1</v>
      </c>
      <c r="C47" s="20" t="s">
        <v>128</v>
      </c>
      <c r="D47" s="46">
        <v>2423512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2423512</v>
      </c>
      <c r="O47" s="47">
        <f t="shared" si="7"/>
        <v>19.194006209212443</v>
      </c>
      <c r="P47" s="9"/>
    </row>
    <row r="48" spans="1:16">
      <c r="A48" s="12"/>
      <c r="B48" s="25">
        <v>341.2</v>
      </c>
      <c r="C48" s="20" t="s">
        <v>129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22072050</v>
      </c>
      <c r="K48" s="46">
        <v>0</v>
      </c>
      <c r="L48" s="46">
        <v>0</v>
      </c>
      <c r="M48" s="46">
        <v>0</v>
      </c>
      <c r="N48" s="46">
        <f t="shared" ref="N48:N65" si="10">SUM(D48:M48)</f>
        <v>22072050</v>
      </c>
      <c r="O48" s="47">
        <f t="shared" si="7"/>
        <v>174.80873408097321</v>
      </c>
      <c r="P48" s="9"/>
    </row>
    <row r="49" spans="1:16">
      <c r="A49" s="12"/>
      <c r="B49" s="25">
        <v>342.1</v>
      </c>
      <c r="C49" s="20" t="s">
        <v>56</v>
      </c>
      <c r="D49" s="46">
        <v>1093369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1093369</v>
      </c>
      <c r="O49" s="47">
        <f t="shared" si="7"/>
        <v>8.659388265855668</v>
      </c>
      <c r="P49" s="9"/>
    </row>
    <row r="50" spans="1:16">
      <c r="A50" s="12"/>
      <c r="B50" s="25">
        <v>342.2</v>
      </c>
      <c r="C50" s="20" t="s">
        <v>57</v>
      </c>
      <c r="D50" s="46">
        <v>675</v>
      </c>
      <c r="E50" s="46">
        <v>8474235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8474910</v>
      </c>
      <c r="O50" s="47">
        <f t="shared" si="7"/>
        <v>67.120556928340619</v>
      </c>
      <c r="P50" s="9"/>
    </row>
    <row r="51" spans="1:16">
      <c r="A51" s="12"/>
      <c r="B51" s="25">
        <v>342.4</v>
      </c>
      <c r="C51" s="20" t="s">
        <v>58</v>
      </c>
      <c r="D51" s="46">
        <v>37395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37395</v>
      </c>
      <c r="O51" s="47">
        <f t="shared" si="7"/>
        <v>0.29616517772286638</v>
      </c>
      <c r="P51" s="9"/>
    </row>
    <row r="52" spans="1:16">
      <c r="A52" s="12"/>
      <c r="B52" s="25">
        <v>342.5</v>
      </c>
      <c r="C52" s="20" t="s">
        <v>59</v>
      </c>
      <c r="D52" s="46">
        <v>147978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147978</v>
      </c>
      <c r="O52" s="47">
        <f t="shared" si="7"/>
        <v>1.1719730089336629</v>
      </c>
      <c r="P52" s="9"/>
    </row>
    <row r="53" spans="1:16">
      <c r="A53" s="12"/>
      <c r="B53" s="25">
        <v>342.6</v>
      </c>
      <c r="C53" s="20" t="s">
        <v>60</v>
      </c>
      <c r="D53" s="46">
        <v>1725057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1725057</v>
      </c>
      <c r="O53" s="47">
        <f t="shared" si="7"/>
        <v>13.662302794145599</v>
      </c>
      <c r="P53" s="9"/>
    </row>
    <row r="54" spans="1:16">
      <c r="A54" s="12"/>
      <c r="B54" s="25">
        <v>342.9</v>
      </c>
      <c r="C54" s="20" t="s">
        <v>61</v>
      </c>
      <c r="D54" s="46">
        <v>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97</v>
      </c>
      <c r="O54" s="47">
        <f t="shared" si="7"/>
        <v>7.6823164163973892E-4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8740670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8740670</v>
      </c>
      <c r="O55" s="47">
        <f t="shared" si="7"/>
        <v>69.225353228156877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12718563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12718563</v>
      </c>
      <c r="O56" s="47">
        <f t="shared" si="7"/>
        <v>100.72992301843756</v>
      </c>
      <c r="P56" s="9"/>
    </row>
    <row r="57" spans="1:16">
      <c r="A57" s="12"/>
      <c r="B57" s="25">
        <v>343.6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308110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308110</v>
      </c>
      <c r="O57" s="47">
        <f t="shared" si="7"/>
        <v>2.4402046505734019</v>
      </c>
      <c r="P57" s="9"/>
    </row>
    <row r="58" spans="1:16">
      <c r="A58" s="12"/>
      <c r="B58" s="25">
        <v>343.9</v>
      </c>
      <c r="C58" s="20" t="s">
        <v>65</v>
      </c>
      <c r="D58" s="46">
        <v>67950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67950</v>
      </c>
      <c r="O58" s="47">
        <f t="shared" si="7"/>
        <v>0.53815814483938418</v>
      </c>
      <c r="P58" s="9"/>
    </row>
    <row r="59" spans="1:16">
      <c r="A59" s="12"/>
      <c r="B59" s="25">
        <v>345.1</v>
      </c>
      <c r="C59" s="20" t="s">
        <v>66</v>
      </c>
      <c r="D59" s="46">
        <v>397211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397211</v>
      </c>
      <c r="O59" s="47">
        <f t="shared" si="7"/>
        <v>3.1458768928594059</v>
      </c>
      <c r="P59" s="9"/>
    </row>
    <row r="60" spans="1:16">
      <c r="A60" s="12"/>
      <c r="B60" s="25">
        <v>345.9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236163</v>
      </c>
      <c r="N60" s="46">
        <f t="shared" si="10"/>
        <v>236163</v>
      </c>
      <c r="O60" s="47">
        <f t="shared" si="7"/>
        <v>1.8703906101501615</v>
      </c>
      <c r="P60" s="9"/>
    </row>
    <row r="61" spans="1:16">
      <c r="A61" s="12"/>
      <c r="B61" s="25">
        <v>347.2</v>
      </c>
      <c r="C61" s="20" t="s">
        <v>68</v>
      </c>
      <c r="D61" s="46">
        <v>3714978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3714978</v>
      </c>
      <c r="O61" s="47">
        <f t="shared" si="7"/>
        <v>29.42230564531458</v>
      </c>
      <c r="P61" s="9"/>
    </row>
    <row r="62" spans="1:16">
      <c r="A62" s="12"/>
      <c r="B62" s="25">
        <v>347.5</v>
      </c>
      <c r="C62" s="20" t="s">
        <v>70</v>
      </c>
      <c r="D62" s="46">
        <v>36201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36201</v>
      </c>
      <c r="O62" s="47">
        <f t="shared" si="7"/>
        <v>0.28670880060824938</v>
      </c>
      <c r="P62" s="9"/>
    </row>
    <row r="63" spans="1:16">
      <c r="A63" s="12"/>
      <c r="B63" s="25">
        <v>347.8</v>
      </c>
      <c r="C63" s="20" t="s">
        <v>98</v>
      </c>
      <c r="D63" s="46">
        <v>0</v>
      </c>
      <c r="E63" s="46">
        <v>12537050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12537050</v>
      </c>
      <c r="O63" s="47">
        <f t="shared" si="7"/>
        <v>99.292355699169988</v>
      </c>
      <c r="P63" s="9"/>
    </row>
    <row r="64" spans="1:16">
      <c r="A64" s="12"/>
      <c r="B64" s="25">
        <v>347.9</v>
      </c>
      <c r="C64" s="20" t="s">
        <v>71</v>
      </c>
      <c r="D64" s="46">
        <v>300297</v>
      </c>
      <c r="E64" s="46">
        <v>225505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525802</v>
      </c>
      <c r="O64" s="47">
        <f t="shared" si="7"/>
        <v>4.164306532344928</v>
      </c>
      <c r="P64" s="9"/>
    </row>
    <row r="65" spans="1:16">
      <c r="A65" s="12"/>
      <c r="B65" s="25">
        <v>349</v>
      </c>
      <c r="C65" s="20" t="s">
        <v>1</v>
      </c>
      <c r="D65" s="46">
        <v>4150399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31145</v>
      </c>
      <c r="K65" s="46">
        <v>0</v>
      </c>
      <c r="L65" s="46">
        <v>0</v>
      </c>
      <c r="M65" s="46">
        <v>0</v>
      </c>
      <c r="N65" s="46">
        <f t="shared" si="10"/>
        <v>4181544</v>
      </c>
      <c r="O65" s="47">
        <f t="shared" si="7"/>
        <v>33.117468161946398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SUM(D67:D69)</f>
        <v>5087817</v>
      </c>
      <c r="E66" s="32">
        <f t="shared" si="11"/>
        <v>795258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5883075</v>
      </c>
      <c r="O66" s="45">
        <f t="shared" si="7"/>
        <v>46.593447063295955</v>
      </c>
      <c r="P66" s="10"/>
    </row>
    <row r="67" spans="1:16">
      <c r="A67" s="13"/>
      <c r="B67" s="39">
        <v>351.1</v>
      </c>
      <c r="C67" s="21" t="s">
        <v>74</v>
      </c>
      <c r="D67" s="46">
        <v>886481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886481</v>
      </c>
      <c r="O67" s="47">
        <f t="shared" si="7"/>
        <v>7.020853133117912</v>
      </c>
      <c r="P67" s="9"/>
    </row>
    <row r="68" spans="1:16">
      <c r="A68" s="13"/>
      <c r="B68" s="39">
        <v>354</v>
      </c>
      <c r="C68" s="21" t="s">
        <v>75</v>
      </c>
      <c r="D68" s="46">
        <v>4069873</v>
      </c>
      <c r="E68" s="46">
        <v>30500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4100373</v>
      </c>
      <c r="O68" s="47">
        <f t="shared" si="7"/>
        <v>32.474600836342901</v>
      </c>
      <c r="P68" s="9"/>
    </row>
    <row r="69" spans="1:16">
      <c r="A69" s="13"/>
      <c r="B69" s="39">
        <v>359</v>
      </c>
      <c r="C69" s="21" t="s">
        <v>76</v>
      </c>
      <c r="D69" s="46">
        <v>131463</v>
      </c>
      <c r="E69" s="46">
        <v>764758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896221</v>
      </c>
      <c r="O69" s="47">
        <f t="shared" ref="O69:O85" si="13">(N69/O$87)</f>
        <v>7.0979930938351394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SUM(D71:D79)</f>
        <v>4304307</v>
      </c>
      <c r="E70" s="32">
        <f t="shared" si="14"/>
        <v>124561</v>
      </c>
      <c r="F70" s="32">
        <f t="shared" si="14"/>
        <v>14971</v>
      </c>
      <c r="G70" s="32">
        <f t="shared" si="14"/>
        <v>54616</v>
      </c>
      <c r="H70" s="32">
        <f t="shared" si="14"/>
        <v>0</v>
      </c>
      <c r="I70" s="32">
        <f t="shared" si="14"/>
        <v>137447</v>
      </c>
      <c r="J70" s="32">
        <f t="shared" si="14"/>
        <v>366351</v>
      </c>
      <c r="K70" s="32">
        <f t="shared" si="14"/>
        <v>51700425</v>
      </c>
      <c r="L70" s="32">
        <f t="shared" si="14"/>
        <v>0</v>
      </c>
      <c r="M70" s="32">
        <f t="shared" si="14"/>
        <v>1309</v>
      </c>
      <c r="N70" s="32">
        <f t="shared" si="12"/>
        <v>56703987</v>
      </c>
      <c r="O70" s="45">
        <f t="shared" si="13"/>
        <v>449.09069093328264</v>
      </c>
      <c r="P70" s="10"/>
    </row>
    <row r="71" spans="1:16">
      <c r="A71" s="12"/>
      <c r="B71" s="25">
        <v>361.1</v>
      </c>
      <c r="C71" s="20" t="s">
        <v>77</v>
      </c>
      <c r="D71" s="46">
        <v>273172</v>
      </c>
      <c r="E71" s="46">
        <v>110975</v>
      </c>
      <c r="F71" s="46">
        <v>14918</v>
      </c>
      <c r="G71" s="46">
        <v>49457</v>
      </c>
      <c r="H71" s="46">
        <v>0</v>
      </c>
      <c r="I71" s="46">
        <v>124594</v>
      </c>
      <c r="J71" s="46">
        <v>108324</v>
      </c>
      <c r="K71" s="46">
        <v>2031173</v>
      </c>
      <c r="L71" s="46">
        <v>0</v>
      </c>
      <c r="M71" s="46">
        <v>1309</v>
      </c>
      <c r="N71" s="46">
        <f t="shared" si="12"/>
        <v>2713922</v>
      </c>
      <c r="O71" s="47">
        <f t="shared" si="13"/>
        <v>21.49402838497117</v>
      </c>
      <c r="P71" s="9"/>
    </row>
    <row r="72" spans="1:16">
      <c r="A72" s="12"/>
      <c r="B72" s="25">
        <v>361.2</v>
      </c>
      <c r="C72" s="20" t="s">
        <v>147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4891751</v>
      </c>
      <c r="L72" s="46">
        <v>0</v>
      </c>
      <c r="M72" s="46">
        <v>0</v>
      </c>
      <c r="N72" s="46">
        <f t="shared" ref="N72:N79" si="15">SUM(D72:M72)</f>
        <v>4891751</v>
      </c>
      <c r="O72" s="47">
        <f t="shared" si="13"/>
        <v>38.742246404359122</v>
      </c>
      <c r="P72" s="9"/>
    </row>
    <row r="73" spans="1:16">
      <c r="A73" s="12"/>
      <c r="B73" s="25">
        <v>361.3</v>
      </c>
      <c r="C73" s="20" t="s">
        <v>78</v>
      </c>
      <c r="D73" s="46">
        <v>92636</v>
      </c>
      <c r="E73" s="46">
        <v>39607</v>
      </c>
      <c r="F73" s="46">
        <v>0</v>
      </c>
      <c r="G73" s="46">
        <v>75269</v>
      </c>
      <c r="H73" s="46">
        <v>0</v>
      </c>
      <c r="I73" s="46">
        <v>48960</v>
      </c>
      <c r="J73" s="46">
        <v>42080</v>
      </c>
      <c r="K73" s="46">
        <v>18277727</v>
      </c>
      <c r="L73" s="46">
        <v>0</v>
      </c>
      <c r="M73" s="46">
        <v>0</v>
      </c>
      <c r="N73" s="46">
        <f t="shared" si="15"/>
        <v>18576279</v>
      </c>
      <c r="O73" s="47">
        <f t="shared" si="13"/>
        <v>147.12252898688462</v>
      </c>
      <c r="P73" s="9"/>
    </row>
    <row r="74" spans="1:16">
      <c r="A74" s="12"/>
      <c r="B74" s="25">
        <v>361.4</v>
      </c>
      <c r="C74" s="20" t="s">
        <v>130</v>
      </c>
      <c r="D74" s="46">
        <v>-45625</v>
      </c>
      <c r="E74" s="46">
        <v>-24318</v>
      </c>
      <c r="F74" s="46">
        <v>53</v>
      </c>
      <c r="G74" s="46">
        <v>-70110</v>
      </c>
      <c r="H74" s="46">
        <v>0</v>
      </c>
      <c r="I74" s="46">
        <v>-27355</v>
      </c>
      <c r="J74" s="46">
        <v>-29688</v>
      </c>
      <c r="K74" s="46">
        <v>5431605</v>
      </c>
      <c r="L74" s="46">
        <v>0</v>
      </c>
      <c r="M74" s="46">
        <v>0</v>
      </c>
      <c r="N74" s="46">
        <f t="shared" si="15"/>
        <v>5234562</v>
      </c>
      <c r="O74" s="47">
        <f t="shared" si="13"/>
        <v>41.457279984793765</v>
      </c>
      <c r="P74" s="9"/>
    </row>
    <row r="75" spans="1:16">
      <c r="A75" s="12"/>
      <c r="B75" s="25">
        <v>362</v>
      </c>
      <c r="C75" s="20" t="s">
        <v>80</v>
      </c>
      <c r="D75" s="46">
        <v>3049009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3049009</v>
      </c>
      <c r="O75" s="47">
        <f t="shared" si="13"/>
        <v>24.147888550972567</v>
      </c>
      <c r="P75" s="9"/>
    </row>
    <row r="76" spans="1:16">
      <c r="A76" s="12"/>
      <c r="B76" s="25">
        <v>364</v>
      </c>
      <c r="C76" s="20" t="s">
        <v>131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245635</v>
      </c>
      <c r="K76" s="46">
        <v>0</v>
      </c>
      <c r="L76" s="46">
        <v>0</v>
      </c>
      <c r="M76" s="46">
        <v>0</v>
      </c>
      <c r="N76" s="46">
        <f t="shared" si="15"/>
        <v>245635</v>
      </c>
      <c r="O76" s="47">
        <f t="shared" si="13"/>
        <v>1.9454080339605906</v>
      </c>
      <c r="P76" s="9"/>
    </row>
    <row r="77" spans="1:16">
      <c r="A77" s="12"/>
      <c r="B77" s="25">
        <v>365</v>
      </c>
      <c r="C77" s="20" t="s">
        <v>132</v>
      </c>
      <c r="D77" s="46">
        <v>49009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49009</v>
      </c>
      <c r="O77" s="47">
        <f t="shared" si="13"/>
        <v>0.38814705696002028</v>
      </c>
      <c r="P77" s="9"/>
    </row>
    <row r="78" spans="1:16">
      <c r="A78" s="12"/>
      <c r="B78" s="25">
        <v>368</v>
      </c>
      <c r="C78" s="20" t="s">
        <v>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21045817</v>
      </c>
      <c r="L78" s="46">
        <v>0</v>
      </c>
      <c r="M78" s="46">
        <v>0</v>
      </c>
      <c r="N78" s="46">
        <f t="shared" si="15"/>
        <v>21045817</v>
      </c>
      <c r="O78" s="47">
        <f t="shared" si="13"/>
        <v>166.68105715009821</v>
      </c>
      <c r="P78" s="9"/>
    </row>
    <row r="79" spans="1:16">
      <c r="A79" s="12"/>
      <c r="B79" s="25">
        <v>369.9</v>
      </c>
      <c r="C79" s="20" t="s">
        <v>84</v>
      </c>
      <c r="D79" s="46">
        <v>886106</v>
      </c>
      <c r="E79" s="46">
        <v>-1703</v>
      </c>
      <c r="F79" s="46">
        <v>0</v>
      </c>
      <c r="G79" s="46">
        <v>0</v>
      </c>
      <c r="H79" s="46">
        <v>0</v>
      </c>
      <c r="I79" s="46">
        <v>-8752</v>
      </c>
      <c r="J79" s="46">
        <v>0</v>
      </c>
      <c r="K79" s="46">
        <v>22352</v>
      </c>
      <c r="L79" s="46">
        <v>0</v>
      </c>
      <c r="M79" s="46">
        <v>0</v>
      </c>
      <c r="N79" s="46">
        <f t="shared" si="15"/>
        <v>898003</v>
      </c>
      <c r="O79" s="47">
        <f t="shared" si="13"/>
        <v>7.1121063802825821</v>
      </c>
      <c r="P79" s="9"/>
    </row>
    <row r="80" spans="1:16" ht="15.75">
      <c r="A80" s="29" t="s">
        <v>54</v>
      </c>
      <c r="B80" s="30"/>
      <c r="C80" s="31"/>
      <c r="D80" s="32">
        <f t="shared" ref="D80:M80" si="16">SUM(D81:D84)</f>
        <v>0</v>
      </c>
      <c r="E80" s="32">
        <f t="shared" si="16"/>
        <v>1261593</v>
      </c>
      <c r="F80" s="32">
        <f t="shared" si="16"/>
        <v>14980692</v>
      </c>
      <c r="G80" s="32">
        <f t="shared" si="16"/>
        <v>43262204</v>
      </c>
      <c r="H80" s="32">
        <f t="shared" si="16"/>
        <v>0</v>
      </c>
      <c r="I80" s="32">
        <f t="shared" si="16"/>
        <v>200000</v>
      </c>
      <c r="J80" s="32">
        <f t="shared" si="16"/>
        <v>1428923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ref="N80:N85" si="17">SUM(D80:M80)</f>
        <v>61133412</v>
      </c>
      <c r="O80" s="45">
        <f t="shared" si="13"/>
        <v>484.17135525565482</v>
      </c>
      <c r="P80" s="9"/>
    </row>
    <row r="81" spans="1:119">
      <c r="A81" s="12"/>
      <c r="B81" s="25">
        <v>381</v>
      </c>
      <c r="C81" s="20" t="s">
        <v>85</v>
      </c>
      <c r="D81" s="46">
        <v>0</v>
      </c>
      <c r="E81" s="46">
        <v>1261593</v>
      </c>
      <c r="F81" s="46">
        <v>7200692</v>
      </c>
      <c r="G81" s="46">
        <v>3827925</v>
      </c>
      <c r="H81" s="46">
        <v>0</v>
      </c>
      <c r="I81" s="46">
        <v>200000</v>
      </c>
      <c r="J81" s="46">
        <v>155995</v>
      </c>
      <c r="K81" s="46">
        <v>0</v>
      </c>
      <c r="L81" s="46">
        <v>0</v>
      </c>
      <c r="M81" s="46">
        <v>0</v>
      </c>
      <c r="N81" s="46">
        <f t="shared" si="17"/>
        <v>12646205</v>
      </c>
      <c r="O81" s="47">
        <f t="shared" si="13"/>
        <v>100.15685389342964</v>
      </c>
      <c r="P81" s="9"/>
    </row>
    <row r="82" spans="1:119">
      <c r="A82" s="12"/>
      <c r="B82" s="25">
        <v>384</v>
      </c>
      <c r="C82" s="20" t="s">
        <v>86</v>
      </c>
      <c r="D82" s="46">
        <v>0</v>
      </c>
      <c r="E82" s="46">
        <v>0</v>
      </c>
      <c r="F82" s="46">
        <v>0</v>
      </c>
      <c r="G82" s="46">
        <v>39434279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39434279</v>
      </c>
      <c r="O82" s="47">
        <f t="shared" si="13"/>
        <v>312.31609168092251</v>
      </c>
      <c r="P82" s="9"/>
    </row>
    <row r="83" spans="1:119">
      <c r="A83" s="12"/>
      <c r="B83" s="25">
        <v>385</v>
      </c>
      <c r="C83" s="20" t="s">
        <v>134</v>
      </c>
      <c r="D83" s="46">
        <v>0</v>
      </c>
      <c r="E83" s="46">
        <v>0</v>
      </c>
      <c r="F83" s="46">
        <v>7780000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7780000</v>
      </c>
      <c r="O83" s="47">
        <f t="shared" si="13"/>
        <v>61.616929607805865</v>
      </c>
      <c r="P83" s="9"/>
    </row>
    <row r="84" spans="1:119" ht="15.75" thickBot="1">
      <c r="A84" s="12"/>
      <c r="B84" s="25">
        <v>389.4</v>
      </c>
      <c r="C84" s="20" t="s">
        <v>135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1272928</v>
      </c>
      <c r="K84" s="46">
        <v>0</v>
      </c>
      <c r="L84" s="46">
        <v>0</v>
      </c>
      <c r="M84" s="46">
        <v>0</v>
      </c>
      <c r="N84" s="46">
        <f t="shared" si="17"/>
        <v>1272928</v>
      </c>
      <c r="O84" s="47">
        <f t="shared" si="13"/>
        <v>10.081480073496801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8">SUM(D5,D16,D26,D46,D66,D70,D80)</f>
        <v>111942116</v>
      </c>
      <c r="E85" s="15">
        <f t="shared" si="18"/>
        <v>34439674</v>
      </c>
      <c r="F85" s="15">
        <f t="shared" si="18"/>
        <v>17501076</v>
      </c>
      <c r="G85" s="15">
        <f t="shared" si="18"/>
        <v>43316820</v>
      </c>
      <c r="H85" s="15">
        <f t="shared" si="18"/>
        <v>0</v>
      </c>
      <c r="I85" s="15">
        <f t="shared" si="18"/>
        <v>27498824</v>
      </c>
      <c r="J85" s="15">
        <f t="shared" si="18"/>
        <v>23898469</v>
      </c>
      <c r="K85" s="15">
        <f t="shared" si="18"/>
        <v>51700425</v>
      </c>
      <c r="L85" s="15">
        <f t="shared" si="18"/>
        <v>0</v>
      </c>
      <c r="M85" s="15">
        <f t="shared" si="18"/>
        <v>237472</v>
      </c>
      <c r="N85" s="15">
        <f t="shared" si="17"/>
        <v>310534876</v>
      </c>
      <c r="O85" s="38">
        <f t="shared" si="13"/>
        <v>2459.4094595450802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154</v>
      </c>
      <c r="M87" s="121"/>
      <c r="N87" s="121"/>
      <c r="O87" s="43">
        <v>126264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customHeight="1" thickBot="1">
      <c r="A89" s="123" t="s">
        <v>115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56683205</v>
      </c>
      <c r="E5" s="27">
        <f t="shared" si="0"/>
        <v>0</v>
      </c>
      <c r="F5" s="27">
        <f t="shared" si="0"/>
        <v>1573553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58256758</v>
      </c>
      <c r="O5" s="33">
        <f t="shared" ref="O5:O36" si="1">(N5/O$84)</f>
        <v>468.74654414959525</v>
      </c>
      <c r="P5" s="6"/>
    </row>
    <row r="6" spans="1:133">
      <c r="A6" s="12"/>
      <c r="B6" s="25">
        <v>311</v>
      </c>
      <c r="C6" s="20" t="s">
        <v>3</v>
      </c>
      <c r="D6" s="46">
        <v>35279815</v>
      </c>
      <c r="E6" s="46">
        <v>0</v>
      </c>
      <c r="F6" s="46">
        <v>1573553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36853368</v>
      </c>
      <c r="O6" s="47">
        <f t="shared" si="1"/>
        <v>296.53021354661172</v>
      </c>
      <c r="P6" s="9"/>
    </row>
    <row r="7" spans="1:133">
      <c r="A7" s="12"/>
      <c r="B7" s="25">
        <v>312.41000000000003</v>
      </c>
      <c r="C7" s="20" t="s">
        <v>11</v>
      </c>
      <c r="D7" s="46">
        <v>1277166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1277166</v>
      </c>
      <c r="O7" s="47">
        <f t="shared" si="1"/>
        <v>10.276355385333355</v>
      </c>
      <c r="P7" s="9"/>
    </row>
    <row r="8" spans="1:133">
      <c r="A8" s="12"/>
      <c r="B8" s="25">
        <v>312.42</v>
      </c>
      <c r="C8" s="20" t="s">
        <v>109</v>
      </c>
      <c r="D8" s="46">
        <v>918530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918530</v>
      </c>
      <c r="O8" s="47">
        <f t="shared" si="1"/>
        <v>7.3906921356270416</v>
      </c>
      <c r="P8" s="9"/>
    </row>
    <row r="9" spans="1:133">
      <c r="A9" s="12"/>
      <c r="B9" s="25">
        <v>312.51</v>
      </c>
      <c r="C9" s="20" t="s">
        <v>95</v>
      </c>
      <c r="D9" s="46">
        <v>1450194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1450194</v>
      </c>
      <c r="O9" s="47">
        <f t="shared" si="1"/>
        <v>11.668576302280298</v>
      </c>
      <c r="P9" s="9"/>
    </row>
    <row r="10" spans="1:133">
      <c r="A10" s="12"/>
      <c r="B10" s="25">
        <v>312.52</v>
      </c>
      <c r="C10" s="20" t="s">
        <v>120</v>
      </c>
      <c r="D10" s="46">
        <v>983251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983251</v>
      </c>
      <c r="O10" s="47">
        <f t="shared" si="1"/>
        <v>7.9114513767078094</v>
      </c>
      <c r="P10" s="9"/>
    </row>
    <row r="11" spans="1:133">
      <c r="A11" s="12"/>
      <c r="B11" s="25">
        <v>314.10000000000002</v>
      </c>
      <c r="C11" s="20" t="s">
        <v>12</v>
      </c>
      <c r="D11" s="46">
        <v>8936647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8936647</v>
      </c>
      <c r="O11" s="47">
        <f t="shared" si="1"/>
        <v>71.906205242915306</v>
      </c>
      <c r="P11" s="9"/>
    </row>
    <row r="12" spans="1:133">
      <c r="A12" s="12"/>
      <c r="B12" s="25">
        <v>314.3</v>
      </c>
      <c r="C12" s="20" t="s">
        <v>13</v>
      </c>
      <c r="D12" s="46">
        <v>1970004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1970004</v>
      </c>
      <c r="O12" s="47">
        <f t="shared" si="1"/>
        <v>15.851080607006645</v>
      </c>
      <c r="P12" s="9"/>
    </row>
    <row r="13" spans="1:133">
      <c r="A13" s="12"/>
      <c r="B13" s="25">
        <v>314.8</v>
      </c>
      <c r="C13" s="20" t="s">
        <v>16</v>
      </c>
      <c r="D13" s="46">
        <v>148158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148158</v>
      </c>
      <c r="O13" s="47">
        <f t="shared" si="1"/>
        <v>1.1921114883893082</v>
      </c>
      <c r="P13" s="9"/>
    </row>
    <row r="14" spans="1:133">
      <c r="A14" s="12"/>
      <c r="B14" s="25">
        <v>315</v>
      </c>
      <c r="C14" s="20" t="s">
        <v>121</v>
      </c>
      <c r="D14" s="46">
        <v>4643614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4643614</v>
      </c>
      <c r="O14" s="47">
        <f t="shared" si="1"/>
        <v>37.363528105437631</v>
      </c>
      <c r="P14" s="9"/>
    </row>
    <row r="15" spans="1:133">
      <c r="A15" s="12"/>
      <c r="B15" s="25">
        <v>316</v>
      </c>
      <c r="C15" s="20" t="s">
        <v>122</v>
      </c>
      <c r="D15" s="46">
        <v>1075826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1075826</v>
      </c>
      <c r="O15" s="47">
        <f t="shared" si="1"/>
        <v>8.6563299592861398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14821930</v>
      </c>
      <c r="E16" s="32">
        <f t="shared" si="3"/>
        <v>9601298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4623027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29046255</v>
      </c>
      <c r="O16" s="45">
        <f t="shared" si="1"/>
        <v>233.71248451103136</v>
      </c>
      <c r="P16" s="10"/>
    </row>
    <row r="17" spans="1:16">
      <c r="A17" s="12"/>
      <c r="B17" s="25">
        <v>322</v>
      </c>
      <c r="C17" s="20" t="s">
        <v>0</v>
      </c>
      <c r="D17" s="46">
        <v>2575676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2575676</v>
      </c>
      <c r="O17" s="47">
        <f t="shared" si="1"/>
        <v>20.72444923641396</v>
      </c>
      <c r="P17" s="9"/>
    </row>
    <row r="18" spans="1:16">
      <c r="A18" s="12"/>
      <c r="B18" s="25">
        <v>323.10000000000002</v>
      </c>
      <c r="C18" s="20" t="s">
        <v>19</v>
      </c>
      <c r="D18" s="46">
        <v>7138457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7138457</v>
      </c>
      <c r="O18" s="47">
        <f t="shared" si="1"/>
        <v>57.437577444843178</v>
      </c>
      <c r="P18" s="9"/>
    </row>
    <row r="19" spans="1:16">
      <c r="A19" s="12"/>
      <c r="B19" s="25">
        <v>323.39999999999998</v>
      </c>
      <c r="C19" s="20" t="s">
        <v>20</v>
      </c>
      <c r="D19" s="46">
        <v>43418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43418</v>
      </c>
      <c r="O19" s="47">
        <f t="shared" si="1"/>
        <v>0.34935067024991551</v>
      </c>
      <c r="P19" s="9"/>
    </row>
    <row r="20" spans="1:16">
      <c r="A20" s="12"/>
      <c r="B20" s="25">
        <v>323.7</v>
      </c>
      <c r="C20" s="20" t="s">
        <v>21</v>
      </c>
      <c r="D20" s="46">
        <v>2845639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2845639</v>
      </c>
      <c r="O20" s="47">
        <f t="shared" si="1"/>
        <v>22.896630244122239</v>
      </c>
      <c r="P20" s="9"/>
    </row>
    <row r="21" spans="1:16">
      <c r="A21" s="12"/>
      <c r="B21" s="25">
        <v>323.89999999999998</v>
      </c>
      <c r="C21" s="20" t="s">
        <v>22</v>
      </c>
      <c r="D21" s="46">
        <v>70385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70385</v>
      </c>
      <c r="O21" s="47">
        <f t="shared" si="1"/>
        <v>0.56633301684877935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587038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587038</v>
      </c>
      <c r="O22" s="47">
        <f t="shared" si="1"/>
        <v>4.7234354130123428</v>
      </c>
      <c r="P22" s="9"/>
    </row>
    <row r="23" spans="1:16">
      <c r="A23" s="12"/>
      <c r="B23" s="25">
        <v>325.2</v>
      </c>
      <c r="C23" s="20" t="s">
        <v>24</v>
      </c>
      <c r="D23" s="46">
        <v>2147155</v>
      </c>
      <c r="E23" s="46">
        <v>9596691</v>
      </c>
      <c r="F23" s="46">
        <v>0</v>
      </c>
      <c r="G23" s="46">
        <v>0</v>
      </c>
      <c r="H23" s="46">
        <v>0</v>
      </c>
      <c r="I23" s="46">
        <v>4035989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15779835</v>
      </c>
      <c r="O23" s="47">
        <f t="shared" si="1"/>
        <v>126.96798410067427</v>
      </c>
      <c r="P23" s="9"/>
    </row>
    <row r="24" spans="1:16">
      <c r="A24" s="12"/>
      <c r="B24" s="25">
        <v>329</v>
      </c>
      <c r="C24" s="20" t="s">
        <v>25</v>
      </c>
      <c r="D24" s="46">
        <v>1200</v>
      </c>
      <c r="E24" s="46">
        <v>4607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5807</v>
      </c>
      <c r="O24" s="47">
        <f t="shared" si="1"/>
        <v>4.6724384866674178E-2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SUM(D26:D43)</f>
        <v>15426310</v>
      </c>
      <c r="E25" s="32">
        <f t="shared" si="5"/>
        <v>1927975</v>
      </c>
      <c r="F25" s="32">
        <f t="shared" si="5"/>
        <v>109891</v>
      </c>
      <c r="G25" s="32">
        <f t="shared" si="5"/>
        <v>63284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17527460</v>
      </c>
      <c r="O25" s="45">
        <f t="shared" si="1"/>
        <v>141.02975491221576</v>
      </c>
      <c r="P25" s="10"/>
    </row>
    <row r="26" spans="1:16">
      <c r="A26" s="12"/>
      <c r="B26" s="25">
        <v>331.2</v>
      </c>
      <c r="C26" s="20" t="s">
        <v>26</v>
      </c>
      <c r="D26" s="46">
        <v>0</v>
      </c>
      <c r="E26" s="46">
        <v>143036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143036</v>
      </c>
      <c r="O26" s="47">
        <f t="shared" si="1"/>
        <v>1.1508987624917526</v>
      </c>
      <c r="P26" s="9"/>
    </row>
    <row r="27" spans="1:16">
      <c r="A27" s="12"/>
      <c r="B27" s="25">
        <v>331.5</v>
      </c>
      <c r="C27" s="20" t="s">
        <v>28</v>
      </c>
      <c r="D27" s="46">
        <v>0</v>
      </c>
      <c r="E27" s="46">
        <v>1312818</v>
      </c>
      <c r="F27" s="46">
        <v>109891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1422709</v>
      </c>
      <c r="O27" s="47">
        <f t="shared" si="1"/>
        <v>11.447426015030334</v>
      </c>
      <c r="P27" s="9"/>
    </row>
    <row r="28" spans="1:16">
      <c r="A28" s="12"/>
      <c r="B28" s="25">
        <v>334.2</v>
      </c>
      <c r="C28" s="20" t="s">
        <v>31</v>
      </c>
      <c r="D28" s="46">
        <v>12</v>
      </c>
      <c r="E28" s="46">
        <v>249527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249539</v>
      </c>
      <c r="O28" s="47">
        <f t="shared" si="1"/>
        <v>2.0078450620363366</v>
      </c>
      <c r="P28" s="9"/>
    </row>
    <row r="29" spans="1:16">
      <c r="A29" s="12"/>
      <c r="B29" s="25">
        <v>334.5</v>
      </c>
      <c r="C29" s="20" t="s">
        <v>33</v>
      </c>
      <c r="D29" s="46">
        <v>0</v>
      </c>
      <c r="E29" s="46">
        <v>94347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94347</v>
      </c>
      <c r="O29" s="47">
        <f t="shared" si="1"/>
        <v>0.75913647994077982</v>
      </c>
      <c r="P29" s="9"/>
    </row>
    <row r="30" spans="1:16">
      <c r="A30" s="12"/>
      <c r="B30" s="25">
        <v>335.12</v>
      </c>
      <c r="C30" s="20" t="s">
        <v>123</v>
      </c>
      <c r="D30" s="46">
        <v>3978105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3978105</v>
      </c>
      <c r="O30" s="47">
        <f t="shared" si="1"/>
        <v>32.008697961088494</v>
      </c>
      <c r="P30" s="9"/>
    </row>
    <row r="31" spans="1:16">
      <c r="A31" s="12"/>
      <c r="B31" s="25">
        <v>335.14</v>
      </c>
      <c r="C31" s="20" t="s">
        <v>124</v>
      </c>
      <c r="D31" s="46">
        <v>396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396</v>
      </c>
      <c r="O31" s="47">
        <f t="shared" si="1"/>
        <v>3.1863021193736826E-3</v>
      </c>
      <c r="P31" s="9"/>
    </row>
    <row r="32" spans="1:16">
      <c r="A32" s="12"/>
      <c r="B32" s="25">
        <v>335.15</v>
      </c>
      <c r="C32" s="20" t="s">
        <v>125</v>
      </c>
      <c r="D32" s="46">
        <v>61604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61604</v>
      </c>
      <c r="O32" s="47">
        <f t="shared" si="1"/>
        <v>0.4956791812169099</v>
      </c>
      <c r="P32" s="9"/>
    </row>
    <row r="33" spans="1:16">
      <c r="A33" s="12"/>
      <c r="B33" s="25">
        <v>335.18</v>
      </c>
      <c r="C33" s="20" t="s">
        <v>126</v>
      </c>
      <c r="D33" s="46">
        <v>7930264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7930264</v>
      </c>
      <c r="O33" s="47">
        <f t="shared" si="1"/>
        <v>63.808628763618223</v>
      </c>
      <c r="P33" s="9"/>
    </row>
    <row r="34" spans="1:16">
      <c r="A34" s="12"/>
      <c r="B34" s="25">
        <v>335.19</v>
      </c>
      <c r="C34" s="20" t="s">
        <v>127</v>
      </c>
      <c r="D34" s="46">
        <v>140471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140471</v>
      </c>
      <c r="O34" s="47">
        <f t="shared" si="1"/>
        <v>1.1302602146730822</v>
      </c>
      <c r="P34" s="9"/>
    </row>
    <row r="35" spans="1:16">
      <c r="A35" s="12"/>
      <c r="B35" s="25">
        <v>335.21</v>
      </c>
      <c r="C35" s="20" t="s">
        <v>40</v>
      </c>
      <c r="D35" s="46">
        <v>0</v>
      </c>
      <c r="E35" s="46">
        <v>74668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74668</v>
      </c>
      <c r="O35" s="47">
        <f t="shared" si="1"/>
        <v>0.60079496628634876</v>
      </c>
      <c r="P35" s="9"/>
    </row>
    <row r="36" spans="1:16">
      <c r="A36" s="12"/>
      <c r="B36" s="25">
        <v>335.22</v>
      </c>
      <c r="C36" s="20" t="s">
        <v>41</v>
      </c>
      <c r="D36" s="46">
        <v>221895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221895</v>
      </c>
      <c r="O36" s="47">
        <f t="shared" si="1"/>
        <v>1.7854154262081396</v>
      </c>
      <c r="P36" s="9"/>
    </row>
    <row r="37" spans="1:16">
      <c r="A37" s="12"/>
      <c r="B37" s="25">
        <v>335.29</v>
      </c>
      <c r="C37" s="20" t="s">
        <v>42</v>
      </c>
      <c r="D37" s="46">
        <v>1683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1683</v>
      </c>
      <c r="O37" s="47">
        <f t="shared" ref="O37:O68" si="7">(N37/O$84)</f>
        <v>1.354178400733815E-2</v>
      </c>
      <c r="P37" s="9"/>
    </row>
    <row r="38" spans="1:16">
      <c r="A38" s="12"/>
      <c r="B38" s="25">
        <v>335.33</v>
      </c>
      <c r="C38" s="20" t="s">
        <v>97</v>
      </c>
      <c r="D38" s="46">
        <v>64722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8">SUM(D38:M38)</f>
        <v>64722</v>
      </c>
      <c r="O38" s="47">
        <f t="shared" si="7"/>
        <v>0.52076728729824107</v>
      </c>
      <c r="P38" s="9"/>
    </row>
    <row r="39" spans="1:16">
      <c r="A39" s="12"/>
      <c r="B39" s="25">
        <v>337.2</v>
      </c>
      <c r="C39" s="20" t="s">
        <v>43</v>
      </c>
      <c r="D39" s="46">
        <v>0</v>
      </c>
      <c r="E39" s="46">
        <v>3198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3198</v>
      </c>
      <c r="O39" s="47">
        <f t="shared" si="7"/>
        <v>2.5731803479184436E-2</v>
      </c>
      <c r="P39" s="9"/>
    </row>
    <row r="40" spans="1:16">
      <c r="A40" s="12"/>
      <c r="B40" s="25">
        <v>337.3</v>
      </c>
      <c r="C40" s="20" t="s">
        <v>44</v>
      </c>
      <c r="D40" s="46">
        <v>0</v>
      </c>
      <c r="E40" s="46">
        <v>50381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50381</v>
      </c>
      <c r="O40" s="47">
        <f t="shared" si="7"/>
        <v>0.40537648251556946</v>
      </c>
      <c r="P40" s="9"/>
    </row>
    <row r="41" spans="1:16">
      <c r="A41" s="12"/>
      <c r="B41" s="25">
        <v>337.4</v>
      </c>
      <c r="C41" s="20" t="s">
        <v>45</v>
      </c>
      <c r="D41" s="46">
        <v>124703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124703</v>
      </c>
      <c r="O41" s="47">
        <f t="shared" si="7"/>
        <v>1.0033874575562027</v>
      </c>
      <c r="P41" s="9"/>
    </row>
    <row r="42" spans="1:16">
      <c r="A42" s="12"/>
      <c r="B42" s="25">
        <v>337.5</v>
      </c>
      <c r="C42" s="20" t="s">
        <v>111</v>
      </c>
      <c r="D42" s="46">
        <v>0</v>
      </c>
      <c r="E42" s="46">
        <v>0</v>
      </c>
      <c r="F42" s="46">
        <v>0</v>
      </c>
      <c r="G42" s="46">
        <v>63284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63284</v>
      </c>
      <c r="O42" s="47">
        <f t="shared" si="7"/>
        <v>0.50919682657182863</v>
      </c>
      <c r="P42" s="9"/>
    </row>
    <row r="43" spans="1:16">
      <c r="A43" s="12"/>
      <c r="B43" s="25">
        <v>338</v>
      </c>
      <c r="C43" s="20" t="s">
        <v>47</v>
      </c>
      <c r="D43" s="46">
        <v>2902455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2902455</v>
      </c>
      <c r="O43" s="47">
        <f t="shared" si="7"/>
        <v>23.353784136077628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SUM(D45:D63)</f>
        <v>14657823</v>
      </c>
      <c r="E44" s="32">
        <f t="shared" si="9"/>
        <v>21122105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21030371</v>
      </c>
      <c r="J44" s="32">
        <f t="shared" si="9"/>
        <v>21245098</v>
      </c>
      <c r="K44" s="32">
        <f t="shared" si="9"/>
        <v>0</v>
      </c>
      <c r="L44" s="32">
        <f t="shared" si="9"/>
        <v>0</v>
      </c>
      <c r="M44" s="32">
        <f t="shared" si="9"/>
        <v>214440</v>
      </c>
      <c r="N44" s="32">
        <f t="shared" si="8"/>
        <v>78269837</v>
      </c>
      <c r="O44" s="45">
        <f t="shared" si="7"/>
        <v>629.77613009124411</v>
      </c>
      <c r="P44" s="10"/>
    </row>
    <row r="45" spans="1:16">
      <c r="A45" s="12"/>
      <c r="B45" s="25">
        <v>341.1</v>
      </c>
      <c r="C45" s="20" t="s">
        <v>128</v>
      </c>
      <c r="D45" s="46">
        <v>2150395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2150395</v>
      </c>
      <c r="O45" s="47">
        <f t="shared" si="7"/>
        <v>17.302545823208511</v>
      </c>
      <c r="P45" s="9"/>
    </row>
    <row r="46" spans="1:16">
      <c r="A46" s="12"/>
      <c r="B46" s="25">
        <v>341.2</v>
      </c>
      <c r="C46" s="20" t="s">
        <v>129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21204941</v>
      </c>
      <c r="K46" s="46">
        <v>0</v>
      </c>
      <c r="L46" s="46">
        <v>0</v>
      </c>
      <c r="M46" s="46">
        <v>0</v>
      </c>
      <c r="N46" s="46">
        <f t="shared" ref="N46:N63" si="10">SUM(D46:M46)</f>
        <v>21204941</v>
      </c>
      <c r="O46" s="47">
        <f t="shared" si="7"/>
        <v>170.61956679165124</v>
      </c>
      <c r="P46" s="9"/>
    </row>
    <row r="47" spans="1:16">
      <c r="A47" s="12"/>
      <c r="B47" s="25">
        <v>342.1</v>
      </c>
      <c r="C47" s="20" t="s">
        <v>56</v>
      </c>
      <c r="D47" s="46">
        <v>1054384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1054384</v>
      </c>
      <c r="O47" s="47">
        <f t="shared" si="7"/>
        <v>8.4838029642265163</v>
      </c>
      <c r="P47" s="9"/>
    </row>
    <row r="48" spans="1:16">
      <c r="A48" s="12"/>
      <c r="B48" s="25">
        <v>342.2</v>
      </c>
      <c r="C48" s="20" t="s">
        <v>57</v>
      </c>
      <c r="D48" s="46">
        <v>750</v>
      </c>
      <c r="E48" s="46">
        <v>8529911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8530661</v>
      </c>
      <c r="O48" s="47">
        <f t="shared" si="7"/>
        <v>68.639553595854593</v>
      </c>
      <c r="P48" s="9"/>
    </row>
    <row r="49" spans="1:16">
      <c r="A49" s="12"/>
      <c r="B49" s="25">
        <v>342.4</v>
      </c>
      <c r="C49" s="20" t="s">
        <v>58</v>
      </c>
      <c r="D49" s="46">
        <v>20442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20442</v>
      </c>
      <c r="O49" s="47">
        <f t="shared" si="7"/>
        <v>0.1644807775864566</v>
      </c>
      <c r="P49" s="9"/>
    </row>
    <row r="50" spans="1:16">
      <c r="A50" s="12"/>
      <c r="B50" s="25">
        <v>342.5</v>
      </c>
      <c r="C50" s="20" t="s">
        <v>59</v>
      </c>
      <c r="D50" s="46">
        <v>199742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199742</v>
      </c>
      <c r="O50" s="47">
        <f t="shared" si="7"/>
        <v>1.6071675705250961</v>
      </c>
      <c r="P50" s="9"/>
    </row>
    <row r="51" spans="1:16">
      <c r="A51" s="12"/>
      <c r="B51" s="25">
        <v>342.6</v>
      </c>
      <c r="C51" s="20" t="s">
        <v>60</v>
      </c>
      <c r="D51" s="46">
        <v>2299334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2299334</v>
      </c>
      <c r="O51" s="47">
        <f t="shared" si="7"/>
        <v>18.500941407444362</v>
      </c>
      <c r="P51" s="9"/>
    </row>
    <row r="52" spans="1:16">
      <c r="A52" s="12"/>
      <c r="B52" s="25">
        <v>342.9</v>
      </c>
      <c r="C52" s="20" t="s">
        <v>61</v>
      </c>
      <c r="D52" s="46">
        <v>203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203</v>
      </c>
      <c r="O52" s="47">
        <f t="shared" si="7"/>
        <v>1.6333821470526705E-3</v>
      </c>
      <c r="P52" s="9"/>
    </row>
    <row r="53" spans="1:16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8465116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8465116</v>
      </c>
      <c r="O53" s="47">
        <f t="shared" si="7"/>
        <v>68.112164271575935</v>
      </c>
      <c r="P53" s="9"/>
    </row>
    <row r="54" spans="1:16">
      <c r="A54" s="12"/>
      <c r="B54" s="25">
        <v>343.5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12262183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12262183</v>
      </c>
      <c r="O54" s="47">
        <f t="shared" si="7"/>
        <v>98.664191113757425</v>
      </c>
      <c r="P54" s="9"/>
    </row>
    <row r="55" spans="1:16">
      <c r="A55" s="12"/>
      <c r="B55" s="25">
        <v>343.6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303072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303072</v>
      </c>
      <c r="O55" s="47">
        <f t="shared" si="7"/>
        <v>2.4385832220273249</v>
      </c>
      <c r="P55" s="9"/>
    </row>
    <row r="56" spans="1:16">
      <c r="A56" s="12"/>
      <c r="B56" s="25">
        <v>343.9</v>
      </c>
      <c r="C56" s="20" t="s">
        <v>65</v>
      </c>
      <c r="D56" s="46">
        <v>112050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112050</v>
      </c>
      <c r="O56" s="47">
        <f t="shared" si="7"/>
        <v>0.90157866786823515</v>
      </c>
      <c r="P56" s="9"/>
    </row>
    <row r="57" spans="1:16">
      <c r="A57" s="12"/>
      <c r="B57" s="25">
        <v>345.1</v>
      </c>
      <c r="C57" s="20" t="s">
        <v>66</v>
      </c>
      <c r="D57" s="46">
        <v>366709</v>
      </c>
      <c r="E57" s="46">
        <v>285893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652602</v>
      </c>
      <c r="O57" s="47">
        <f t="shared" si="7"/>
        <v>5.2509776154229897</v>
      </c>
      <c r="P57" s="9"/>
    </row>
    <row r="58" spans="1:16">
      <c r="A58" s="12"/>
      <c r="B58" s="25">
        <v>345.9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214440</v>
      </c>
      <c r="N58" s="46">
        <f t="shared" si="10"/>
        <v>214440</v>
      </c>
      <c r="O58" s="47">
        <f t="shared" si="7"/>
        <v>1.7254308749456881</v>
      </c>
      <c r="P58" s="9"/>
    </row>
    <row r="59" spans="1:16">
      <c r="A59" s="12"/>
      <c r="B59" s="25">
        <v>347.2</v>
      </c>
      <c r="C59" s="20" t="s">
        <v>68</v>
      </c>
      <c r="D59" s="46">
        <v>4048533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4048533</v>
      </c>
      <c r="O59" s="47">
        <f t="shared" si="7"/>
        <v>32.575376965288619</v>
      </c>
      <c r="P59" s="9"/>
    </row>
    <row r="60" spans="1:16">
      <c r="A60" s="12"/>
      <c r="B60" s="25">
        <v>347.5</v>
      </c>
      <c r="C60" s="20" t="s">
        <v>70</v>
      </c>
      <c r="D60" s="46">
        <v>40215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40215</v>
      </c>
      <c r="O60" s="47">
        <f t="shared" si="7"/>
        <v>0.32357863568336526</v>
      </c>
      <c r="P60" s="9"/>
    </row>
    <row r="61" spans="1:16">
      <c r="A61" s="12"/>
      <c r="B61" s="25">
        <v>347.8</v>
      </c>
      <c r="C61" s="20" t="s">
        <v>98</v>
      </c>
      <c r="D61" s="46">
        <v>0</v>
      </c>
      <c r="E61" s="46">
        <v>12147340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12147340</v>
      </c>
      <c r="O61" s="47">
        <f t="shared" si="7"/>
        <v>97.740139360486637</v>
      </c>
      <c r="P61" s="9"/>
    </row>
    <row r="62" spans="1:16">
      <c r="A62" s="12"/>
      <c r="B62" s="25">
        <v>347.9</v>
      </c>
      <c r="C62" s="20" t="s">
        <v>71</v>
      </c>
      <c r="D62" s="46">
        <v>270786</v>
      </c>
      <c r="E62" s="46">
        <v>158961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429747</v>
      </c>
      <c r="O62" s="47">
        <f t="shared" si="7"/>
        <v>3.4578378204406111</v>
      </c>
      <c r="P62" s="9"/>
    </row>
    <row r="63" spans="1:16">
      <c r="A63" s="12"/>
      <c r="B63" s="25">
        <v>349</v>
      </c>
      <c r="C63" s="20" t="s">
        <v>1</v>
      </c>
      <c r="D63" s="46">
        <v>4094280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40157</v>
      </c>
      <c r="K63" s="46">
        <v>0</v>
      </c>
      <c r="L63" s="46">
        <v>0</v>
      </c>
      <c r="M63" s="46">
        <v>0</v>
      </c>
      <c r="N63" s="46">
        <f t="shared" si="10"/>
        <v>4134437</v>
      </c>
      <c r="O63" s="47">
        <f t="shared" si="7"/>
        <v>33.266579231103456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2511975</v>
      </c>
      <c r="E64" s="32">
        <f t="shared" si="11"/>
        <v>760223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3272198</v>
      </c>
      <c r="O64" s="45">
        <f t="shared" si="7"/>
        <v>26.328816723258395</v>
      </c>
      <c r="P64" s="10"/>
    </row>
    <row r="65" spans="1:16">
      <c r="A65" s="13"/>
      <c r="B65" s="39">
        <v>351.1</v>
      </c>
      <c r="C65" s="21" t="s">
        <v>74</v>
      </c>
      <c r="D65" s="46">
        <v>1095230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1095230</v>
      </c>
      <c r="O65" s="47">
        <f t="shared" si="7"/>
        <v>8.8124587631354494</v>
      </c>
      <c r="P65" s="9"/>
    </row>
    <row r="66" spans="1:16">
      <c r="A66" s="13"/>
      <c r="B66" s="39">
        <v>354</v>
      </c>
      <c r="C66" s="21" t="s">
        <v>75</v>
      </c>
      <c r="D66" s="46">
        <v>1243892</v>
      </c>
      <c r="E66" s="46">
        <v>112939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1356831</v>
      </c>
      <c r="O66" s="47">
        <f t="shared" si="7"/>
        <v>10.917357300333114</v>
      </c>
      <c r="P66" s="9"/>
    </row>
    <row r="67" spans="1:16">
      <c r="A67" s="13"/>
      <c r="B67" s="39">
        <v>359</v>
      </c>
      <c r="C67" s="21" t="s">
        <v>76</v>
      </c>
      <c r="D67" s="46">
        <v>172853</v>
      </c>
      <c r="E67" s="46">
        <v>647284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820137</v>
      </c>
      <c r="O67" s="47">
        <f t="shared" si="7"/>
        <v>6.5990006597898327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4336617</v>
      </c>
      <c r="E68" s="32">
        <f t="shared" si="13"/>
        <v>76955</v>
      </c>
      <c r="F68" s="32">
        <f t="shared" si="13"/>
        <v>6676</v>
      </c>
      <c r="G68" s="32">
        <f t="shared" si="13"/>
        <v>117853</v>
      </c>
      <c r="H68" s="32">
        <f t="shared" si="13"/>
        <v>0</v>
      </c>
      <c r="I68" s="32">
        <f t="shared" si="13"/>
        <v>57943</v>
      </c>
      <c r="J68" s="32">
        <f t="shared" si="13"/>
        <v>264457</v>
      </c>
      <c r="K68" s="32">
        <f t="shared" si="13"/>
        <v>22092908</v>
      </c>
      <c r="L68" s="32">
        <f t="shared" si="13"/>
        <v>0</v>
      </c>
      <c r="M68" s="32">
        <f t="shared" si="13"/>
        <v>2405</v>
      </c>
      <c r="N68" s="32">
        <f t="shared" si="12"/>
        <v>26955814</v>
      </c>
      <c r="O68" s="45">
        <f t="shared" si="7"/>
        <v>216.89234161020903</v>
      </c>
      <c r="P68" s="10"/>
    </row>
    <row r="69" spans="1:16">
      <c r="A69" s="12"/>
      <c r="B69" s="25">
        <v>361.1</v>
      </c>
      <c r="C69" s="20" t="s">
        <v>77</v>
      </c>
      <c r="D69" s="46">
        <v>285700</v>
      </c>
      <c r="E69" s="46">
        <v>125860</v>
      </c>
      <c r="F69" s="46">
        <v>11384</v>
      </c>
      <c r="G69" s="46">
        <v>154192</v>
      </c>
      <c r="H69" s="46">
        <v>0</v>
      </c>
      <c r="I69" s="46">
        <v>130600</v>
      </c>
      <c r="J69" s="46">
        <v>149333</v>
      </c>
      <c r="K69" s="46">
        <v>2463093</v>
      </c>
      <c r="L69" s="46">
        <v>0</v>
      </c>
      <c r="M69" s="46">
        <v>2405</v>
      </c>
      <c r="N69" s="46">
        <f t="shared" si="12"/>
        <v>3322567</v>
      </c>
      <c r="O69" s="47">
        <f t="shared" ref="O69:O82" si="14">(N69/O$84)</f>
        <v>26.734096651164286</v>
      </c>
      <c r="P69" s="9"/>
    </row>
    <row r="70" spans="1:16">
      <c r="A70" s="12"/>
      <c r="B70" s="25">
        <v>361.2</v>
      </c>
      <c r="C70" s="20" t="s">
        <v>147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4359566</v>
      </c>
      <c r="L70" s="46">
        <v>0</v>
      </c>
      <c r="M70" s="46">
        <v>0</v>
      </c>
      <c r="N70" s="46">
        <f t="shared" ref="N70:N77" si="15">SUM(D70:M70)</f>
        <v>4359566</v>
      </c>
      <c r="O70" s="47">
        <f t="shared" si="14"/>
        <v>35.078016124619815</v>
      </c>
      <c r="P70" s="9"/>
    </row>
    <row r="71" spans="1:16">
      <c r="A71" s="12"/>
      <c r="B71" s="25">
        <v>361.3</v>
      </c>
      <c r="C71" s="20" t="s">
        <v>78</v>
      </c>
      <c r="D71" s="46">
        <v>-20401</v>
      </c>
      <c r="E71" s="46">
        <v>-9333</v>
      </c>
      <c r="F71" s="46">
        <v>0</v>
      </c>
      <c r="G71" s="46">
        <v>-60911</v>
      </c>
      <c r="H71" s="46">
        <v>0</v>
      </c>
      <c r="I71" s="46">
        <v>-8946</v>
      </c>
      <c r="J71" s="46">
        <v>-12517</v>
      </c>
      <c r="K71" s="46">
        <v>-12063812</v>
      </c>
      <c r="L71" s="46">
        <v>0</v>
      </c>
      <c r="M71" s="46">
        <v>0</v>
      </c>
      <c r="N71" s="46">
        <f t="shared" si="15"/>
        <v>-12175920</v>
      </c>
      <c r="O71" s="47">
        <f t="shared" si="14"/>
        <v>-97.97010025586971</v>
      </c>
      <c r="P71" s="9"/>
    </row>
    <row r="72" spans="1:16">
      <c r="A72" s="12"/>
      <c r="B72" s="25">
        <v>361.4</v>
      </c>
      <c r="C72" s="20" t="s">
        <v>130</v>
      </c>
      <c r="D72" s="46">
        <v>-98727</v>
      </c>
      <c r="E72" s="46">
        <v>-50313</v>
      </c>
      <c r="F72" s="46">
        <v>-5188</v>
      </c>
      <c r="G72" s="46">
        <v>-20428</v>
      </c>
      <c r="H72" s="46">
        <v>0</v>
      </c>
      <c r="I72" s="46">
        <v>-55373</v>
      </c>
      <c r="J72" s="46">
        <v>-57213</v>
      </c>
      <c r="K72" s="46">
        <v>8257923</v>
      </c>
      <c r="L72" s="46">
        <v>0</v>
      </c>
      <c r="M72" s="46">
        <v>0</v>
      </c>
      <c r="N72" s="46">
        <f t="shared" si="15"/>
        <v>7970681</v>
      </c>
      <c r="O72" s="47">
        <f t="shared" si="14"/>
        <v>64.133832735231167</v>
      </c>
      <c r="P72" s="9"/>
    </row>
    <row r="73" spans="1:16">
      <c r="A73" s="12"/>
      <c r="B73" s="25">
        <v>362</v>
      </c>
      <c r="C73" s="20" t="s">
        <v>80</v>
      </c>
      <c r="D73" s="46">
        <v>2977869</v>
      </c>
      <c r="E73" s="46">
        <v>1890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2979759</v>
      </c>
      <c r="O73" s="47">
        <f t="shared" si="14"/>
        <v>23.975788931623242</v>
      </c>
      <c r="P73" s="9"/>
    </row>
    <row r="74" spans="1:16">
      <c r="A74" s="12"/>
      <c r="B74" s="25">
        <v>364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184821</v>
      </c>
      <c r="K74" s="46">
        <v>0</v>
      </c>
      <c r="L74" s="46">
        <v>0</v>
      </c>
      <c r="M74" s="46">
        <v>0</v>
      </c>
      <c r="N74" s="46">
        <f t="shared" si="15"/>
        <v>184821</v>
      </c>
      <c r="O74" s="47">
        <f t="shared" si="14"/>
        <v>1.4871099596079882</v>
      </c>
      <c r="P74" s="9"/>
    </row>
    <row r="75" spans="1:16">
      <c r="A75" s="12"/>
      <c r="B75" s="25">
        <v>365</v>
      </c>
      <c r="C75" s="20" t="s">
        <v>132</v>
      </c>
      <c r="D75" s="46">
        <v>16537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16537</v>
      </c>
      <c r="O75" s="47">
        <f t="shared" si="14"/>
        <v>0.13306029835374392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19045285</v>
      </c>
      <c r="L76" s="46">
        <v>0</v>
      </c>
      <c r="M76" s="46">
        <v>0</v>
      </c>
      <c r="N76" s="46">
        <f t="shared" si="15"/>
        <v>19045285</v>
      </c>
      <c r="O76" s="47">
        <f t="shared" si="14"/>
        <v>153.24250494842374</v>
      </c>
      <c r="P76" s="9"/>
    </row>
    <row r="77" spans="1:16">
      <c r="A77" s="12"/>
      <c r="B77" s="25">
        <v>369.9</v>
      </c>
      <c r="C77" s="20" t="s">
        <v>84</v>
      </c>
      <c r="D77" s="46">
        <v>1175639</v>
      </c>
      <c r="E77" s="46">
        <v>8851</v>
      </c>
      <c r="F77" s="46">
        <v>480</v>
      </c>
      <c r="G77" s="46">
        <v>45000</v>
      </c>
      <c r="H77" s="46">
        <v>0</v>
      </c>
      <c r="I77" s="46">
        <v>-8338</v>
      </c>
      <c r="J77" s="46">
        <v>33</v>
      </c>
      <c r="K77" s="46">
        <v>30853</v>
      </c>
      <c r="L77" s="46">
        <v>0</v>
      </c>
      <c r="M77" s="46">
        <v>0</v>
      </c>
      <c r="N77" s="46">
        <f t="shared" si="15"/>
        <v>1252518</v>
      </c>
      <c r="O77" s="47">
        <f t="shared" si="14"/>
        <v>10.078032217054762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SUM(D79:D81)</f>
        <v>0</v>
      </c>
      <c r="E78" s="32">
        <f t="shared" si="16"/>
        <v>1181131</v>
      </c>
      <c r="F78" s="32">
        <f t="shared" si="16"/>
        <v>4992491</v>
      </c>
      <c r="G78" s="32">
        <f t="shared" si="16"/>
        <v>17694794</v>
      </c>
      <c r="H78" s="32">
        <f t="shared" si="16"/>
        <v>0</v>
      </c>
      <c r="I78" s="32">
        <f t="shared" si="16"/>
        <v>0</v>
      </c>
      <c r="J78" s="32">
        <f t="shared" si="16"/>
        <v>6841751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30710167</v>
      </c>
      <c r="O78" s="45">
        <f t="shared" si="14"/>
        <v>247.10068231924171</v>
      </c>
      <c r="P78" s="9"/>
    </row>
    <row r="79" spans="1:16">
      <c r="A79" s="12"/>
      <c r="B79" s="25">
        <v>381</v>
      </c>
      <c r="C79" s="20" t="s">
        <v>85</v>
      </c>
      <c r="D79" s="46">
        <v>0</v>
      </c>
      <c r="E79" s="46">
        <v>1181131</v>
      </c>
      <c r="F79" s="46">
        <v>4992491</v>
      </c>
      <c r="G79" s="46">
        <v>5244794</v>
      </c>
      <c r="H79" s="46">
        <v>0</v>
      </c>
      <c r="I79" s="46">
        <v>0</v>
      </c>
      <c r="J79" s="46">
        <v>5498700</v>
      </c>
      <c r="K79" s="46">
        <v>0</v>
      </c>
      <c r="L79" s="46">
        <v>0</v>
      </c>
      <c r="M79" s="46">
        <v>0</v>
      </c>
      <c r="N79" s="46">
        <f>SUM(D79:M79)</f>
        <v>16917116</v>
      </c>
      <c r="O79" s="47">
        <f t="shared" si="14"/>
        <v>136.11879435477383</v>
      </c>
      <c r="P79" s="9"/>
    </row>
    <row r="80" spans="1:16">
      <c r="A80" s="12"/>
      <c r="B80" s="25">
        <v>384</v>
      </c>
      <c r="C80" s="20" t="s">
        <v>86</v>
      </c>
      <c r="D80" s="46">
        <v>0</v>
      </c>
      <c r="E80" s="46">
        <v>0</v>
      </c>
      <c r="F80" s="46">
        <v>0</v>
      </c>
      <c r="G80" s="46">
        <v>12450000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12450000</v>
      </c>
      <c r="O80" s="47">
        <f t="shared" si="14"/>
        <v>100.17540754091502</v>
      </c>
      <c r="P80" s="9"/>
    </row>
    <row r="81" spans="1:119" ht="15.75" thickBot="1">
      <c r="A81" s="12"/>
      <c r="B81" s="25">
        <v>389.4</v>
      </c>
      <c r="C81" s="20" t="s">
        <v>135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1343051</v>
      </c>
      <c r="K81" s="46">
        <v>0</v>
      </c>
      <c r="L81" s="46">
        <v>0</v>
      </c>
      <c r="M81" s="46">
        <v>0</v>
      </c>
      <c r="N81" s="46">
        <f>SUM(D81:M81)</f>
        <v>1343051</v>
      </c>
      <c r="O81" s="47">
        <f t="shared" si="14"/>
        <v>10.806480423552888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7">SUM(D5,D16,D25,D44,D64,D68,D78)</f>
        <v>108437860</v>
      </c>
      <c r="E82" s="15">
        <f t="shared" si="17"/>
        <v>34669687</v>
      </c>
      <c r="F82" s="15">
        <f t="shared" si="17"/>
        <v>6682611</v>
      </c>
      <c r="G82" s="15">
        <f t="shared" si="17"/>
        <v>17875931</v>
      </c>
      <c r="H82" s="15">
        <f t="shared" si="17"/>
        <v>0</v>
      </c>
      <c r="I82" s="15">
        <f t="shared" si="17"/>
        <v>25711341</v>
      </c>
      <c r="J82" s="15">
        <f t="shared" si="17"/>
        <v>28351306</v>
      </c>
      <c r="K82" s="15">
        <f t="shared" si="17"/>
        <v>22092908</v>
      </c>
      <c r="L82" s="15">
        <f t="shared" si="17"/>
        <v>0</v>
      </c>
      <c r="M82" s="15">
        <f t="shared" si="17"/>
        <v>216845</v>
      </c>
      <c r="N82" s="15">
        <f>SUM(D82:M82)</f>
        <v>244038489</v>
      </c>
      <c r="O82" s="38">
        <f t="shared" si="14"/>
        <v>1963.5867543167956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1" t="s">
        <v>150</v>
      </c>
      <c r="M84" s="121"/>
      <c r="N84" s="121"/>
      <c r="O84" s="43">
        <v>124282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115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2025-02-21T17:35:24Z</cp:lastPrinted>
  <dcterms:created xsi:type="dcterms:W3CDTF">2000-08-31T21:26:31Z</dcterms:created>
  <dcterms:modified xsi:type="dcterms:W3CDTF">2025-02-21T17:35:28Z</dcterms:modified>
</cp:coreProperties>
</file>