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7" documentId="11_BB31F6390D12207656AE75E7AC79C577B89D6BAF" xr6:coauthVersionLast="47" xr6:coauthVersionMax="47" xr10:uidLastSave="{219D8C13-8A34-4DCF-BEC3-AAF1D678DBC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'2008'!$A$1:$O$62</definedName>
    <definedName name="_xlnm.Print_Area" localSheetId="14">'2009'!$A$1:$O$67</definedName>
    <definedName name="_xlnm.Print_Area" localSheetId="13">'2010'!$A$1:$O$77</definedName>
    <definedName name="_xlnm.Print_Area" localSheetId="12">'2011'!$A$1:$O$77</definedName>
    <definedName name="_xlnm.Print_Area" localSheetId="11">'2012'!$A$1:$O$80</definedName>
    <definedName name="_xlnm.Print_Area" localSheetId="10">'2013'!$A$1:$O$76</definedName>
    <definedName name="_xlnm.Print_Area" localSheetId="9">'2014'!$A$1:$O$73</definedName>
    <definedName name="_xlnm.Print_Area" localSheetId="8">'2015'!$A$1:$O$76</definedName>
    <definedName name="_xlnm.Print_Area" localSheetId="7">'2016'!$A$1:$O$72</definedName>
    <definedName name="_xlnm.Print_Area" localSheetId="6">'2017'!$A$1:$O$75</definedName>
    <definedName name="_xlnm.Print_Area" localSheetId="5">'2018'!$A$1:$O$78</definedName>
    <definedName name="_xlnm.Print_Area" localSheetId="4">'2019'!$A$1:$O$78</definedName>
    <definedName name="_xlnm.Print_Area" localSheetId="3">'2020'!$A$1:$O$80</definedName>
    <definedName name="_xlnm.Print_Area" localSheetId="2">'2021'!$A$1:$P$82</definedName>
    <definedName name="_xlnm.Print_Area" localSheetId="1">'2022'!$A$1:$P$85</definedName>
    <definedName name="_xlnm.Print_Area" localSheetId="0">'2023'!$A$1:$P$83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8" i="48" l="1"/>
  <c r="P78" i="48" s="1"/>
  <c r="O77" i="48"/>
  <c r="P77" i="48" s="1"/>
  <c r="N76" i="48"/>
  <c r="M76" i="48"/>
  <c r="L76" i="48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0" i="47"/>
  <c r="P80" i="47" s="1"/>
  <c r="O79" i="47"/>
  <c r="P79" i="47" s="1"/>
  <c r="O78" i="47"/>
  <c r="P78" i="47" s="1"/>
  <c r="N77" i="47"/>
  <c r="M77" i="47"/>
  <c r="L77" i="47"/>
  <c r="K77" i="47"/>
  <c r="J77" i="47"/>
  <c r="I77" i="47"/>
  <c r="H77" i="47"/>
  <c r="G77" i="47"/>
  <c r="F77" i="47"/>
  <c r="E77" i="47"/>
  <c r="D77" i="47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6" i="48" l="1"/>
  <c r="P66" i="48" s="1"/>
  <c r="O58" i="48"/>
  <c r="P58" i="48" s="1"/>
  <c r="O44" i="48"/>
  <c r="P44" i="48" s="1"/>
  <c r="O32" i="48"/>
  <c r="P32" i="48" s="1"/>
  <c r="O5" i="48"/>
  <c r="P5" i="48" s="1"/>
  <c r="E79" i="48"/>
  <c r="I79" i="48"/>
  <c r="J79" i="48"/>
  <c r="O17" i="48"/>
  <c r="P17" i="48" s="1"/>
  <c r="F79" i="48"/>
  <c r="G79" i="48"/>
  <c r="H79" i="48"/>
  <c r="D79" i="48"/>
  <c r="K79" i="48"/>
  <c r="L79" i="48"/>
  <c r="M79" i="48"/>
  <c r="O76" i="48"/>
  <c r="P76" i="48" s="1"/>
  <c r="N79" i="48"/>
  <c r="O77" i="47"/>
  <c r="P77" i="47" s="1"/>
  <c r="O67" i="47"/>
  <c r="P67" i="47" s="1"/>
  <c r="O59" i="47"/>
  <c r="P59" i="47" s="1"/>
  <c r="O45" i="47"/>
  <c r="P45" i="47" s="1"/>
  <c r="O30" i="47"/>
  <c r="P30" i="47" s="1"/>
  <c r="D81" i="47"/>
  <c r="I81" i="47"/>
  <c r="J81" i="47"/>
  <c r="G81" i="47"/>
  <c r="M81" i="47"/>
  <c r="L81" i="47"/>
  <c r="O17" i="47"/>
  <c r="P17" i="47" s="1"/>
  <c r="F81" i="47"/>
  <c r="E81" i="47"/>
  <c r="K81" i="47"/>
  <c r="N81" i="47"/>
  <c r="O5" i="47"/>
  <c r="P5" i="47" s="1"/>
  <c r="H81" i="47"/>
  <c r="N25" i="45"/>
  <c r="O25" i="45" s="1"/>
  <c r="O77" i="46"/>
  <c r="P77" i="46" s="1"/>
  <c r="O76" i="46"/>
  <c r="P76" i="46" s="1"/>
  <c r="O75" i="46"/>
  <c r="P75" i="46" s="1"/>
  <c r="N74" i="46"/>
  <c r="M74" i="46"/>
  <c r="L74" i="46"/>
  <c r="K74" i="46"/>
  <c r="J74" i="46"/>
  <c r="I74" i="46"/>
  <c r="H74" i="46"/>
  <c r="G74" i="46"/>
  <c r="F74" i="46"/>
  <c r="E74" i="46"/>
  <c r="D74" i="46"/>
  <c r="O73" i="46"/>
  <c r="P73" i="46"/>
  <c r="O72" i="46"/>
  <c r="P72" i="46"/>
  <c r="O71" i="46"/>
  <c r="P71" i="46" s="1"/>
  <c r="O70" i="46"/>
  <c r="P70" i="46" s="1"/>
  <c r="O69" i="46"/>
  <c r="P69" i="46"/>
  <c r="O68" i="46"/>
  <c r="P68" i="46"/>
  <c r="O67" i="46"/>
  <c r="P67" i="46" s="1"/>
  <c r="O66" i="46"/>
  <c r="P66" i="46"/>
  <c r="O65" i="46"/>
  <c r="P65" i="46" s="1"/>
  <c r="O64" i="46"/>
  <c r="P64" i="46" s="1"/>
  <c r="N63" i="46"/>
  <c r="M63" i="46"/>
  <c r="L63" i="46"/>
  <c r="K63" i="46"/>
  <c r="J63" i="46"/>
  <c r="I63" i="46"/>
  <c r="H63" i="46"/>
  <c r="G63" i="46"/>
  <c r="F63" i="46"/>
  <c r="E63" i="46"/>
  <c r="D63" i="46"/>
  <c r="O62" i="46"/>
  <c r="P62" i="46" s="1"/>
  <c r="O61" i="46"/>
  <c r="P61" i="46"/>
  <c r="O60" i="46"/>
  <c r="P60" i="46" s="1"/>
  <c r="O59" i="46"/>
  <c r="P59" i="46" s="1"/>
  <c r="O58" i="46"/>
  <c r="P58" i="46" s="1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/>
  <c r="O54" i="46"/>
  <c r="P54" i="46"/>
  <c r="O53" i="46"/>
  <c r="P53" i="46" s="1"/>
  <c r="O52" i="46"/>
  <c r="P52" i="46"/>
  <c r="O51" i="46"/>
  <c r="P51" i="46"/>
  <c r="O50" i="46"/>
  <c r="P50" i="46" s="1"/>
  <c r="O49" i="46"/>
  <c r="P49" i="46" s="1"/>
  <c r="O48" i="46"/>
  <c r="P48" i="46"/>
  <c r="O47" i="46"/>
  <c r="P47" i="46" s="1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/>
  <c r="O41" i="46"/>
  <c r="P41" i="46" s="1"/>
  <c r="O40" i="46"/>
  <c r="P40" i="46"/>
  <c r="O39" i="46"/>
  <c r="P39" i="46"/>
  <c r="O38" i="46"/>
  <c r="P38" i="46" s="1"/>
  <c r="O37" i="46"/>
  <c r="P37" i="46" s="1"/>
  <c r="O36" i="46"/>
  <c r="P36" i="46"/>
  <c r="O35" i="46"/>
  <c r="P35" i="46" s="1"/>
  <c r="O34" i="46"/>
  <c r="P34" i="46"/>
  <c r="O33" i="46"/>
  <c r="P33" i="46" s="1"/>
  <c r="O32" i="46"/>
  <c r="P32" i="46" s="1"/>
  <c r="O31" i="46"/>
  <c r="P31" i="46" s="1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/>
  <c r="O25" i="46"/>
  <c r="P25" i="46" s="1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/>
  <c r="O18" i="46"/>
  <c r="P18" i="46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5" i="45"/>
  <c r="O75" i="45" s="1"/>
  <c r="M74" i="45"/>
  <c r="L74" i="45"/>
  <c r="K74" i="45"/>
  <c r="J74" i="45"/>
  <c r="I74" i="45"/>
  <c r="H74" i="45"/>
  <c r="G74" i="45"/>
  <c r="F74" i="45"/>
  <c r="E74" i="45"/>
  <c r="D74" i="45"/>
  <c r="N73" i="45"/>
  <c r="O73" i="45"/>
  <c r="N72" i="45"/>
  <c r="O72" i="45" s="1"/>
  <c r="N71" i="45"/>
  <c r="O71" i="45"/>
  <c r="N70" i="45"/>
  <c r="O70" i="45"/>
  <c r="N69" i="45"/>
  <c r="O69" i="45"/>
  <c r="N68" i="45"/>
  <c r="O68" i="45"/>
  <c r="N67" i="45"/>
  <c r="O67" i="45"/>
  <c r="N66" i="45"/>
  <c r="O66" i="45" s="1"/>
  <c r="N65" i="45"/>
  <c r="O65" i="45"/>
  <c r="N64" i="45"/>
  <c r="O64" i="45" s="1"/>
  <c r="N63" i="45"/>
  <c r="O63" i="45" s="1"/>
  <c r="M62" i="45"/>
  <c r="L62" i="45"/>
  <c r="K62" i="45"/>
  <c r="J62" i="45"/>
  <c r="I62" i="45"/>
  <c r="H62" i="45"/>
  <c r="G62" i="45"/>
  <c r="F62" i="45"/>
  <c r="E62" i="45"/>
  <c r="D62" i="45"/>
  <c r="N61" i="45"/>
  <c r="O61" i="45" s="1"/>
  <c r="N60" i="45"/>
  <c r="O60" i="45"/>
  <c r="N59" i="45"/>
  <c r="O59" i="45"/>
  <c r="N58" i="45"/>
  <c r="O58" i="45" s="1"/>
  <c r="N57" i="45"/>
  <c r="O57" i="45"/>
  <c r="N56" i="45"/>
  <c r="O56" i="45" s="1"/>
  <c r="N55" i="45"/>
  <c r="O55" i="45" s="1"/>
  <c r="M54" i="45"/>
  <c r="M76" i="45" s="1"/>
  <c r="L54" i="45"/>
  <c r="K54" i="45"/>
  <c r="J54" i="45"/>
  <c r="I54" i="45"/>
  <c r="H54" i="45"/>
  <c r="G54" i="45"/>
  <c r="F54" i="45"/>
  <c r="E54" i="45"/>
  <c r="E76" i="45" s="1"/>
  <c r="D54" i="45"/>
  <c r="N53" i="45"/>
  <c r="O53" i="45" s="1"/>
  <c r="N52" i="45"/>
  <c r="O52" i="45"/>
  <c r="N51" i="45"/>
  <c r="O51" i="45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5" i="45" s="1"/>
  <c r="O5" i="45" s="1"/>
  <c r="N73" i="44"/>
  <c r="O73" i="44" s="1"/>
  <c r="M72" i="44"/>
  <c r="L72" i="44"/>
  <c r="K72" i="44"/>
  <c r="J72" i="44"/>
  <c r="I72" i="44"/>
  <c r="H72" i="44"/>
  <c r="G72" i="44"/>
  <c r="F72" i="44"/>
  <c r="E72" i="44"/>
  <c r="D72" i="44"/>
  <c r="N71" i="44"/>
  <c r="O71" i="44" s="1"/>
  <c r="N70" i="44"/>
  <c r="O70" i="44" s="1"/>
  <c r="N69" i="44"/>
  <c r="O69" i="44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J74" i="44" s="1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M29" i="44"/>
  <c r="M74" i="44" s="1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3" i="43"/>
  <c r="O73" i="43" s="1"/>
  <c r="N72" i="43"/>
  <c r="O72" i="43" s="1"/>
  <c r="N71" i="43"/>
  <c r="O71" i="43" s="1"/>
  <c r="N70" i="43"/>
  <c r="O70" i="43"/>
  <c r="M69" i="43"/>
  <c r="N69" i="43" s="1"/>
  <c r="O69" i="43" s="1"/>
  <c r="L69" i="43"/>
  <c r="K69" i="43"/>
  <c r="J69" i="43"/>
  <c r="I69" i="43"/>
  <c r="H69" i="43"/>
  <c r="G69" i="43"/>
  <c r="F69" i="43"/>
  <c r="E69" i="43"/>
  <c r="D69" i="43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70" i="42"/>
  <c r="O70" i="42" s="1"/>
  <c r="N69" i="42"/>
  <c r="O69" i="42"/>
  <c r="M68" i="42"/>
  <c r="L68" i="42"/>
  <c r="K68" i="42"/>
  <c r="J68" i="42"/>
  <c r="I68" i="42"/>
  <c r="H68" i="42"/>
  <c r="G68" i="42"/>
  <c r="F68" i="42"/>
  <c r="E68" i="42"/>
  <c r="D68" i="42"/>
  <c r="N68" i="42" s="1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/>
  <c r="N60" i="42"/>
  <c r="O60" i="42" s="1"/>
  <c r="M59" i="42"/>
  <c r="L59" i="42"/>
  <c r="K59" i="42"/>
  <c r="J59" i="42"/>
  <c r="I59" i="42"/>
  <c r="H59" i="42"/>
  <c r="G59" i="42"/>
  <c r="F59" i="42"/>
  <c r="E59" i="42"/>
  <c r="D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/>
  <c r="M52" i="42"/>
  <c r="L52" i="42"/>
  <c r="K52" i="42"/>
  <c r="J52" i="42"/>
  <c r="I52" i="42"/>
  <c r="I71" i="42" s="1"/>
  <c r="H52" i="42"/>
  <c r="G52" i="42"/>
  <c r="F52" i="42"/>
  <c r="E52" i="42"/>
  <c r="D52" i="42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M39" i="42"/>
  <c r="L39" i="42"/>
  <c r="N39" i="42" s="1"/>
  <c r="O39" i="42" s="1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7" i="41"/>
  <c r="O67" i="41" s="1"/>
  <c r="N66" i="41"/>
  <c r="O66" i="41" s="1"/>
  <c r="M65" i="41"/>
  <c r="L65" i="41"/>
  <c r="K65" i="41"/>
  <c r="J65" i="41"/>
  <c r="N65" i="41" s="1"/>
  <c r="O65" i="41" s="1"/>
  <c r="I65" i="41"/>
  <c r="H65" i="41"/>
  <c r="G65" i="41"/>
  <c r="F65" i="41"/>
  <c r="E65" i="41"/>
  <c r="D65" i="4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M57" i="41"/>
  <c r="L57" i="41"/>
  <c r="K57" i="41"/>
  <c r="J57" i="41"/>
  <c r="I57" i="41"/>
  <c r="H57" i="41"/>
  <c r="H68" i="41" s="1"/>
  <c r="G57" i="41"/>
  <c r="G68" i="41" s="1"/>
  <c r="F57" i="41"/>
  <c r="E57" i="41"/>
  <c r="D57" i="4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N50" i="41" s="1"/>
  <c r="O50" i="41" s="1"/>
  <c r="D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M37" i="41"/>
  <c r="L37" i="41"/>
  <c r="K37" i="41"/>
  <c r="J37" i="41"/>
  <c r="I37" i="41"/>
  <c r="N37" i="41" s="1"/>
  <c r="O37" i="41" s="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M25" i="41"/>
  <c r="L25" i="41"/>
  <c r="K25" i="41"/>
  <c r="N25" i="41" s="1"/>
  <c r="O25" i="41" s="1"/>
  <c r="J25" i="41"/>
  <c r="I25" i="41"/>
  <c r="H25" i="41"/>
  <c r="G25" i="41"/>
  <c r="F25" i="41"/>
  <c r="E25" i="41"/>
  <c r="D25" i="41"/>
  <c r="N24" i="41"/>
  <c r="O24" i="4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J68" i="41" s="1"/>
  <c r="I18" i="41"/>
  <c r="I68" i="41" s="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1" i="40"/>
  <c r="O71" i="40" s="1"/>
  <c r="N70" i="40"/>
  <c r="O70" i="40" s="1"/>
  <c r="M69" i="40"/>
  <c r="L69" i="40"/>
  <c r="K69" i="40"/>
  <c r="J69" i="40"/>
  <c r="I69" i="40"/>
  <c r="H69" i="40"/>
  <c r="G69" i="40"/>
  <c r="F69" i="40"/>
  <c r="E69" i="40"/>
  <c r="D69" i="40"/>
  <c r="N68" i="40"/>
  <c r="O68" i="40" s="1"/>
  <c r="N67" i="40"/>
  <c r="O67" i="40"/>
  <c r="N66" i="40"/>
  <c r="O66" i="40" s="1"/>
  <c r="N65" i="40"/>
  <c r="O65" i="40" s="1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3" i="40"/>
  <c r="O53" i="40" s="1"/>
  <c r="N52" i="40"/>
  <c r="O52" i="40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E72" i="40" s="1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K72" i="40" s="1"/>
  <c r="J26" i="40"/>
  <c r="J72" i="40" s="1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F72" i="40" s="1"/>
  <c r="E18" i="40"/>
  <c r="D18" i="40"/>
  <c r="N17" i="40"/>
  <c r="O17" i="40"/>
  <c r="N16" i="40"/>
  <c r="O16" i="40" s="1"/>
  <c r="N15" i="40"/>
  <c r="O15" i="40" s="1"/>
  <c r="N14" i="40"/>
  <c r="O14" i="40" s="1"/>
  <c r="N13" i="40"/>
  <c r="O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/>
  <c r="N6" i="40"/>
  <c r="O6" i="40" s="1"/>
  <c r="M5" i="40"/>
  <c r="M72" i="40" s="1"/>
  <c r="L5" i="40"/>
  <c r="K5" i="40"/>
  <c r="J5" i="40"/>
  <c r="I5" i="40"/>
  <c r="H5" i="40"/>
  <c r="G5" i="40"/>
  <c r="F5" i="40"/>
  <c r="E5" i="40"/>
  <c r="D5" i="40"/>
  <c r="N68" i="39"/>
  <c r="O68" i="39" s="1"/>
  <c r="N67" i="39"/>
  <c r="O67" i="39" s="1"/>
  <c r="M66" i="39"/>
  <c r="L66" i="39"/>
  <c r="K66" i="39"/>
  <c r="J66" i="39"/>
  <c r="I66" i="39"/>
  <c r="H66" i="39"/>
  <c r="G66" i="39"/>
  <c r="N66" i="39" s="1"/>
  <c r="O66" i="39" s="1"/>
  <c r="F66" i="39"/>
  <c r="E66" i="39"/>
  <c r="D66" i="39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M57" i="39"/>
  <c r="L57" i="39"/>
  <c r="K57" i="39"/>
  <c r="J57" i="39"/>
  <c r="I57" i="39"/>
  <c r="H57" i="39"/>
  <c r="G57" i="39"/>
  <c r="F57" i="39"/>
  <c r="N57" i="39" s="1"/>
  <c r="O57" i="39" s="1"/>
  <c r="E57" i="39"/>
  <c r="D57" i="39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50" i="39" s="1"/>
  <c r="O50" i="39" s="1"/>
  <c r="N49" i="39"/>
  <c r="O49" i="39" s="1"/>
  <c r="N48" i="39"/>
  <c r="O48" i="39" s="1"/>
  <c r="N47" i="39"/>
  <c r="O47" i="39" s="1"/>
  <c r="N46" i="39"/>
  <c r="O46" i="39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N37" i="39" s="1"/>
  <c r="O37" i="39" s="1"/>
  <c r="D37" i="39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/>
  <c r="M25" i="39"/>
  <c r="L25" i="39"/>
  <c r="K25" i="39"/>
  <c r="K69" i="39" s="1"/>
  <c r="J25" i="39"/>
  <c r="I25" i="39"/>
  <c r="H25" i="39"/>
  <c r="N25" i="39" s="1"/>
  <c r="O25" i="39" s="1"/>
  <c r="G25" i="39"/>
  <c r="F25" i="39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F69" i="39" s="1"/>
  <c r="E18" i="39"/>
  <c r="N18" i="39" s="1"/>
  <c r="O18" i="39" s="1"/>
  <c r="D18" i="39"/>
  <c r="N17" i="39"/>
  <c r="O17" i="39" s="1"/>
  <c r="N16" i="39"/>
  <c r="O16" i="39" s="1"/>
  <c r="N15" i="39"/>
  <c r="O15" i="39" s="1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69" i="39" s="1"/>
  <c r="I5" i="39"/>
  <c r="H5" i="39"/>
  <c r="G5" i="39"/>
  <c r="N5" i="39" s="1"/>
  <c r="O5" i="39" s="1"/>
  <c r="F5" i="39"/>
  <c r="E5" i="39"/>
  <c r="D5" i="39"/>
  <c r="N57" i="38"/>
  <c r="O57" i="38" s="1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/>
  <c r="N42" i="38"/>
  <c r="O42" i="38" s="1"/>
  <c r="M41" i="38"/>
  <c r="M58" i="38" s="1"/>
  <c r="L41" i="38"/>
  <c r="K41" i="38"/>
  <c r="J41" i="38"/>
  <c r="I41" i="38"/>
  <c r="H41" i="38"/>
  <c r="G41" i="38"/>
  <c r="F41" i="38"/>
  <c r="E41" i="38"/>
  <c r="D41" i="38"/>
  <c r="N40" i="38"/>
  <c r="O40" i="38"/>
  <c r="N39" i="38"/>
  <c r="O39" i="38" s="1"/>
  <c r="N38" i="38"/>
  <c r="O38" i="38"/>
  <c r="N37" i="38"/>
  <c r="O37" i="38" s="1"/>
  <c r="N36" i="38"/>
  <c r="O36" i="38"/>
  <c r="N35" i="38"/>
  <c r="O35" i="38" s="1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 s="1"/>
  <c r="N28" i="38"/>
  <c r="O28" i="38" s="1"/>
  <c r="N27" i="38"/>
  <c r="O27" i="38" s="1"/>
  <c r="N26" i="38"/>
  <c r="O26" i="38"/>
  <c r="N25" i="38"/>
  <c r="O25" i="38"/>
  <c r="N24" i="38"/>
  <c r="O24" i="38" s="1"/>
  <c r="N23" i="38"/>
  <c r="O23" i="38" s="1"/>
  <c r="N22" i="38"/>
  <c r="O22" i="38" s="1"/>
  <c r="M21" i="38"/>
  <c r="L21" i="38"/>
  <c r="K21" i="38"/>
  <c r="J21" i="38"/>
  <c r="I21" i="38"/>
  <c r="I58" i="38" s="1"/>
  <c r="H21" i="38"/>
  <c r="G21" i="38"/>
  <c r="G58" i="38" s="1"/>
  <c r="F21" i="38"/>
  <c r="N21" i="38" s="1"/>
  <c r="O21" i="38" s="1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F58" i="38" s="1"/>
  <c r="E13" i="38"/>
  <c r="E58" i="38" s="1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71" i="37"/>
  <c r="O71" i="37" s="1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M60" i="37"/>
  <c r="L60" i="37"/>
  <c r="K60" i="37"/>
  <c r="J60" i="37"/>
  <c r="N60" i="37" s="1"/>
  <c r="O60" i="37" s="1"/>
  <c r="I60" i="37"/>
  <c r="H60" i="37"/>
  <c r="G60" i="37"/>
  <c r="F60" i="37"/>
  <c r="E60" i="37"/>
  <c r="D60" i="37"/>
  <c r="N59" i="37"/>
  <c r="O59" i="37" s="1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 s="1"/>
  <c r="M52" i="37"/>
  <c r="L52" i="37"/>
  <c r="K52" i="37"/>
  <c r="J52" i="37"/>
  <c r="I52" i="37"/>
  <c r="I72" i="37" s="1"/>
  <c r="H52" i="37"/>
  <c r="G52" i="37"/>
  <c r="F52" i="37"/>
  <c r="E52" i="37"/>
  <c r="D52" i="37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M40" i="37"/>
  <c r="N40" i="37" s="1"/>
  <c r="O40" i="37" s="1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H72" i="37" s="1"/>
  <c r="G28" i="37"/>
  <c r="F28" i="37"/>
  <c r="E28" i="37"/>
  <c r="D28" i="37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M18" i="37"/>
  <c r="L18" i="37"/>
  <c r="L72" i="37" s="1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75" i="36"/>
  <c r="O75" i="36" s="1"/>
  <c r="N74" i="36"/>
  <c r="O74" i="36"/>
  <c r="M73" i="36"/>
  <c r="L73" i="36"/>
  <c r="N73" i="36" s="1"/>
  <c r="O73" i="36" s="1"/>
  <c r="K73" i="36"/>
  <c r="J73" i="36"/>
  <c r="I73" i="36"/>
  <c r="H73" i="36"/>
  <c r="G73" i="36"/>
  <c r="F73" i="36"/>
  <c r="E73" i="36"/>
  <c r="D73" i="36"/>
  <c r="N72" i="36"/>
  <c r="O72" i="36" s="1"/>
  <c r="N71" i="36"/>
  <c r="O71" i="36" s="1"/>
  <c r="N70" i="36"/>
  <c r="O70" i="36" s="1"/>
  <c r="N69" i="36"/>
  <c r="O69" i="36" s="1"/>
  <c r="N68" i="36"/>
  <c r="O68" i="36"/>
  <c r="N67" i="36"/>
  <c r="O67" i="36" s="1"/>
  <c r="N66" i="36"/>
  <c r="O66" i="36" s="1"/>
  <c r="N65" i="36"/>
  <c r="O65" i="36" s="1"/>
  <c r="M64" i="36"/>
  <c r="L64" i="36"/>
  <c r="K64" i="36"/>
  <c r="J64" i="36"/>
  <c r="I64" i="36"/>
  <c r="H64" i="36"/>
  <c r="G64" i="36"/>
  <c r="F64" i="36"/>
  <c r="E64" i="36"/>
  <c r="D64" i="36"/>
  <c r="N63" i="36"/>
  <c r="O63" i="36"/>
  <c r="N62" i="36"/>
  <c r="O62" i="36"/>
  <c r="N61" i="36"/>
  <c r="O61" i="36" s="1"/>
  <c r="N60" i="36"/>
  <c r="O60" i="36" s="1"/>
  <c r="N59" i="36"/>
  <c r="O59" i="36"/>
  <c r="N58" i="36"/>
  <c r="O58" i="36" s="1"/>
  <c r="N57" i="36"/>
  <c r="O57" i="36" s="1"/>
  <c r="M56" i="36"/>
  <c r="L56" i="36"/>
  <c r="K56" i="36"/>
  <c r="J56" i="36"/>
  <c r="I56" i="36"/>
  <c r="H56" i="36"/>
  <c r="G56" i="36"/>
  <c r="F56" i="36"/>
  <c r="E56" i="36"/>
  <c r="D56" i="36"/>
  <c r="N55" i="36"/>
  <c r="O55" i="36"/>
  <c r="N54" i="36"/>
  <c r="O54" i="36" s="1"/>
  <c r="N53" i="36"/>
  <c r="O53" i="36" s="1"/>
  <c r="N52" i="36"/>
  <c r="O52" i="36" s="1"/>
  <c r="N51" i="36"/>
  <c r="O51" i="36"/>
  <c r="N50" i="36"/>
  <c r="O50" i="36"/>
  <c r="N49" i="36"/>
  <c r="O49" i="36" s="1"/>
  <c r="N48" i="36"/>
  <c r="O48" i="36"/>
  <c r="N47" i="36"/>
  <c r="O47" i="36" s="1"/>
  <c r="N46" i="36"/>
  <c r="O46" i="36" s="1"/>
  <c r="N45" i="36"/>
  <c r="O45" i="36" s="1"/>
  <c r="M44" i="36"/>
  <c r="L44" i="36"/>
  <c r="K44" i="36"/>
  <c r="J44" i="36"/>
  <c r="I44" i="36"/>
  <c r="H44" i="36"/>
  <c r="G44" i="36"/>
  <c r="F44" i="36"/>
  <c r="E44" i="36"/>
  <c r="N44" i="36" s="1"/>
  <c r="O44" i="36" s="1"/>
  <c r="D44" i="36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 s="1"/>
  <c r="N30" i="36"/>
  <c r="O30" i="36"/>
  <c r="N29" i="36"/>
  <c r="O29" i="36" s="1"/>
  <c r="M28" i="36"/>
  <c r="L28" i="36"/>
  <c r="K28" i="36"/>
  <c r="J28" i="36"/>
  <c r="I28" i="36"/>
  <c r="H28" i="36"/>
  <c r="H76" i="36" s="1"/>
  <c r="G28" i="36"/>
  <c r="G76" i="36" s="1"/>
  <c r="F28" i="36"/>
  <c r="E28" i="36"/>
  <c r="D28" i="36"/>
  <c r="N27" i="36"/>
  <c r="O27" i="36" s="1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J76" i="36" s="1"/>
  <c r="I18" i="36"/>
  <c r="H18" i="36"/>
  <c r="G18" i="36"/>
  <c r="F18" i="36"/>
  <c r="E18" i="36"/>
  <c r="D18" i="36"/>
  <c r="D76" i="36" s="1"/>
  <c r="N17" i="36"/>
  <c r="O17" i="36"/>
  <c r="N16" i="36"/>
  <c r="O16" i="36" s="1"/>
  <c r="N15" i="36"/>
  <c r="O15" i="36"/>
  <c r="N14" i="36"/>
  <c r="O14" i="36" s="1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M76" i="36" s="1"/>
  <c r="L5" i="36"/>
  <c r="K5" i="36"/>
  <c r="J5" i="36"/>
  <c r="I5" i="36"/>
  <c r="I76" i="36" s="1"/>
  <c r="H5" i="36"/>
  <c r="G5" i="36"/>
  <c r="N5" i="36" s="1"/>
  <c r="O5" i="36" s="1"/>
  <c r="F5" i="36"/>
  <c r="E5" i="36"/>
  <c r="D5" i="36"/>
  <c r="N72" i="35"/>
  <c r="O72" i="35" s="1"/>
  <c r="N71" i="35"/>
  <c r="O71" i="35"/>
  <c r="M70" i="35"/>
  <c r="L70" i="35"/>
  <c r="N70" i="35" s="1"/>
  <c r="O70" i="35" s="1"/>
  <c r="K70" i="35"/>
  <c r="J70" i="35"/>
  <c r="I70" i="35"/>
  <c r="H70" i="35"/>
  <c r="G70" i="35"/>
  <c r="F70" i="35"/>
  <c r="E70" i="35"/>
  <c r="D70" i="35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/>
  <c r="N63" i="35"/>
  <c r="O63" i="35" s="1"/>
  <c r="N62" i="35"/>
  <c r="O62" i="35" s="1"/>
  <c r="M61" i="35"/>
  <c r="L61" i="35"/>
  <c r="K61" i="35"/>
  <c r="J61" i="35"/>
  <c r="N61" i="35" s="1"/>
  <c r="O61" i="35" s="1"/>
  <c r="I61" i="35"/>
  <c r="H61" i="35"/>
  <c r="G61" i="35"/>
  <c r="F61" i="35"/>
  <c r="E61" i="35"/>
  <c r="D61" i="35"/>
  <c r="N60" i="35"/>
  <c r="O60" i="35" s="1"/>
  <c r="N59" i="35"/>
  <c r="O59" i="35" s="1"/>
  <c r="N58" i="35"/>
  <c r="O58" i="35" s="1"/>
  <c r="N57" i="35"/>
  <c r="O57" i="35" s="1"/>
  <c r="N56" i="35"/>
  <c r="O56" i="35"/>
  <c r="N55" i="35"/>
  <c r="O55" i="35" s="1"/>
  <c r="N54" i="35"/>
  <c r="O54" i="35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N39" i="35"/>
  <c r="O39" i="35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N24" i="35"/>
  <c r="O24" i="35" s="1"/>
  <c r="N23" i="35"/>
  <c r="O23" i="35" s="1"/>
  <c r="N22" i="35"/>
  <c r="O22" i="35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/>
  <c r="N15" i="35"/>
  <c r="O15" i="35"/>
  <c r="N14" i="35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G73" i="35" s="1"/>
  <c r="F5" i="35"/>
  <c r="F73" i="35" s="1"/>
  <c r="E5" i="35"/>
  <c r="E73" i="35" s="1"/>
  <c r="D5" i="35"/>
  <c r="D73" i="35" s="1"/>
  <c r="N72" i="34"/>
  <c r="O72" i="34"/>
  <c r="N71" i="34"/>
  <c r="O71" i="34" s="1"/>
  <c r="N70" i="34"/>
  <c r="O70" i="34" s="1"/>
  <c r="M69" i="34"/>
  <c r="L69" i="34"/>
  <c r="K69" i="34"/>
  <c r="J69" i="34"/>
  <c r="I69" i="34"/>
  <c r="H69" i="34"/>
  <c r="G69" i="34"/>
  <c r="F69" i="34"/>
  <c r="E69" i="34"/>
  <c r="D69" i="34"/>
  <c r="N69" i="34" s="1"/>
  <c r="O69" i="34" s="1"/>
  <c r="N68" i="34"/>
  <c r="O68" i="34" s="1"/>
  <c r="N67" i="34"/>
  <c r="O67" i="34"/>
  <c r="N66" i="34"/>
  <c r="O66" i="34" s="1"/>
  <c r="N65" i="34"/>
  <c r="O65" i="34"/>
  <c r="N64" i="34"/>
  <c r="O64" i="34" s="1"/>
  <c r="N63" i="34"/>
  <c r="O63" i="34" s="1"/>
  <c r="N62" i="34"/>
  <c r="O62" i="34"/>
  <c r="N61" i="34"/>
  <c r="O61" i="34" s="1"/>
  <c r="M60" i="34"/>
  <c r="L60" i="34"/>
  <c r="K60" i="34"/>
  <c r="J60" i="34"/>
  <c r="I60" i="34"/>
  <c r="H60" i="34"/>
  <c r="G60" i="34"/>
  <c r="F60" i="34"/>
  <c r="E60" i="34"/>
  <c r="D60" i="34"/>
  <c r="N60" i="34" s="1"/>
  <c r="O60" i="34" s="1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2" i="34" s="1"/>
  <c r="O52" i="34" s="1"/>
  <c r="N51" i="34"/>
  <c r="O51" i="34" s="1"/>
  <c r="N50" i="34"/>
  <c r="O50" i="34" s="1"/>
  <c r="N49" i="34"/>
  <c r="O49" i="34" s="1"/>
  <c r="N48" i="34"/>
  <c r="O48" i="34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40" i="34" s="1"/>
  <c r="O40" i="34" s="1"/>
  <c r="N39" i="34"/>
  <c r="O39" i="34" s="1"/>
  <c r="N38" i="34"/>
  <c r="O38" i="34" s="1"/>
  <c r="N37" i="34"/>
  <c r="O37" i="34" s="1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I73" i="34" s="1"/>
  <c r="H17" i="34"/>
  <c r="H73" i="34" s="1"/>
  <c r="G17" i="34"/>
  <c r="F17" i="34"/>
  <c r="E17" i="34"/>
  <c r="D17" i="34"/>
  <c r="N16" i="34"/>
  <c r="O16" i="34" s="1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73" i="34" s="1"/>
  <c r="I5" i="34"/>
  <c r="H5" i="34"/>
  <c r="G5" i="34"/>
  <c r="F5" i="34"/>
  <c r="E5" i="34"/>
  <c r="D5" i="34"/>
  <c r="N60" i="33"/>
  <c r="O60" i="33" s="1"/>
  <c r="N61" i="33"/>
  <c r="O61" i="33" s="1"/>
  <c r="N62" i="33"/>
  <c r="O62" i="33" s="1"/>
  <c r="N34" i="33"/>
  <c r="O34" i="33"/>
  <c r="N35" i="33"/>
  <c r="O35" i="33" s="1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26" i="33"/>
  <c r="O26" i="33" s="1"/>
  <c r="N27" i="33"/>
  <c r="O27" i="33"/>
  <c r="N28" i="33"/>
  <c r="O28" i="33" s="1"/>
  <c r="N29" i="33"/>
  <c r="O29" i="33" s="1"/>
  <c r="N30" i="33"/>
  <c r="O30" i="33"/>
  <c r="N31" i="33"/>
  <c r="O31" i="33" s="1"/>
  <c r="N32" i="33"/>
  <c r="O32" i="33"/>
  <c r="E33" i="33"/>
  <c r="F33" i="33"/>
  <c r="G33" i="33"/>
  <c r="H33" i="33"/>
  <c r="I33" i="33"/>
  <c r="J33" i="33"/>
  <c r="K33" i="33"/>
  <c r="L33" i="33"/>
  <c r="M33" i="33"/>
  <c r="D33" i="33"/>
  <c r="E24" i="33"/>
  <c r="F24" i="33"/>
  <c r="G24" i="33"/>
  <c r="H24" i="33"/>
  <c r="I24" i="33"/>
  <c r="J24" i="33"/>
  <c r="K24" i="33"/>
  <c r="L24" i="33"/>
  <c r="M24" i="33"/>
  <c r="D24" i="33"/>
  <c r="E15" i="33"/>
  <c r="F15" i="33"/>
  <c r="G15" i="33"/>
  <c r="H15" i="33"/>
  <c r="I15" i="33"/>
  <c r="J15" i="33"/>
  <c r="K15" i="33"/>
  <c r="L15" i="33"/>
  <c r="M15" i="33"/>
  <c r="D15" i="33"/>
  <c r="E5" i="33"/>
  <c r="F5" i="33"/>
  <c r="F63" i="33" s="1"/>
  <c r="G5" i="33"/>
  <c r="H5" i="33"/>
  <c r="I5" i="33"/>
  <c r="J5" i="33"/>
  <c r="K5" i="33"/>
  <c r="L5" i="33"/>
  <c r="M5" i="33"/>
  <c r="D5" i="33"/>
  <c r="E58" i="33"/>
  <c r="F58" i="33"/>
  <c r="G58" i="33"/>
  <c r="H58" i="33"/>
  <c r="I58" i="33"/>
  <c r="J58" i="33"/>
  <c r="K58" i="33"/>
  <c r="L58" i="33"/>
  <c r="M58" i="33"/>
  <c r="D58" i="33"/>
  <c r="N59" i="33"/>
  <c r="O59" i="33"/>
  <c r="N53" i="33"/>
  <c r="O53" i="33" s="1"/>
  <c r="N54" i="33"/>
  <c r="O54" i="33" s="1"/>
  <c r="N55" i="33"/>
  <c r="O55" i="33" s="1"/>
  <c r="N56" i="33"/>
  <c r="O56" i="33" s="1"/>
  <c r="N57" i="33"/>
  <c r="O57" i="33" s="1"/>
  <c r="N52" i="33"/>
  <c r="O52" i="33" s="1"/>
  <c r="E51" i="33"/>
  <c r="F51" i="33"/>
  <c r="G51" i="33"/>
  <c r="H51" i="33"/>
  <c r="I51" i="33"/>
  <c r="J51" i="33"/>
  <c r="K51" i="33"/>
  <c r="L51" i="33"/>
  <c r="M51" i="33"/>
  <c r="D51" i="33"/>
  <c r="E43" i="33"/>
  <c r="F43" i="33"/>
  <c r="G43" i="33"/>
  <c r="H43" i="33"/>
  <c r="I43" i="33"/>
  <c r="J43" i="33"/>
  <c r="K43" i="33"/>
  <c r="K63" i="33"/>
  <c r="L43" i="33"/>
  <c r="M43" i="33"/>
  <c r="D43" i="33"/>
  <c r="N45" i="33"/>
  <c r="O45" i="33" s="1"/>
  <c r="N46" i="33"/>
  <c r="O46" i="33"/>
  <c r="N47" i="33"/>
  <c r="O47" i="33"/>
  <c r="N48" i="33"/>
  <c r="O48" i="33" s="1"/>
  <c r="N49" i="33"/>
  <c r="O49" i="33" s="1"/>
  <c r="N50" i="33"/>
  <c r="O50" i="33" s="1"/>
  <c r="N44" i="33"/>
  <c r="O44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13" i="33"/>
  <c r="O13" i="33" s="1"/>
  <c r="N14" i="33"/>
  <c r="O14" i="33"/>
  <c r="N6" i="33"/>
  <c r="O6" i="33" s="1"/>
  <c r="N25" i="33"/>
  <c r="O25" i="33" s="1"/>
  <c r="N16" i="33"/>
  <c r="O16" i="33" s="1"/>
  <c r="H63" i="33"/>
  <c r="K73" i="35"/>
  <c r="N53" i="35"/>
  <c r="O53" i="35" s="1"/>
  <c r="E76" i="36"/>
  <c r="D72" i="37"/>
  <c r="N18" i="37"/>
  <c r="O18" i="37" s="1"/>
  <c r="E63" i="33"/>
  <c r="L58" i="38"/>
  <c r="N5" i="38"/>
  <c r="O5" i="38" s="1"/>
  <c r="K58" i="38"/>
  <c r="N31" i="38"/>
  <c r="O31" i="38" s="1"/>
  <c r="L69" i="39"/>
  <c r="E69" i="39"/>
  <c r="H69" i="39"/>
  <c r="M69" i="39"/>
  <c r="I69" i="39"/>
  <c r="L72" i="40"/>
  <c r="H72" i="40"/>
  <c r="G72" i="40"/>
  <c r="I72" i="40"/>
  <c r="D72" i="40"/>
  <c r="N18" i="40"/>
  <c r="O18" i="40" s="1"/>
  <c r="N56" i="36"/>
  <c r="O56" i="36" s="1"/>
  <c r="F72" i="37"/>
  <c r="N5" i="37"/>
  <c r="O5" i="37" s="1"/>
  <c r="I73" i="35"/>
  <c r="G72" i="37"/>
  <c r="N5" i="41"/>
  <c r="O5" i="41" s="1"/>
  <c r="K68" i="41"/>
  <c r="L68" i="41"/>
  <c r="M68" i="41"/>
  <c r="F68" i="41"/>
  <c r="N18" i="41"/>
  <c r="O18" i="41" s="1"/>
  <c r="D68" i="41"/>
  <c r="N5" i="40"/>
  <c r="O5" i="40" s="1"/>
  <c r="L71" i="42"/>
  <c r="K71" i="42"/>
  <c r="N52" i="42"/>
  <c r="O52" i="42" s="1"/>
  <c r="E71" i="42"/>
  <c r="H71" i="42"/>
  <c r="F71" i="42"/>
  <c r="J71" i="42"/>
  <c r="N18" i="42"/>
  <c r="O18" i="42" s="1"/>
  <c r="D71" i="42"/>
  <c r="N5" i="42"/>
  <c r="O5" i="42" s="1"/>
  <c r="M74" i="43"/>
  <c r="L74" i="43"/>
  <c r="F74" i="43"/>
  <c r="J74" i="43"/>
  <c r="H74" i="43"/>
  <c r="E74" i="43"/>
  <c r="N60" i="43"/>
  <c r="O60" i="43" s="1"/>
  <c r="G74" i="43"/>
  <c r="N29" i="43"/>
  <c r="O29" i="43" s="1"/>
  <c r="N18" i="43"/>
  <c r="O18" i="43" s="1"/>
  <c r="D74" i="43"/>
  <c r="N5" i="43"/>
  <c r="O5" i="43"/>
  <c r="L74" i="44"/>
  <c r="N55" i="44"/>
  <c r="O55" i="44" s="1"/>
  <c r="K74" i="44"/>
  <c r="H74" i="44"/>
  <c r="N62" i="44"/>
  <c r="O62" i="44"/>
  <c r="I74" i="44"/>
  <c r="N42" i="44"/>
  <c r="O42" i="44" s="1"/>
  <c r="F74" i="44"/>
  <c r="N18" i="44"/>
  <c r="O18" i="44" s="1"/>
  <c r="G74" i="44"/>
  <c r="D74" i="44"/>
  <c r="N5" i="44"/>
  <c r="O5" i="44" s="1"/>
  <c r="J76" i="45"/>
  <c r="N54" i="45"/>
  <c r="O54" i="45" s="1"/>
  <c r="I76" i="45"/>
  <c r="K76" i="45"/>
  <c r="N41" i="45"/>
  <c r="O41" i="45" s="1"/>
  <c r="D76" i="45"/>
  <c r="O74" i="46"/>
  <c r="P74" i="46" s="1"/>
  <c r="O63" i="46"/>
  <c r="P63" i="46" s="1"/>
  <c r="O56" i="46"/>
  <c r="P56" i="46"/>
  <c r="O43" i="46"/>
  <c r="P43" i="46" s="1"/>
  <c r="O28" i="46"/>
  <c r="P28" i="46"/>
  <c r="N78" i="46"/>
  <c r="H78" i="46"/>
  <c r="O17" i="46"/>
  <c r="P17" i="46" s="1"/>
  <c r="M78" i="46"/>
  <c r="F78" i="46"/>
  <c r="L78" i="46"/>
  <c r="D78" i="46"/>
  <c r="E78" i="46"/>
  <c r="G78" i="46"/>
  <c r="J78" i="46"/>
  <c r="K78" i="46"/>
  <c r="O5" i="46"/>
  <c r="P5" i="46" s="1"/>
  <c r="I78" i="46"/>
  <c r="O79" i="48" l="1"/>
  <c r="P79" i="48" s="1"/>
  <c r="M73" i="34"/>
  <c r="N69" i="40"/>
  <c r="O69" i="40" s="1"/>
  <c r="N59" i="42"/>
  <c r="O59" i="42" s="1"/>
  <c r="K74" i="43"/>
  <c r="E74" i="44"/>
  <c r="N74" i="44" s="1"/>
  <c r="O74" i="44" s="1"/>
  <c r="N58" i="33"/>
  <c r="O58" i="33" s="1"/>
  <c r="D63" i="33"/>
  <c r="N63" i="33" s="1"/>
  <c r="O63" i="33" s="1"/>
  <c r="N5" i="35"/>
  <c r="O5" i="35" s="1"/>
  <c r="N29" i="45"/>
  <c r="O29" i="45" s="1"/>
  <c r="J73" i="35"/>
  <c r="N40" i="40"/>
  <c r="O40" i="40" s="1"/>
  <c r="N54" i="40"/>
  <c r="O54" i="40" s="1"/>
  <c r="N61" i="40"/>
  <c r="O61" i="40" s="1"/>
  <c r="M72" i="37"/>
  <c r="L73" i="35"/>
  <c r="L63" i="33"/>
  <c r="H58" i="38"/>
  <c r="G76" i="45"/>
  <c r="N62" i="45"/>
  <c r="O62" i="45" s="1"/>
  <c r="N24" i="33"/>
  <c r="O24" i="33" s="1"/>
  <c r="D73" i="34"/>
  <c r="N5" i="34"/>
  <c r="O5" i="34" s="1"/>
  <c r="M73" i="35"/>
  <c r="N64" i="36"/>
  <c r="O64" i="36" s="1"/>
  <c r="N54" i="38"/>
  <c r="O54" i="38" s="1"/>
  <c r="G63" i="33"/>
  <c r="N57" i="41"/>
  <c r="O57" i="41" s="1"/>
  <c r="E73" i="34"/>
  <c r="N73" i="34" s="1"/>
  <c r="O73" i="34" s="1"/>
  <c r="J58" i="38"/>
  <c r="D69" i="39"/>
  <c r="N18" i="35"/>
  <c r="O18" i="35" s="1"/>
  <c r="G71" i="42"/>
  <c r="N71" i="42" s="1"/>
  <c r="O71" i="42" s="1"/>
  <c r="L76" i="45"/>
  <c r="G69" i="39"/>
  <c r="E68" i="41"/>
  <c r="N68" i="41" s="1"/>
  <c r="O68" i="41" s="1"/>
  <c r="N15" i="33"/>
  <c r="O15" i="33" s="1"/>
  <c r="K72" i="37"/>
  <c r="N72" i="37" s="1"/>
  <c r="O72" i="37" s="1"/>
  <c r="N69" i="37"/>
  <c r="O69" i="37" s="1"/>
  <c r="N18" i="36"/>
  <c r="O18" i="36" s="1"/>
  <c r="N41" i="38"/>
  <c r="O41" i="38" s="1"/>
  <c r="K76" i="36"/>
  <c r="N43" i="33"/>
  <c r="O43" i="33" s="1"/>
  <c r="N51" i="33"/>
  <c r="O51" i="33" s="1"/>
  <c r="N26" i="34"/>
  <c r="O26" i="34" s="1"/>
  <c r="O78" i="46"/>
  <c r="P78" i="46" s="1"/>
  <c r="M63" i="33"/>
  <c r="F73" i="34"/>
  <c r="J72" i="37"/>
  <c r="E72" i="37"/>
  <c r="N26" i="40"/>
  <c r="O26" i="40" s="1"/>
  <c r="G73" i="34"/>
  <c r="F76" i="45"/>
  <c r="N76" i="45" s="1"/>
  <c r="O76" i="45" s="1"/>
  <c r="J63" i="33"/>
  <c r="K73" i="34"/>
  <c r="I63" i="33"/>
  <c r="L73" i="34"/>
  <c r="N40" i="43"/>
  <c r="O40" i="43" s="1"/>
  <c r="H76" i="45"/>
  <c r="O81" i="47"/>
  <c r="P81" i="47" s="1"/>
  <c r="I74" i="43"/>
  <c r="N74" i="43" s="1"/>
  <c r="O74" i="43" s="1"/>
  <c r="N25" i="42"/>
  <c r="O25" i="42" s="1"/>
  <c r="N5" i="33"/>
  <c r="O5" i="33" s="1"/>
  <c r="N17" i="34"/>
  <c r="O17" i="34" s="1"/>
  <c r="F76" i="36"/>
  <c r="N72" i="40"/>
  <c r="O72" i="40" s="1"/>
  <c r="H73" i="35"/>
  <c r="N73" i="35" s="1"/>
  <c r="O73" i="35" s="1"/>
  <c r="N52" i="37"/>
  <c r="O52" i="37" s="1"/>
  <c r="M71" i="42"/>
  <c r="D58" i="38"/>
  <c r="L76" i="36"/>
  <c r="N28" i="37"/>
  <c r="O28" i="37" s="1"/>
  <c r="N72" i="44"/>
  <c r="O72" i="44" s="1"/>
  <c r="N18" i="45"/>
  <c r="O18" i="45" s="1"/>
  <c r="N53" i="43"/>
  <c r="O53" i="43" s="1"/>
  <c r="N33" i="33"/>
  <c r="O33" i="33" s="1"/>
  <c r="N74" i="45"/>
  <c r="O74" i="45" s="1"/>
  <c r="N29" i="44"/>
  <c r="O29" i="44" s="1"/>
  <c r="N28" i="36"/>
  <c r="O28" i="36" s="1"/>
  <c r="N69" i="39" l="1"/>
  <c r="O69" i="39" s="1"/>
  <c r="N58" i="38"/>
  <c r="O58" i="38" s="1"/>
  <c r="N76" i="36"/>
  <c r="O76" i="36" s="1"/>
</calcChain>
</file>

<file path=xl/sharedStrings.xml><?xml version="1.0" encoding="utf-8"?>
<sst xmlns="http://schemas.openxmlformats.org/spreadsheetml/2006/main" count="1416" uniqueCount="194">
  <si>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</si>
  <si>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</si>
  <si>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</si>
  <si>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</si>
  <si>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</si>
  <si>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</si>
  <si>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</si>
  <si>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</si>
  <si>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</si>
  <si>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</si>
  <si>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</si>
  <si>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</si>
  <si>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</si>
  <si>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</si>
  <si>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Telecommunications</t>
  </si>
  <si>
    <t>Utility Service Tax - Gas</t>
  </si>
  <si>
    <t>Utility Service Tax - Fuel Oil</t>
  </si>
  <si>
    <t>Local Business Tax</t>
  </si>
  <si>
    <t>Permits, Fees, and Special Assessments</t>
  </si>
  <si>
    <t>Franchise Fee - Electricity</t>
  </si>
  <si>
    <t>Franchise Fee - Gas</t>
  </si>
  <si>
    <t>Franchise Fee - Cable Television</t>
  </si>
  <si>
    <t>Franchise Fee - Solid Waste</t>
  </si>
  <si>
    <t>Impact Fees - Residential - Other</t>
  </si>
  <si>
    <t>Special Assessments - Capital Improvement</t>
  </si>
  <si>
    <t>Other Permits, Fees, and Special Assessments</t>
  </si>
  <si>
    <t>Federal Grant - General Government</t>
  </si>
  <si>
    <t>Intergovernmental Revenue</t>
  </si>
  <si>
    <t>State Grant - Physical Environment - Other Physical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</si>
  <si>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</si>
  <si>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</si>
  <si>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</si>
  <si>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</si>
  <si>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Grants from Other Local Units - General Government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</si>
  <si>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</si>
  <si>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</si>
  <si>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</si>
  <si>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</si>
  <si>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</si>
  <si>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</si>
  <si>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</si>
  <si>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</si>
  <si>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</si>
  <si>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</si>
  <si>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Emergency Management Service Fees / Charges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</si>
  <si>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</si>
  <si>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</si>
  <si>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</si>
  <si>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Other Physical Environment Charges</t>
  </si>
  <si>
    <t>Transportation (User Fees) - Parking Facilities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</si>
  <si>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</si>
  <si>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</si>
  <si>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</si>
  <si>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</si>
  <si>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</si>
  <si>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Circuit Court Civil</t>
  </si>
  <si>
    <t>Court-Ordered Judgments and Fines - As Decided by Traffic Court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</si>
  <si>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</si>
  <si>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</si>
  <si>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</si>
  <si>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</si>
  <si>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Interest and Other Earnings - Gain or Loss on Sale of Investments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</si>
  <si>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</si>
  <si>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</si>
  <si>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</si>
  <si>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</si>
  <si>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</si>
  <si>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</si>
  <si>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</si>
  <si>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</si>
  <si>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</si>
  <si>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</si>
  <si>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</si>
  <si>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</si>
  <si>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</si>
  <si>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</si>
  <si>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</si>
  <si>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Coral Gables Revenues Reported by Account Code and Fund Type</t>
  </si>
  <si>
    <t>Local Fiscal Year Ended September 30, 2010</t>
  </si>
  <si>
    <t>Fire Insurance Premium Tax for Firefighters' Pension</t>
  </si>
  <si>
    <t>Casualty Insurance Premium Tax for Police Officers' Retirement</t>
  </si>
  <si>
    <t>Impact Fees - Commercial - Other</t>
  </si>
  <si>
    <t>Federal Grant - Public Safety</t>
  </si>
  <si>
    <t>State Grant - Public Safety</t>
  </si>
  <si>
    <t>State Grant - Physical Environment - Sewer / Wastewater</t>
  </si>
  <si>
    <t>State Grant - Physical Environment - Stormwater Management</t>
  </si>
  <si>
    <t>State Grant - Transportation - Other Transportation</t>
  </si>
  <si>
    <t>State Grant - Culture / Recreation</t>
  </si>
  <si>
    <t>Grants from Other Local Units - Physical Environment</t>
  </si>
  <si>
    <t>Grants from Other Local Units - Culture / Recreation</t>
  </si>
  <si>
    <t>General Gov't (Not Court-Related) - Internal Service Fund Fees and Charges</t>
  </si>
  <si>
    <t>Public Safety - Fire Protection</t>
  </si>
  <si>
    <t>Public Safety - Other Public Safety Charges and Fees</t>
  </si>
  <si>
    <t>Interest and Other Earnings - Dividends</t>
  </si>
  <si>
    <t>Interest and Other Earnings - Net Increase (Decrease) in Fair Value of Investments</t>
  </si>
  <si>
    <t>Pension Fund Contributions</t>
  </si>
  <si>
    <t>2010 Municipal Census Population:</t>
  </si>
  <si>
    <t>Local Fiscal Year Ended September 30, 2011</t>
  </si>
  <si>
    <t>Discretionary Sales Surtaxes</t>
  </si>
  <si>
    <t>Communications Services Taxes</t>
  </si>
  <si>
    <t>Federal Grant - Physical Environment - Other Physical Environment</t>
  </si>
  <si>
    <t>Fines - Pollution Control Violations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</si>
  <si>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</si>
  <si>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</si>
  <si>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</si>
  <si>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Special Assessments - Charges for Public Services</t>
  </si>
  <si>
    <t>Federal Grant - Transportation - Other Transportation</t>
  </si>
  <si>
    <t>Federal Grant - Other Federal Grants</t>
  </si>
  <si>
    <t>Grants from Other Local Units - Transportation</t>
  </si>
  <si>
    <t>Federal Fines and Forfeits</t>
  </si>
  <si>
    <t>State Fines and Forfeits</t>
  </si>
  <si>
    <t>Proceeds - Proceeds from Refunding Bonds</t>
  </si>
  <si>
    <t>2012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</si>
  <si>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</si>
  <si>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</si>
  <si>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</si>
  <si>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</si>
  <si>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</si>
  <si>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</si>
  <si>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</si>
  <si>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</si>
  <si>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</si>
  <si>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</si>
  <si>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Public Safety - Ambulance Fees</t>
  </si>
  <si>
    <t>Transportation - Parking Facilities</t>
  </si>
  <si>
    <t>Sales - Sale of Surplus Materials and Scrap</t>
  </si>
  <si>
    <t>2013 Municipal Population:</t>
  </si>
  <si>
    <t>Local Fiscal Year Ended September 30, 2008</t>
  </si>
  <si>
    <t>Permits and Franchise Fees</t>
  </si>
  <si>
    <t>Franchise Fee - Telecommunications</t>
  </si>
  <si>
    <t>Other Permits and Fees</t>
  </si>
  <si>
    <t>State Grant - General Government</t>
  </si>
  <si>
    <t>State Shared Revenues - Public Safety - Firefighter Supplemental Compensation</t>
  </si>
  <si>
    <t>Shared Revenue from Other Local Units</t>
  </si>
  <si>
    <t>Impact Fees - Other</t>
  </si>
  <si>
    <t>2008 Municipal Population:</t>
  </si>
  <si>
    <t>Local Fiscal Year Ended September 30, 2014</t>
  </si>
  <si>
    <t>Federal Grant - Culture / Recreation</t>
  </si>
  <si>
    <t>State Shared Revenues - General Government - Sales and Uses Taxes to Counties</t>
  </si>
  <si>
    <t>Economic Environment - Other Economic Environment Charges</t>
  </si>
  <si>
    <t>2014 Municipal Population:</t>
  </si>
  <si>
    <t>Local Fiscal Year Ended September 30, 2015</t>
  </si>
  <si>
    <t>Federal Grant - Physical Environment - Sewer / Wastewater</t>
  </si>
  <si>
    <t>State Grant - Other</t>
  </si>
  <si>
    <t>Grants from Other Local Units - Other</t>
  </si>
  <si>
    <t>Physical Environment - Water / Sewer Combination Utility</t>
  </si>
  <si>
    <t>Other Charges for Services</t>
  </si>
  <si>
    <t>2015 Municipal Population:</t>
  </si>
  <si>
    <t>Local Fiscal Year Ended September 30, 2016</t>
  </si>
  <si>
    <t>Grants from Other Local Units - Economic Environment</t>
  </si>
  <si>
    <t>2016 Municipal Population:</t>
  </si>
  <si>
    <t>Local Fiscal Year Ended September 30, 2017</t>
  </si>
  <si>
    <t>State Grant - Economic Environment</t>
  </si>
  <si>
    <t>Other Miscellaneous Revenues - Settlements</t>
  </si>
  <si>
    <t>Proceeds - Installment Purchases and Capital Lease Proceeds</t>
  </si>
  <si>
    <t>2017 Municipal Population:</t>
  </si>
  <si>
    <t>Local Fiscal Year Ended September 30, 2018</t>
  </si>
  <si>
    <t>Impact Fees - Commercial - Public Safety</t>
  </si>
  <si>
    <t>Impact Fees - Commercial - Transportation</t>
  </si>
  <si>
    <t>Impact Fees - Commercial - Culture / Recreation</t>
  </si>
  <si>
    <t>2018 Municipal Population:</t>
  </si>
  <si>
    <t>Local Fiscal Year Ended September 30, 2019</t>
  </si>
  <si>
    <t>Sales - Disposition of Fixed Assets</t>
  </si>
  <si>
    <t>2019 Municipal Population:</t>
  </si>
  <si>
    <t>Local Fiscal Year Ended September 30, 2020</t>
  </si>
  <si>
    <t>Other Financial Assistance - Federal Source</t>
  </si>
  <si>
    <t>Interest and Other Earnings - Gain (Loss) on Sale of Investments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</si>
  <si>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</si>
  <si>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</si>
  <si>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</si>
  <si>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</si>
  <si>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</si>
  <si>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</si>
  <si>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</si>
  <si>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</si>
  <si>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</si>
  <si>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</si>
  <si>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</si>
  <si>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</si>
  <si>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</si>
  <si>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</si>
  <si>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Other Miscellaneous Revenues - Deferred Compensation Contributions</t>
  </si>
  <si>
    <t>2021 Municipal Population:</t>
  </si>
  <si>
    <t>Local Fiscal Year Ended September 30, 2022</t>
  </si>
  <si>
    <t>Impact Fees - Residential - Public Safety</t>
  </si>
  <si>
    <t>Impact Fees - Residential - Culture / Recreation</t>
  </si>
  <si>
    <t>Inspection Fee</t>
  </si>
  <si>
    <t>Federal Grant - American Rescue Plan Act Funds</t>
  </si>
  <si>
    <t>Transportation - Other Transportation Charges</t>
  </si>
  <si>
    <t>2022 Municipal Population:</t>
  </si>
  <si>
    <t>Proceeds - Leases - Financial Agreements</t>
  </si>
  <si>
    <t>Local Fiscal Year Ended September 30, 2023</t>
  </si>
  <si>
    <t>Other Miscellaneous Revenues - Settlements - Opioid Settlement Trust Fund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</si>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</sst>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40DE9-3038-4178-8200-8A10A4DF14B6}">
  <sheetPr>
    <pageSetUpPr fitToPage="1"/>
  </sheetPr>
  <dimension ref="A1:ED8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69</v>
      </c>
      <c r="B3" s="108"/>
      <c r="C3" s="109"/>
      <c r="D3" s="113" t="s">
        <v>35</v>
      </c>
      <c r="E3" s="114"/>
      <c r="F3" s="114"/>
      <c r="G3" s="114"/>
      <c r="H3" s="115"/>
      <c r="I3" s="113" t="s">
        <v>36</v>
      </c>
      <c r="J3" s="115"/>
      <c r="K3" s="113" t="s">
        <v>38</v>
      </c>
      <c r="L3" s="114"/>
      <c r="M3" s="115"/>
      <c r="N3" s="49"/>
      <c r="O3" s="50"/>
      <c r="P3" s="116" t="s">
        <v>169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70</v>
      </c>
      <c r="F4" s="52" t="s">
        <v>71</v>
      </c>
      <c r="G4" s="52" t="s">
        <v>72</v>
      </c>
      <c r="H4" s="52" t="s">
        <v>5</v>
      </c>
      <c r="I4" s="52" t="s">
        <v>6</v>
      </c>
      <c r="J4" s="53" t="s">
        <v>73</v>
      </c>
      <c r="K4" s="53" t="s">
        <v>7</v>
      </c>
      <c r="L4" s="53" t="s">
        <v>8</v>
      </c>
      <c r="M4" s="53" t="s">
        <v>170</v>
      </c>
      <c r="N4" s="53" t="s">
        <v>9</v>
      </c>
      <c r="O4" s="53" t="s">
        <v>171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172</v>
      </c>
      <c r="B5" s="57"/>
      <c r="C5" s="57"/>
      <c r="D5" s="58">
        <f>SUM(D6:D16)</f>
        <v>124319044</v>
      </c>
      <c r="E5" s="58">
        <f>SUM(E6:E16)</f>
        <v>0</v>
      </c>
      <c r="F5" s="58">
        <f>SUM(F6:F16)</f>
        <v>0</v>
      </c>
      <c r="G5" s="58">
        <f>SUM(G6:G16)</f>
        <v>1271466</v>
      </c>
      <c r="H5" s="58">
        <f>SUM(H6:H16)</f>
        <v>0</v>
      </c>
      <c r="I5" s="58">
        <f>SUM(I6:I16)</f>
        <v>0</v>
      </c>
      <c r="J5" s="58">
        <f>SUM(J6:J16)</f>
        <v>0</v>
      </c>
      <c r="K5" s="58">
        <f>SUM(K6:K16)</f>
        <v>2134007</v>
      </c>
      <c r="L5" s="58">
        <f>SUM(L6:L16)</f>
        <v>0</v>
      </c>
      <c r="M5" s="58">
        <f>SUM(M6:M16)</f>
        <v>0</v>
      </c>
      <c r="N5" s="58">
        <f>SUM(N6:N16)</f>
        <v>0</v>
      </c>
      <c r="O5" s="59">
        <f>SUM(D5:N5)</f>
        <v>127724517</v>
      </c>
      <c r="P5" s="60">
        <f>(O5/P$81)</f>
        <v>2471.5931071850146</v>
      </c>
      <c r="Q5" s="61"/>
    </row>
    <row r="6" spans="1:134">
      <c r="A6" s="63"/>
      <c r="B6" s="64">
        <v>311</v>
      </c>
      <c r="C6" s="65" t="s">
        <v>2</v>
      </c>
      <c r="D6" s="66">
        <v>107249183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107249183</v>
      </c>
      <c r="P6" s="67">
        <f>(O6/P$81)</f>
        <v>2075.3755635969578</v>
      </c>
      <c r="Q6" s="68"/>
    </row>
    <row r="7" spans="1:134">
      <c r="A7" s="63"/>
      <c r="B7" s="64">
        <v>312.41000000000003</v>
      </c>
      <c r="C7" s="65" t="s">
        <v>173</v>
      </c>
      <c r="D7" s="66">
        <v>0</v>
      </c>
      <c r="E7" s="66">
        <v>0</v>
      </c>
      <c r="F7" s="66">
        <v>0</v>
      </c>
      <c r="G7" s="66">
        <v>942188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6" si="0">SUM(D7:N7)</f>
        <v>942188</v>
      </c>
      <c r="P7" s="67">
        <f>(O7/P$81)</f>
        <v>18.232250324128724</v>
      </c>
      <c r="Q7" s="68"/>
    </row>
    <row r="8" spans="1:134">
      <c r="A8" s="63"/>
      <c r="B8" s="64">
        <v>312.43</v>
      </c>
      <c r="C8" s="65" t="s">
        <v>174</v>
      </c>
      <c r="D8" s="66">
        <v>0</v>
      </c>
      <c r="E8" s="66">
        <v>0</v>
      </c>
      <c r="F8" s="66">
        <v>0</v>
      </c>
      <c r="G8" s="66">
        <v>329278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329278</v>
      </c>
      <c r="P8" s="67">
        <f>(O8/P$81)</f>
        <v>6.3718482110029608</v>
      </c>
      <c r="Q8" s="68"/>
    </row>
    <row r="9" spans="1:134">
      <c r="A9" s="63"/>
      <c r="B9" s="64">
        <v>312.51</v>
      </c>
      <c r="C9" s="65" t="s">
        <v>114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1319180</v>
      </c>
      <c r="L9" s="66">
        <v>0</v>
      </c>
      <c r="M9" s="66">
        <v>0</v>
      </c>
      <c r="N9" s="66">
        <v>0</v>
      </c>
      <c r="O9" s="66">
        <f t="shared" si="0"/>
        <v>1319180</v>
      </c>
      <c r="P9" s="67">
        <f>(O9/P$81)</f>
        <v>25.527410646902876</v>
      </c>
      <c r="Q9" s="68"/>
    </row>
    <row r="10" spans="1:134">
      <c r="A10" s="63"/>
      <c r="B10" s="64">
        <v>312.52</v>
      </c>
      <c r="C10" s="65" t="s">
        <v>115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814827</v>
      </c>
      <c r="L10" s="66">
        <v>0</v>
      </c>
      <c r="M10" s="66">
        <v>0</v>
      </c>
      <c r="N10" s="66">
        <v>0</v>
      </c>
      <c r="O10" s="66">
        <f t="shared" si="0"/>
        <v>814827</v>
      </c>
      <c r="P10" s="67">
        <f>(O10/P$81)</f>
        <v>15.76769162296573</v>
      </c>
      <c r="Q10" s="68"/>
    </row>
    <row r="11" spans="1:134">
      <c r="A11" s="63"/>
      <c r="B11" s="64">
        <v>314.10000000000002</v>
      </c>
      <c r="C11" s="65" t="s">
        <v>12</v>
      </c>
      <c r="D11" s="66">
        <v>8415690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8415690</v>
      </c>
      <c r="P11" s="67">
        <f>(O11/P$81)</f>
        <v>162.85175223019911</v>
      </c>
      <c r="Q11" s="68"/>
    </row>
    <row r="12" spans="1:134">
      <c r="A12" s="63"/>
      <c r="B12" s="64">
        <v>314.3</v>
      </c>
      <c r="C12" s="65" t="s">
        <v>13</v>
      </c>
      <c r="D12" s="66">
        <v>1869561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1869561</v>
      </c>
      <c r="P12" s="67">
        <f>(O12/P$81)</f>
        <v>36.177816049693284</v>
      </c>
      <c r="Q12" s="68"/>
    </row>
    <row r="13" spans="1:134">
      <c r="A13" s="63"/>
      <c r="B13" s="64">
        <v>314.39999999999998</v>
      </c>
      <c r="C13" s="65" t="s">
        <v>15</v>
      </c>
      <c r="D13" s="66">
        <v>247640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247640</v>
      </c>
      <c r="P13" s="67">
        <f>(O13/P$81)</f>
        <v>4.7920738432958574</v>
      </c>
      <c r="Q13" s="68"/>
    </row>
    <row r="14" spans="1:134">
      <c r="A14" s="63"/>
      <c r="B14" s="64">
        <v>314.7</v>
      </c>
      <c r="C14" s="65" t="s">
        <v>16</v>
      </c>
      <c r="D14" s="66">
        <v>201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201</v>
      </c>
      <c r="P14" s="67">
        <f>(O14/P$81)</f>
        <v>3.8895446717108193E-3</v>
      </c>
      <c r="Q14" s="68"/>
    </row>
    <row r="15" spans="1:134">
      <c r="A15" s="63"/>
      <c r="B15" s="64">
        <v>315.10000000000002</v>
      </c>
      <c r="C15" s="65" t="s">
        <v>175</v>
      </c>
      <c r="D15" s="66">
        <v>2821735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2821735</v>
      </c>
      <c r="P15" s="67">
        <f>(O15/P$81)</f>
        <v>54.603305145422532</v>
      </c>
      <c r="Q15" s="68"/>
    </row>
    <row r="16" spans="1:134">
      <c r="A16" s="63"/>
      <c r="B16" s="64">
        <v>316</v>
      </c>
      <c r="C16" s="65" t="s">
        <v>117</v>
      </c>
      <c r="D16" s="66">
        <v>3715034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3715034</v>
      </c>
      <c r="P16" s="67">
        <f>(O16/P$81)</f>
        <v>71.889505969773793</v>
      </c>
      <c r="Q16" s="68"/>
    </row>
    <row r="17" spans="1:17" ht="15.75">
      <c r="A17" s="69" t="s">
        <v>18</v>
      </c>
      <c r="B17" s="70"/>
      <c r="C17" s="71"/>
      <c r="D17" s="72">
        <f>SUM(D18:D31)</f>
        <v>29336163</v>
      </c>
      <c r="E17" s="72">
        <f>SUM(E18:E31)</f>
        <v>3081256</v>
      </c>
      <c r="F17" s="72">
        <f>SUM(F18:F31)</f>
        <v>680342</v>
      </c>
      <c r="G17" s="72">
        <f>SUM(G18:G31)</f>
        <v>1958333</v>
      </c>
      <c r="H17" s="72">
        <f>SUM(H18:H31)</f>
        <v>0</v>
      </c>
      <c r="I17" s="72">
        <f>SUM(I18:I31)</f>
        <v>0</v>
      </c>
      <c r="J17" s="72">
        <f>SUM(J18:J31)</f>
        <v>0</v>
      </c>
      <c r="K17" s="72">
        <f>SUM(K18:K31)</f>
        <v>0</v>
      </c>
      <c r="L17" s="72">
        <f>SUM(L18:L31)</f>
        <v>0</v>
      </c>
      <c r="M17" s="72">
        <f>SUM(M18:M31)</f>
        <v>0</v>
      </c>
      <c r="N17" s="72">
        <f>SUM(N18:N31)</f>
        <v>0</v>
      </c>
      <c r="O17" s="73">
        <f>SUM(D17:N17)</f>
        <v>35056094</v>
      </c>
      <c r="P17" s="74">
        <f>(O17/P$81)</f>
        <v>678.36937128703289</v>
      </c>
      <c r="Q17" s="75"/>
    </row>
    <row r="18" spans="1:17">
      <c r="A18" s="63"/>
      <c r="B18" s="64">
        <v>322</v>
      </c>
      <c r="C18" s="65" t="s">
        <v>176</v>
      </c>
      <c r="D18" s="66">
        <v>17187168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17187168</v>
      </c>
      <c r="P18" s="67">
        <f>(O18/P$81)</f>
        <v>332.58834684675969</v>
      </c>
      <c r="Q18" s="68"/>
    </row>
    <row r="19" spans="1:17">
      <c r="A19" s="63"/>
      <c r="B19" s="64">
        <v>323.10000000000002</v>
      </c>
      <c r="C19" s="65" t="s">
        <v>19</v>
      </c>
      <c r="D19" s="66">
        <v>6554238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31" si="1">SUM(D19:N19)</f>
        <v>6554238</v>
      </c>
      <c r="P19" s="67">
        <f>(O19/P$81)</f>
        <v>126.83085318420187</v>
      </c>
      <c r="Q19" s="68"/>
    </row>
    <row r="20" spans="1:17">
      <c r="A20" s="63"/>
      <c r="B20" s="64">
        <v>323.39999999999998</v>
      </c>
      <c r="C20" s="65" t="s">
        <v>20</v>
      </c>
      <c r="D20" s="66">
        <v>185866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185866</v>
      </c>
      <c r="P20" s="67">
        <f>(O20/P$81)</f>
        <v>3.5966871141900651</v>
      </c>
      <c r="Q20" s="68"/>
    </row>
    <row r="21" spans="1:17">
      <c r="A21" s="63"/>
      <c r="B21" s="64">
        <v>323.7</v>
      </c>
      <c r="C21" s="65" t="s">
        <v>22</v>
      </c>
      <c r="D21" s="66">
        <v>2677126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2677126</v>
      </c>
      <c r="P21" s="67">
        <f>(O21/P$81)</f>
        <v>51.804980939296009</v>
      </c>
      <c r="Q21" s="68"/>
    </row>
    <row r="22" spans="1:17">
      <c r="A22" s="63"/>
      <c r="B22" s="64">
        <v>324.11</v>
      </c>
      <c r="C22" s="65" t="s">
        <v>184</v>
      </c>
      <c r="D22" s="66">
        <v>0</v>
      </c>
      <c r="E22" s="66">
        <v>0</v>
      </c>
      <c r="F22" s="66">
        <v>0</v>
      </c>
      <c r="G22" s="66">
        <v>217568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217568</v>
      </c>
      <c r="P22" s="67">
        <f>(O22/P$81)</f>
        <v>4.2101515180834799</v>
      </c>
      <c r="Q22" s="68"/>
    </row>
    <row r="23" spans="1:17">
      <c r="A23" s="63"/>
      <c r="B23" s="64">
        <v>324.12</v>
      </c>
      <c r="C23" s="65" t="s">
        <v>157</v>
      </c>
      <c r="D23" s="66">
        <v>0</v>
      </c>
      <c r="E23" s="66">
        <v>0</v>
      </c>
      <c r="F23" s="66">
        <v>0</v>
      </c>
      <c r="G23" s="66">
        <v>3855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3855</v>
      </c>
      <c r="P23" s="67">
        <f>(O23/P$81)</f>
        <v>7.4597983629080641E-2</v>
      </c>
      <c r="Q23" s="68"/>
    </row>
    <row r="24" spans="1:17">
      <c r="A24" s="63"/>
      <c r="B24" s="64">
        <v>324.61</v>
      </c>
      <c r="C24" s="65" t="s">
        <v>185</v>
      </c>
      <c r="D24" s="66">
        <v>0</v>
      </c>
      <c r="E24" s="66">
        <v>0</v>
      </c>
      <c r="F24" s="66">
        <v>0</v>
      </c>
      <c r="G24" s="66">
        <v>856743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856743</v>
      </c>
      <c r="P24" s="67">
        <f>(O24/P$81)</f>
        <v>16.578806819281304</v>
      </c>
      <c r="Q24" s="68"/>
    </row>
    <row r="25" spans="1:17">
      <c r="A25" s="63"/>
      <c r="B25" s="64">
        <v>324.62</v>
      </c>
      <c r="C25" s="65" t="s">
        <v>159</v>
      </c>
      <c r="D25" s="66">
        <v>0</v>
      </c>
      <c r="E25" s="66">
        <v>0</v>
      </c>
      <c r="F25" s="66">
        <v>0</v>
      </c>
      <c r="G25" s="66">
        <v>2183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2183</v>
      </c>
      <c r="P25" s="67">
        <f>(O25/P$81)</f>
        <v>4.2243164270371732E-2</v>
      </c>
      <c r="Q25" s="68"/>
    </row>
    <row r="26" spans="1:17">
      <c r="A26" s="63"/>
      <c r="B26" s="64">
        <v>324.91000000000003</v>
      </c>
      <c r="C26" s="65" t="s">
        <v>23</v>
      </c>
      <c r="D26" s="66">
        <v>0</v>
      </c>
      <c r="E26" s="66">
        <v>0</v>
      </c>
      <c r="F26" s="66">
        <v>0</v>
      </c>
      <c r="G26" s="66">
        <v>852621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852621</v>
      </c>
      <c r="P26" s="67">
        <f>(O26/P$81)</f>
        <v>16.499042127058459</v>
      </c>
      <c r="Q26" s="68"/>
    </row>
    <row r="27" spans="1:17">
      <c r="A27" s="63"/>
      <c r="B27" s="64">
        <v>324.92</v>
      </c>
      <c r="C27" s="65" t="s">
        <v>81</v>
      </c>
      <c r="D27" s="66">
        <v>0</v>
      </c>
      <c r="E27" s="66">
        <v>0</v>
      </c>
      <c r="F27" s="66">
        <v>0</v>
      </c>
      <c r="G27" s="66">
        <v>21207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21207</v>
      </c>
      <c r="P27" s="67">
        <f>(O27/P$81)</f>
        <v>0.41037598931826536</v>
      </c>
      <c r="Q27" s="68"/>
    </row>
    <row r="28" spans="1:17">
      <c r="A28" s="63"/>
      <c r="B28" s="64">
        <v>325.10000000000002</v>
      </c>
      <c r="C28" s="65" t="s">
        <v>24</v>
      </c>
      <c r="D28" s="66">
        <v>0</v>
      </c>
      <c r="E28" s="66">
        <v>0</v>
      </c>
      <c r="F28" s="66">
        <v>680342</v>
      </c>
      <c r="G28" s="66">
        <v>4156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684498</v>
      </c>
      <c r="P28" s="67">
        <f>(O28/P$81)</f>
        <v>13.245699247247325</v>
      </c>
      <c r="Q28" s="68"/>
    </row>
    <row r="29" spans="1:17">
      <c r="A29" s="63"/>
      <c r="B29" s="64">
        <v>325.2</v>
      </c>
      <c r="C29" s="65" t="s">
        <v>105</v>
      </c>
      <c r="D29" s="66">
        <v>0</v>
      </c>
      <c r="E29" s="66">
        <v>3081256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1"/>
        <v>3081256</v>
      </c>
      <c r="P29" s="67">
        <f>(O29/P$81)</f>
        <v>59.625287845656672</v>
      </c>
      <c r="Q29" s="68"/>
    </row>
    <row r="30" spans="1:17">
      <c r="A30" s="63"/>
      <c r="B30" s="64">
        <v>329.1</v>
      </c>
      <c r="C30" s="65" t="s">
        <v>186</v>
      </c>
      <c r="D30" s="66">
        <v>16333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1"/>
        <v>16333</v>
      </c>
      <c r="P30" s="67">
        <f>(O30/P$81)</f>
        <v>0.316059368771407</v>
      </c>
      <c r="Q30" s="68"/>
    </row>
    <row r="31" spans="1:17">
      <c r="A31" s="63"/>
      <c r="B31" s="64">
        <v>329.5</v>
      </c>
      <c r="C31" s="65" t="s">
        <v>177</v>
      </c>
      <c r="D31" s="66">
        <v>2715432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1"/>
        <v>2715432</v>
      </c>
      <c r="P31" s="67">
        <f>(O31/P$81)</f>
        <v>52.54623913926892</v>
      </c>
      <c r="Q31" s="68"/>
    </row>
    <row r="32" spans="1:17" ht="15.75">
      <c r="A32" s="69" t="s">
        <v>178</v>
      </c>
      <c r="B32" s="70"/>
      <c r="C32" s="71"/>
      <c r="D32" s="72">
        <f>SUM(D33:D43)</f>
        <v>9285056</v>
      </c>
      <c r="E32" s="72">
        <f>SUM(E33:E43)</f>
        <v>0</v>
      </c>
      <c r="F32" s="72">
        <f>SUM(F33:F43)</f>
        <v>0</v>
      </c>
      <c r="G32" s="72">
        <f>SUM(G33:G43)</f>
        <v>3468317</v>
      </c>
      <c r="H32" s="72">
        <f>SUM(H33:H43)</f>
        <v>0</v>
      </c>
      <c r="I32" s="72">
        <f>SUM(I33:I43)</f>
        <v>654130</v>
      </c>
      <c r="J32" s="72">
        <f>SUM(J33:J43)</f>
        <v>0</v>
      </c>
      <c r="K32" s="72">
        <f>SUM(K33:K43)</f>
        <v>0</v>
      </c>
      <c r="L32" s="72">
        <f>SUM(L33:L43)</f>
        <v>0</v>
      </c>
      <c r="M32" s="72">
        <f>SUM(M33:M43)</f>
        <v>0</v>
      </c>
      <c r="N32" s="72">
        <f>SUM(N33:N43)</f>
        <v>0</v>
      </c>
      <c r="O32" s="73">
        <f>SUM(D32:N32)</f>
        <v>13407503</v>
      </c>
      <c r="P32" s="74">
        <f>(O32/P$81)</f>
        <v>259.44816843082998</v>
      </c>
      <c r="Q32" s="75"/>
    </row>
    <row r="33" spans="1:17">
      <c r="A33" s="63"/>
      <c r="B33" s="64">
        <v>331.2</v>
      </c>
      <c r="C33" s="65" t="s">
        <v>82</v>
      </c>
      <c r="D33" s="66">
        <v>947659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>SUM(D33:N33)</f>
        <v>947659</v>
      </c>
      <c r="P33" s="67">
        <f>(O33/P$81)</f>
        <v>18.338119472879619</v>
      </c>
      <c r="Q33" s="68"/>
    </row>
    <row r="34" spans="1:17">
      <c r="A34" s="63"/>
      <c r="B34" s="64">
        <v>331.51</v>
      </c>
      <c r="C34" s="65" t="s">
        <v>187</v>
      </c>
      <c r="D34" s="66">
        <v>32822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42" si="2">SUM(D34:N34)</f>
        <v>32822</v>
      </c>
      <c r="P34" s="67">
        <f>(O34/P$81)</f>
        <v>0.63513748863130604</v>
      </c>
      <c r="Q34" s="68"/>
    </row>
    <row r="35" spans="1:17">
      <c r="A35" s="63"/>
      <c r="B35" s="64">
        <v>331.9</v>
      </c>
      <c r="C35" s="65" t="s">
        <v>107</v>
      </c>
      <c r="D35" s="66">
        <v>391440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391440</v>
      </c>
      <c r="P35" s="67">
        <f>(O35/P$81)</f>
        <v>7.5747431158929501</v>
      </c>
      <c r="Q35" s="68"/>
    </row>
    <row r="36" spans="1:17">
      <c r="A36" s="63"/>
      <c r="B36" s="64">
        <v>332</v>
      </c>
      <c r="C36" s="65" t="s">
        <v>165</v>
      </c>
      <c r="D36" s="66">
        <v>113177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113177</v>
      </c>
      <c r="P36" s="67">
        <f>(O36/P$81)</f>
        <v>2.1900845637324147</v>
      </c>
      <c r="Q36" s="68"/>
    </row>
    <row r="37" spans="1:17">
      <c r="A37" s="63"/>
      <c r="B37" s="64">
        <v>334.36</v>
      </c>
      <c r="C37" s="65" t="s">
        <v>85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654130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654130</v>
      </c>
      <c r="P37" s="67">
        <f>(O37/P$81)</f>
        <v>12.658049035354219</v>
      </c>
      <c r="Q37" s="68"/>
    </row>
    <row r="38" spans="1:17">
      <c r="A38" s="63"/>
      <c r="B38" s="64">
        <v>334.49</v>
      </c>
      <c r="C38" s="65" t="s">
        <v>86</v>
      </c>
      <c r="D38" s="66">
        <v>60340</v>
      </c>
      <c r="E38" s="66">
        <v>0</v>
      </c>
      <c r="F38" s="66">
        <v>0</v>
      </c>
      <c r="G38" s="66">
        <v>391198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451538</v>
      </c>
      <c r="P38" s="67">
        <f>(O38/P$81)</f>
        <v>8.7376976217659692</v>
      </c>
      <c r="Q38" s="68"/>
    </row>
    <row r="39" spans="1:17">
      <c r="A39" s="63"/>
      <c r="B39" s="64">
        <v>334.9</v>
      </c>
      <c r="C39" s="65" t="s">
        <v>143</v>
      </c>
      <c r="D39" s="66">
        <v>11744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11744</v>
      </c>
      <c r="P39" s="67">
        <f>(O39/P$81)</f>
        <v>0.22725777425160129</v>
      </c>
      <c r="Q39" s="68"/>
    </row>
    <row r="40" spans="1:17">
      <c r="A40" s="63"/>
      <c r="B40" s="64">
        <v>335.15</v>
      </c>
      <c r="C40" s="65" t="s">
        <v>119</v>
      </c>
      <c r="D40" s="66">
        <v>73490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73490</v>
      </c>
      <c r="P40" s="67">
        <f>(O40/P$81)</f>
        <v>1.4221026762389457</v>
      </c>
      <c r="Q40" s="68"/>
    </row>
    <row r="41" spans="1:17">
      <c r="A41" s="63"/>
      <c r="B41" s="64">
        <v>335.18</v>
      </c>
      <c r="C41" s="65" t="s">
        <v>179</v>
      </c>
      <c r="D41" s="66">
        <v>5368965</v>
      </c>
      <c r="E41" s="66">
        <v>0</v>
      </c>
      <c r="F41" s="66">
        <v>0</v>
      </c>
      <c r="G41" s="66">
        <v>3077119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8446084</v>
      </c>
      <c r="P41" s="67">
        <f>(O41/P$81)</f>
        <v>163.43990556727366</v>
      </c>
      <c r="Q41" s="68"/>
    </row>
    <row r="42" spans="1:17">
      <c r="A42" s="63"/>
      <c r="B42" s="64">
        <v>335.19</v>
      </c>
      <c r="C42" s="65" t="s">
        <v>180</v>
      </c>
      <c r="D42" s="66">
        <v>2218634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2218634</v>
      </c>
      <c r="P42" s="67">
        <f>(O42/P$81)</f>
        <v>42.932716682469959</v>
      </c>
      <c r="Q42" s="68"/>
    </row>
    <row r="43" spans="1:17">
      <c r="A43" s="63"/>
      <c r="B43" s="64">
        <v>338</v>
      </c>
      <c r="C43" s="65" t="s">
        <v>133</v>
      </c>
      <c r="D43" s="66">
        <v>66785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66785</v>
      </c>
      <c r="P43" s="67">
        <f>(O43/P$81)</f>
        <v>1.2923544323393386</v>
      </c>
      <c r="Q43" s="68"/>
    </row>
    <row r="44" spans="1:17" ht="15.75">
      <c r="A44" s="69" t="s">
        <v>39</v>
      </c>
      <c r="B44" s="70"/>
      <c r="C44" s="71"/>
      <c r="D44" s="72">
        <f>SUM(D45:D57)</f>
        <v>29280980</v>
      </c>
      <c r="E44" s="72">
        <f>SUM(E45:E57)</f>
        <v>0</v>
      </c>
      <c r="F44" s="72">
        <f>SUM(F45:F57)</f>
        <v>0</v>
      </c>
      <c r="G44" s="72">
        <f>SUM(G45:G57)</f>
        <v>3223</v>
      </c>
      <c r="H44" s="72">
        <f>SUM(H45:H57)</f>
        <v>0</v>
      </c>
      <c r="I44" s="72">
        <f>SUM(I45:I57)</f>
        <v>36630811</v>
      </c>
      <c r="J44" s="72">
        <f>SUM(J45:J57)</f>
        <v>32684387</v>
      </c>
      <c r="K44" s="72">
        <f>SUM(K45:K57)</f>
        <v>0</v>
      </c>
      <c r="L44" s="72">
        <f>SUM(L45:L57)</f>
        <v>0</v>
      </c>
      <c r="M44" s="72">
        <f>SUM(M45:M57)</f>
        <v>0</v>
      </c>
      <c r="N44" s="72">
        <f>SUM(N45:N57)</f>
        <v>0</v>
      </c>
      <c r="O44" s="72">
        <f>SUM(D44:N44)</f>
        <v>98599401</v>
      </c>
      <c r="P44" s="74">
        <f>(O44/P$81)</f>
        <v>1907.9939044449175</v>
      </c>
      <c r="Q44" s="75"/>
    </row>
    <row r="45" spans="1:17">
      <c r="A45" s="63"/>
      <c r="B45" s="64">
        <v>341.2</v>
      </c>
      <c r="C45" s="65" t="s">
        <v>121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32684387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57" si="3">SUM(D45:N45)</f>
        <v>32684387</v>
      </c>
      <c r="P45" s="67">
        <f>(O45/P$81)</f>
        <v>632.47454380091722</v>
      </c>
      <c r="Q45" s="68"/>
    </row>
    <row r="46" spans="1:17">
      <c r="A46" s="63"/>
      <c r="B46" s="64">
        <v>341.9</v>
      </c>
      <c r="C46" s="65" t="s">
        <v>122</v>
      </c>
      <c r="D46" s="66">
        <v>4747428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3"/>
        <v>4747428</v>
      </c>
      <c r="P46" s="67">
        <f>(O46/P$81)</f>
        <v>91.867329759854485</v>
      </c>
      <c r="Q46" s="68"/>
    </row>
    <row r="47" spans="1:17">
      <c r="A47" s="63"/>
      <c r="B47" s="64">
        <v>342.1</v>
      </c>
      <c r="C47" s="65" t="s">
        <v>43</v>
      </c>
      <c r="D47" s="66">
        <v>155079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3"/>
        <v>155079</v>
      </c>
      <c r="P47" s="67">
        <f>(O47/P$81)</f>
        <v>3.0009288464887667</v>
      </c>
      <c r="Q47" s="68"/>
    </row>
    <row r="48" spans="1:17">
      <c r="A48" s="63"/>
      <c r="B48" s="64">
        <v>342.2</v>
      </c>
      <c r="C48" s="65" t="s">
        <v>91</v>
      </c>
      <c r="D48" s="66">
        <v>3081806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3"/>
        <v>3081806</v>
      </c>
      <c r="P48" s="67">
        <f>(O48/P$81)</f>
        <v>59.63593087834046</v>
      </c>
      <c r="Q48" s="68"/>
    </row>
    <row r="49" spans="1:17">
      <c r="A49" s="63"/>
      <c r="B49" s="64">
        <v>342.6</v>
      </c>
      <c r="C49" s="65" t="s">
        <v>123</v>
      </c>
      <c r="D49" s="66">
        <v>1302562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1302562</v>
      </c>
      <c r="P49" s="67">
        <f>(O49/P$81)</f>
        <v>25.205836252104419</v>
      </c>
      <c r="Q49" s="68"/>
    </row>
    <row r="50" spans="1:17">
      <c r="A50" s="63"/>
      <c r="B50" s="64">
        <v>342.9</v>
      </c>
      <c r="C50" s="65" t="s">
        <v>92</v>
      </c>
      <c r="D50" s="66">
        <v>232721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3"/>
        <v>232721</v>
      </c>
      <c r="P50" s="67">
        <f>(O50/P$81)</f>
        <v>4.5033767440060375</v>
      </c>
      <c r="Q50" s="68"/>
    </row>
    <row r="51" spans="1:17">
      <c r="A51" s="63"/>
      <c r="B51" s="64">
        <v>343.4</v>
      </c>
      <c r="C51" s="65" t="s">
        <v>45</v>
      </c>
      <c r="D51" s="66">
        <v>9322025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3"/>
        <v>9322025</v>
      </c>
      <c r="P51" s="67">
        <f>(O51/P$81)</f>
        <v>180.39021228012462</v>
      </c>
      <c r="Q51" s="68"/>
    </row>
    <row r="52" spans="1:17">
      <c r="A52" s="63"/>
      <c r="B52" s="64">
        <v>343.6</v>
      </c>
      <c r="C52" s="65" t="s">
        <v>145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20276015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3"/>
        <v>20276015</v>
      </c>
      <c r="P52" s="67">
        <f>(O52/P$81)</f>
        <v>392.36052789442112</v>
      </c>
      <c r="Q52" s="68"/>
    </row>
    <row r="53" spans="1:17">
      <c r="A53" s="63"/>
      <c r="B53" s="64">
        <v>343.9</v>
      </c>
      <c r="C53" s="65" t="s">
        <v>48</v>
      </c>
      <c r="D53" s="66">
        <v>4010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3"/>
        <v>4010</v>
      </c>
      <c r="P53" s="67">
        <f>(O53/P$81)</f>
        <v>7.7597383749056642E-2</v>
      </c>
      <c r="Q53" s="68"/>
    </row>
    <row r="54" spans="1:17">
      <c r="A54" s="63"/>
      <c r="B54" s="64">
        <v>344.5</v>
      </c>
      <c r="C54" s="65" t="s">
        <v>124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16354796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3"/>
        <v>16354796</v>
      </c>
      <c r="P54" s="67">
        <f>(O54/P$81)</f>
        <v>316.48114248118117</v>
      </c>
      <c r="Q54" s="68"/>
    </row>
    <row r="55" spans="1:17">
      <c r="A55" s="63"/>
      <c r="B55" s="64">
        <v>344.9</v>
      </c>
      <c r="C55" s="65" t="s">
        <v>188</v>
      </c>
      <c r="D55" s="66">
        <v>0</v>
      </c>
      <c r="E55" s="66">
        <v>0</v>
      </c>
      <c r="F55" s="66">
        <v>0</v>
      </c>
      <c r="G55" s="66">
        <v>3223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3"/>
        <v>3223</v>
      </c>
      <c r="P55" s="67">
        <f>(O55/P$81)</f>
        <v>6.2368171526984928E-2</v>
      </c>
      <c r="Q55" s="68"/>
    </row>
    <row r="56" spans="1:17">
      <c r="A56" s="63"/>
      <c r="B56" s="64">
        <v>345.9</v>
      </c>
      <c r="C56" s="65" t="s">
        <v>139</v>
      </c>
      <c r="D56" s="66">
        <v>2580000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3"/>
        <v>2580000</v>
      </c>
      <c r="P56" s="67">
        <f>(O56/P$81)</f>
        <v>49.925498771213498</v>
      </c>
      <c r="Q56" s="68"/>
    </row>
    <row r="57" spans="1:17">
      <c r="A57" s="63"/>
      <c r="B57" s="64">
        <v>347.2</v>
      </c>
      <c r="C57" s="65" t="s">
        <v>50</v>
      </c>
      <c r="D57" s="66">
        <v>7855349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3"/>
        <v>7855349</v>
      </c>
      <c r="P57" s="67">
        <f>(O57/P$81)</f>
        <v>152.00861118098962</v>
      </c>
      <c r="Q57" s="68"/>
    </row>
    <row r="58" spans="1:17" ht="15.75">
      <c r="A58" s="69" t="s">
        <v>40</v>
      </c>
      <c r="B58" s="70"/>
      <c r="C58" s="71"/>
      <c r="D58" s="72">
        <f>SUM(D59:D65)</f>
        <v>1255386</v>
      </c>
      <c r="E58" s="72">
        <f>SUM(E59:E65)</f>
        <v>0</v>
      </c>
      <c r="F58" s="72">
        <f>SUM(F59:F65)</f>
        <v>0</v>
      </c>
      <c r="G58" s="72">
        <f>SUM(G59:G65)</f>
        <v>0</v>
      </c>
      <c r="H58" s="72">
        <f>SUM(H59:H65)</f>
        <v>0</v>
      </c>
      <c r="I58" s="72">
        <f>SUM(I59:I65)</f>
        <v>1363260</v>
      </c>
      <c r="J58" s="72">
        <f>SUM(J59:J65)</f>
        <v>0</v>
      </c>
      <c r="K58" s="72">
        <f>SUM(K59:K65)</f>
        <v>0</v>
      </c>
      <c r="L58" s="72">
        <f>SUM(L59:L65)</f>
        <v>0</v>
      </c>
      <c r="M58" s="72">
        <f>SUM(M59:M65)</f>
        <v>1051262</v>
      </c>
      <c r="N58" s="72">
        <f>SUM(N59:N65)</f>
        <v>0</v>
      </c>
      <c r="O58" s="72">
        <f>SUM(D58:N58)</f>
        <v>3669908</v>
      </c>
      <c r="P58" s="74">
        <f>(O58/P$81)</f>
        <v>71.016274164521931</v>
      </c>
      <c r="Q58" s="75"/>
    </row>
    <row r="59" spans="1:17">
      <c r="A59" s="76"/>
      <c r="B59" s="77">
        <v>351.1</v>
      </c>
      <c r="C59" s="78" t="s">
        <v>53</v>
      </c>
      <c r="D59" s="66">
        <v>162273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1051262</v>
      </c>
      <c r="N59" s="66">
        <v>0</v>
      </c>
      <c r="O59" s="66">
        <f>SUM(D59:N59)</f>
        <v>1213535</v>
      </c>
      <c r="P59" s="67">
        <f>(O59/P$81)</f>
        <v>23.483077578032781</v>
      </c>
      <c r="Q59" s="68"/>
    </row>
    <row r="60" spans="1:17">
      <c r="A60" s="76"/>
      <c r="B60" s="77">
        <v>351.4</v>
      </c>
      <c r="C60" s="78" t="s">
        <v>55</v>
      </c>
      <c r="D60" s="66">
        <v>18380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ref="O60:O65" si="4">SUM(D60:N60)</f>
        <v>18380</v>
      </c>
      <c r="P60" s="67">
        <f>(O60/P$81)</f>
        <v>0.35567080132360623</v>
      </c>
      <c r="Q60" s="68"/>
    </row>
    <row r="61" spans="1:17">
      <c r="A61" s="76"/>
      <c r="B61" s="77">
        <v>351.5</v>
      </c>
      <c r="C61" s="78" t="s">
        <v>56</v>
      </c>
      <c r="D61" s="66">
        <v>148569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148569</v>
      </c>
      <c r="P61" s="67">
        <f>(O61/P$81)</f>
        <v>2.8749540414497745</v>
      </c>
      <c r="Q61" s="68"/>
    </row>
    <row r="62" spans="1:17">
      <c r="A62" s="76"/>
      <c r="B62" s="77">
        <v>354</v>
      </c>
      <c r="C62" s="78" t="s">
        <v>57</v>
      </c>
      <c r="D62" s="66">
        <v>339881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339881</v>
      </c>
      <c r="P62" s="67">
        <f>(O62/P$81)</f>
        <v>6.577026530177835</v>
      </c>
      <c r="Q62" s="68"/>
    </row>
    <row r="63" spans="1:17">
      <c r="A63" s="76"/>
      <c r="B63" s="77">
        <v>355</v>
      </c>
      <c r="C63" s="78" t="s">
        <v>109</v>
      </c>
      <c r="D63" s="66">
        <v>138526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138526</v>
      </c>
      <c r="P63" s="67">
        <f>(O63/P$81)</f>
        <v>2.6806122646438455</v>
      </c>
      <c r="Q63" s="68"/>
    </row>
    <row r="64" spans="1:17">
      <c r="A64" s="76"/>
      <c r="B64" s="77">
        <v>356</v>
      </c>
      <c r="C64" s="78" t="s">
        <v>110</v>
      </c>
      <c r="D64" s="66">
        <v>122757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4"/>
        <v>122757</v>
      </c>
      <c r="P64" s="67">
        <f>(O64/P$81)</f>
        <v>2.3754668421154479</v>
      </c>
      <c r="Q64" s="68"/>
    </row>
    <row r="65" spans="1:120">
      <c r="A65" s="76"/>
      <c r="B65" s="77">
        <v>359</v>
      </c>
      <c r="C65" s="78" t="s">
        <v>58</v>
      </c>
      <c r="D65" s="66">
        <v>325000</v>
      </c>
      <c r="E65" s="66">
        <v>0</v>
      </c>
      <c r="F65" s="66">
        <v>0</v>
      </c>
      <c r="G65" s="66">
        <v>0</v>
      </c>
      <c r="H65" s="66">
        <v>0</v>
      </c>
      <c r="I65" s="66">
        <v>1363260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4"/>
        <v>1688260</v>
      </c>
      <c r="P65" s="67">
        <f>(O65/P$81)</f>
        <v>32.669466106778643</v>
      </c>
      <c r="Q65" s="68"/>
    </row>
    <row r="66" spans="1:120" ht="15.75">
      <c r="A66" s="69" t="s">
        <v>3</v>
      </c>
      <c r="B66" s="70"/>
      <c r="C66" s="71"/>
      <c r="D66" s="72">
        <f>SUM(D67:D75)</f>
        <v>12074336</v>
      </c>
      <c r="E66" s="72">
        <f>SUM(E67:E75)</f>
        <v>82487</v>
      </c>
      <c r="F66" s="72">
        <f>SUM(F67:F75)</f>
        <v>27686</v>
      </c>
      <c r="G66" s="72">
        <f>SUM(G67:G75)</f>
        <v>1989194</v>
      </c>
      <c r="H66" s="72">
        <f>SUM(H67:H75)</f>
        <v>0</v>
      </c>
      <c r="I66" s="72">
        <f>SUM(I67:I75)</f>
        <v>6130138</v>
      </c>
      <c r="J66" s="72">
        <f>SUM(J67:J75)</f>
        <v>956703</v>
      </c>
      <c r="K66" s="72">
        <f>SUM(K67:K75)</f>
        <v>87439903</v>
      </c>
      <c r="L66" s="72">
        <f>SUM(L67:L75)</f>
        <v>0</v>
      </c>
      <c r="M66" s="72">
        <f>SUM(M67:M75)</f>
        <v>98032</v>
      </c>
      <c r="N66" s="72">
        <f>SUM(N67:N75)</f>
        <v>0</v>
      </c>
      <c r="O66" s="72">
        <f>SUM(D66:N66)</f>
        <v>108798479</v>
      </c>
      <c r="P66" s="74">
        <f>(O66/P$81)</f>
        <v>2105.3559417148826</v>
      </c>
      <c r="Q66" s="75"/>
    </row>
    <row r="67" spans="1:120">
      <c r="A67" s="63"/>
      <c r="B67" s="64">
        <v>361.1</v>
      </c>
      <c r="C67" s="65" t="s">
        <v>60</v>
      </c>
      <c r="D67" s="66">
        <v>6382779</v>
      </c>
      <c r="E67" s="66">
        <v>0</v>
      </c>
      <c r="F67" s="66">
        <v>27686</v>
      </c>
      <c r="G67" s="66">
        <v>1943428</v>
      </c>
      <c r="H67" s="66">
        <v>0</v>
      </c>
      <c r="I67" s="66">
        <v>1871334</v>
      </c>
      <c r="J67" s="66">
        <v>783957</v>
      </c>
      <c r="K67" s="66">
        <v>7597762</v>
      </c>
      <c r="L67" s="66">
        <v>0</v>
      </c>
      <c r="M67" s="66">
        <v>0</v>
      </c>
      <c r="N67" s="66">
        <v>0</v>
      </c>
      <c r="O67" s="66">
        <f>SUM(D67:N67)</f>
        <v>18606946</v>
      </c>
      <c r="P67" s="67">
        <f>(O67/P$81)</f>
        <v>360.06242622443256</v>
      </c>
      <c r="Q67" s="68"/>
    </row>
    <row r="68" spans="1:120">
      <c r="A68" s="63"/>
      <c r="B68" s="64">
        <v>361.3</v>
      </c>
      <c r="C68" s="65" t="s">
        <v>94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44812042</v>
      </c>
      <c r="L68" s="66">
        <v>0</v>
      </c>
      <c r="M68" s="66">
        <v>0</v>
      </c>
      <c r="N68" s="66">
        <v>0</v>
      </c>
      <c r="O68" s="66">
        <f t="shared" ref="O68:O78" si="5">SUM(D68:N68)</f>
        <v>44812042</v>
      </c>
      <c r="P68" s="67">
        <f>(O68/P$81)</f>
        <v>867.15641387851463</v>
      </c>
      <c r="Q68" s="68"/>
    </row>
    <row r="69" spans="1:120">
      <c r="A69" s="63"/>
      <c r="B69" s="64">
        <v>362</v>
      </c>
      <c r="C69" s="65" t="s">
        <v>62</v>
      </c>
      <c r="D69" s="66">
        <v>5386708</v>
      </c>
      <c r="E69" s="66">
        <v>0</v>
      </c>
      <c r="F69" s="66">
        <v>0</v>
      </c>
      <c r="G69" s="66">
        <v>0</v>
      </c>
      <c r="H69" s="66">
        <v>0</v>
      </c>
      <c r="I69" s="66">
        <v>792004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5"/>
        <v>6178712</v>
      </c>
      <c r="P69" s="67">
        <f>(O69/P$81)</f>
        <v>119.56406138127213</v>
      </c>
      <c r="Q69" s="68"/>
    </row>
    <row r="70" spans="1:120">
      <c r="A70" s="63"/>
      <c r="B70" s="64">
        <v>364</v>
      </c>
      <c r="C70" s="65" t="s">
        <v>162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3466800</v>
      </c>
      <c r="J70" s="66">
        <v>162746</v>
      </c>
      <c r="K70" s="66">
        <v>0</v>
      </c>
      <c r="L70" s="66">
        <v>0</v>
      </c>
      <c r="M70" s="66">
        <v>0</v>
      </c>
      <c r="N70" s="66">
        <v>0</v>
      </c>
      <c r="O70" s="66">
        <f t="shared" si="5"/>
        <v>3629546</v>
      </c>
      <c r="P70" s="67">
        <f>(O70/P$81)</f>
        <v>70.235230373280189</v>
      </c>
      <c r="Q70" s="68"/>
    </row>
    <row r="71" spans="1:120">
      <c r="A71" s="63"/>
      <c r="B71" s="64">
        <v>366</v>
      </c>
      <c r="C71" s="65" t="s">
        <v>64</v>
      </c>
      <c r="D71" s="66">
        <v>25500</v>
      </c>
      <c r="E71" s="66">
        <v>0</v>
      </c>
      <c r="F71" s="66">
        <v>0</v>
      </c>
      <c r="G71" s="66">
        <v>45766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5"/>
        <v>71266</v>
      </c>
      <c r="P71" s="67">
        <f>(O71/P$81)</f>
        <v>1.3790661222594192</v>
      </c>
      <c r="Q71" s="68"/>
    </row>
    <row r="72" spans="1:120">
      <c r="A72" s="63"/>
      <c r="B72" s="64">
        <v>368</v>
      </c>
      <c r="C72" s="65" t="s">
        <v>95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35030099</v>
      </c>
      <c r="L72" s="66">
        <v>0</v>
      </c>
      <c r="M72" s="66">
        <v>0</v>
      </c>
      <c r="N72" s="66">
        <v>0</v>
      </c>
      <c r="O72" s="66">
        <f t="shared" si="5"/>
        <v>35030099</v>
      </c>
      <c r="P72" s="67">
        <f>(O72/P$81)</f>
        <v>677.86634286046012</v>
      </c>
      <c r="Q72" s="68"/>
    </row>
    <row r="73" spans="1:120">
      <c r="A73" s="63"/>
      <c r="B73" s="64">
        <v>369.35</v>
      </c>
      <c r="C73" s="65" t="s">
        <v>192</v>
      </c>
      <c r="D73" s="66">
        <v>15320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>SUM(D73:N73)</f>
        <v>15320</v>
      </c>
      <c r="P73" s="67">
        <f>(O73/P$81)</f>
        <v>0.29645683766472514</v>
      </c>
      <c r="Q73" s="68"/>
    </row>
    <row r="74" spans="1:120">
      <c r="A74" s="63"/>
      <c r="B74" s="64">
        <v>369.7</v>
      </c>
      <c r="C74" s="65" t="s">
        <v>181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98032</v>
      </c>
      <c r="N74" s="66">
        <v>0</v>
      </c>
      <c r="O74" s="66">
        <f t="shared" si="5"/>
        <v>98032</v>
      </c>
      <c r="P74" s="67">
        <f>(O74/P$81)</f>
        <v>1.8970141455579852</v>
      </c>
      <c r="Q74" s="68"/>
    </row>
    <row r="75" spans="1:120">
      <c r="A75" s="63"/>
      <c r="B75" s="64">
        <v>369.9</v>
      </c>
      <c r="C75" s="65" t="s">
        <v>65</v>
      </c>
      <c r="D75" s="66">
        <v>264029</v>
      </c>
      <c r="E75" s="66">
        <v>82487</v>
      </c>
      <c r="F75" s="66">
        <v>0</v>
      </c>
      <c r="G75" s="66">
        <v>0</v>
      </c>
      <c r="H75" s="66">
        <v>0</v>
      </c>
      <c r="I75" s="66">
        <v>0</v>
      </c>
      <c r="J75" s="66">
        <v>10000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5"/>
        <v>356516</v>
      </c>
      <c r="P75" s="67">
        <f>(O75/P$81)</f>
        <v>6.8989298914410666</v>
      </c>
      <c r="Q75" s="68"/>
    </row>
    <row r="76" spans="1:120" ht="15.75">
      <c r="A76" s="69" t="s">
        <v>41</v>
      </c>
      <c r="B76" s="70"/>
      <c r="C76" s="71"/>
      <c r="D76" s="72">
        <f>SUM(D77:D78)</f>
        <v>11295302</v>
      </c>
      <c r="E76" s="72">
        <f>SUM(E77:E78)</f>
        <v>0</v>
      </c>
      <c r="F76" s="72">
        <f>SUM(F77:F78)</f>
        <v>8050573</v>
      </c>
      <c r="G76" s="72">
        <f>SUM(G77:G78)</f>
        <v>30424289</v>
      </c>
      <c r="H76" s="72">
        <f>SUM(H77:H78)</f>
        <v>0</v>
      </c>
      <c r="I76" s="72">
        <f>SUM(I77:I78)</f>
        <v>2735057</v>
      </c>
      <c r="J76" s="72">
        <f>SUM(J77:J78)</f>
        <v>112932</v>
      </c>
      <c r="K76" s="72">
        <f>SUM(K77:K78)</f>
        <v>0</v>
      </c>
      <c r="L76" s="72">
        <f>SUM(L77:L78)</f>
        <v>0</v>
      </c>
      <c r="M76" s="72">
        <f>SUM(M77:M78)</f>
        <v>0</v>
      </c>
      <c r="N76" s="72">
        <f>SUM(N77:N78)</f>
        <v>0</v>
      </c>
      <c r="O76" s="72">
        <f t="shared" si="5"/>
        <v>52618153</v>
      </c>
      <c r="P76" s="74">
        <f>(O76/P$81)</f>
        <v>1018.2122220717147</v>
      </c>
      <c r="Q76" s="68"/>
    </row>
    <row r="77" spans="1:120">
      <c r="A77" s="63"/>
      <c r="B77" s="64">
        <v>381</v>
      </c>
      <c r="C77" s="65" t="s">
        <v>66</v>
      </c>
      <c r="D77" s="66">
        <v>11078795</v>
      </c>
      <c r="E77" s="66">
        <v>0</v>
      </c>
      <c r="F77" s="66">
        <v>8050573</v>
      </c>
      <c r="G77" s="66">
        <v>30424289</v>
      </c>
      <c r="H77" s="66">
        <v>0</v>
      </c>
      <c r="I77" s="66">
        <v>2735057</v>
      </c>
      <c r="J77" s="66">
        <v>112932</v>
      </c>
      <c r="K77" s="66">
        <v>0</v>
      </c>
      <c r="L77" s="66">
        <v>0</v>
      </c>
      <c r="M77" s="66">
        <v>0</v>
      </c>
      <c r="N77" s="66">
        <v>0</v>
      </c>
      <c r="O77" s="66">
        <f t="shared" si="5"/>
        <v>52401646</v>
      </c>
      <c r="P77" s="67">
        <f>(O77/P$81)</f>
        <v>1014.0226019312266</v>
      </c>
      <c r="Q77" s="68"/>
    </row>
    <row r="78" spans="1:120" ht="15.75" thickBot="1">
      <c r="A78" s="63"/>
      <c r="B78" s="64">
        <v>383.1</v>
      </c>
      <c r="C78" s="65" t="s">
        <v>190</v>
      </c>
      <c r="D78" s="66">
        <v>216507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5"/>
        <v>216507</v>
      </c>
      <c r="P78" s="67">
        <f>(O78/P$81)</f>
        <v>4.1896201404880316</v>
      </c>
      <c r="Q78" s="68"/>
    </row>
    <row r="79" spans="1:120" ht="16.5" thickBot="1">
      <c r="A79" s="79" t="s">
        <v>51</v>
      </c>
      <c r="B79" s="80"/>
      <c r="C79" s="81"/>
      <c r="D79" s="82">
        <f>SUM(D5,D17,D32,D44,D58,D66,D76)</f>
        <v>216846267</v>
      </c>
      <c r="E79" s="82">
        <f>SUM(E5,E17,E32,E44,E58,E66,E76)</f>
        <v>3163743</v>
      </c>
      <c r="F79" s="82">
        <f>SUM(F5,F17,F32,F44,F58,F66,F76)</f>
        <v>8758601</v>
      </c>
      <c r="G79" s="82">
        <f>SUM(G5,G17,G32,G44,G58,G66,G76)</f>
        <v>39114822</v>
      </c>
      <c r="H79" s="82">
        <f>SUM(H5,H17,H32,H44,H58,H66,H76)</f>
        <v>0</v>
      </c>
      <c r="I79" s="82">
        <f>SUM(I5,I17,I32,I44,I58,I66,I76)</f>
        <v>47513396</v>
      </c>
      <c r="J79" s="82">
        <f>SUM(J5,J17,J32,J44,J58,J66,J76)</f>
        <v>33754022</v>
      </c>
      <c r="K79" s="82">
        <f>SUM(K5,K17,K32,K44,K58,K66,K76)</f>
        <v>89573910</v>
      </c>
      <c r="L79" s="82">
        <f>SUM(L5,L17,L32,L44,L58,L66,L76)</f>
        <v>0</v>
      </c>
      <c r="M79" s="82">
        <f>SUM(M5,M17,M32,M44,M58,M66,M76)</f>
        <v>1149294</v>
      </c>
      <c r="N79" s="82">
        <f>SUM(N5,N17,N32,N44,N58,N66,N76)</f>
        <v>0</v>
      </c>
      <c r="O79" s="82">
        <f>SUM(D79:N79)</f>
        <v>439874055</v>
      </c>
      <c r="P79" s="83">
        <f>(O79/P$81)</f>
        <v>8511.988989298914</v>
      </c>
      <c r="Q79" s="61"/>
      <c r="R79" s="8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</row>
    <row r="80" spans="1:120">
      <c r="A80" s="85"/>
      <c r="B80" s="86"/>
      <c r="C80" s="86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8"/>
    </row>
    <row r="81" spans="1:16">
      <c r="A81" s="89"/>
      <c r="B81" s="90"/>
      <c r="C81" s="90"/>
      <c r="D81" s="91"/>
      <c r="E81" s="91"/>
      <c r="F81" s="91"/>
      <c r="G81" s="91"/>
      <c r="H81" s="91"/>
      <c r="I81" s="91"/>
      <c r="J81" s="91"/>
      <c r="K81" s="91"/>
      <c r="L81" s="91"/>
      <c r="M81" s="94" t="s">
        <v>193</v>
      </c>
      <c r="N81" s="94"/>
      <c r="O81" s="94"/>
      <c r="P81" s="92">
        <v>51677</v>
      </c>
    </row>
    <row r="82" spans="1:16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98" t="s">
        <v>103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80437697</v>
      </c>
      <c r="E5" s="27">
        <f t="shared" si="0"/>
        <v>0</v>
      </c>
      <c r="F5" s="27">
        <f t="shared" si="0"/>
        <v>0</v>
      </c>
      <c r="G5" s="27">
        <f t="shared" si="0"/>
        <v>2908745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1521105</v>
      </c>
      <c r="L5" s="27">
        <f t="shared" si="0"/>
        <v>0</v>
      </c>
      <c r="M5" s="27">
        <f t="shared" si="0"/>
        <v>0</v>
      </c>
      <c r="N5" s="28">
        <f>SUM(D5:M5)</f>
        <v>84867547</v>
      </c>
      <c r="O5" s="33">
        <f t="shared" ref="O5:O36" si="1">(N5/O$71)</f>
        <v>1739.8021115211152</v>
      </c>
      <c r="P5" s="6"/>
    </row>
    <row r="6" spans="1:133">
      <c r="A6" s="12"/>
      <c r="B6" s="25">
        <v>311</v>
      </c>
      <c r="C6" s="20" t="s">
        <v>2</v>
      </c>
      <c r="D6" s="46">
        <v>65257324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65257324</v>
      </c>
      <c r="O6" s="47">
        <f t="shared" si="1"/>
        <v>1337.7885198851989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808629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808629</v>
      </c>
      <c r="O7" s="47">
        <f t="shared" si="1"/>
        <v>16.577060270602708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319075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319075</v>
      </c>
      <c r="O8" s="47">
        <f t="shared" si="1"/>
        <v>6.5411029110291103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985458</v>
      </c>
      <c r="L9" s="46">
        <v>0</v>
      </c>
      <c r="M9" s="46">
        <v>0</v>
      </c>
      <c r="N9" s="46">
        <f>SUM(D9:M9)</f>
        <v>985458</v>
      </c>
      <c r="O9" s="47">
        <f t="shared" si="1"/>
        <v>20.20209102091021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535647</v>
      </c>
      <c r="L10" s="46">
        <v>0</v>
      </c>
      <c r="M10" s="46">
        <v>0</v>
      </c>
      <c r="N10" s="46">
        <f>SUM(D10:M10)</f>
        <v>535647</v>
      </c>
      <c r="O10" s="47">
        <f t="shared" si="1"/>
        <v>10.980873308733088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1781041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1781041</v>
      </c>
      <c r="O11" s="47">
        <f t="shared" si="1"/>
        <v>36.511705617056172</v>
      </c>
      <c r="P11" s="9"/>
    </row>
    <row r="12" spans="1:133">
      <c r="A12" s="12"/>
      <c r="B12" s="25">
        <v>314.10000000000002</v>
      </c>
      <c r="C12" s="20" t="s">
        <v>12</v>
      </c>
      <c r="D12" s="46">
        <v>6407592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6407592</v>
      </c>
      <c r="O12" s="47">
        <f t="shared" si="1"/>
        <v>131.3569495694957</v>
      </c>
      <c r="P12" s="9"/>
    </row>
    <row r="13" spans="1:133">
      <c r="A13" s="12"/>
      <c r="B13" s="25">
        <v>314.3</v>
      </c>
      <c r="C13" s="20" t="s">
        <v>13</v>
      </c>
      <c r="D13" s="46">
        <v>1185858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1185858</v>
      </c>
      <c r="O13" s="47">
        <f t="shared" si="1"/>
        <v>24.310332103321034</v>
      </c>
      <c r="P13" s="9"/>
    </row>
    <row r="14" spans="1:133">
      <c r="A14" s="12"/>
      <c r="B14" s="25">
        <v>314.39999999999998</v>
      </c>
      <c r="C14" s="20" t="s">
        <v>15</v>
      </c>
      <c r="D14" s="46">
        <v>150619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150619</v>
      </c>
      <c r="O14" s="47">
        <f t="shared" si="1"/>
        <v>3.0877203772037722</v>
      </c>
      <c r="P14" s="9"/>
    </row>
    <row r="15" spans="1:133">
      <c r="A15" s="12"/>
      <c r="B15" s="25">
        <v>314.7</v>
      </c>
      <c r="C15" s="20" t="s">
        <v>16</v>
      </c>
      <c r="D15" s="46">
        <v>880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880</v>
      </c>
      <c r="O15" s="47">
        <f t="shared" si="1"/>
        <v>1.8040180401804017E-2</v>
      </c>
      <c r="P15" s="9"/>
    </row>
    <row r="16" spans="1:133">
      <c r="A16" s="12"/>
      <c r="B16" s="25">
        <v>315</v>
      </c>
      <c r="C16" s="20" t="s">
        <v>116</v>
      </c>
      <c r="D16" s="46">
        <v>4116699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4116699</v>
      </c>
      <c r="O16" s="47">
        <f t="shared" si="1"/>
        <v>84.393173431734311</v>
      </c>
      <c r="P16" s="9"/>
    </row>
    <row r="17" spans="1:16">
      <c r="A17" s="12"/>
      <c r="B17" s="25">
        <v>316</v>
      </c>
      <c r="C17" s="20" t="s">
        <v>117</v>
      </c>
      <c r="D17" s="46">
        <v>3318725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3318725</v>
      </c>
      <c r="O17" s="47">
        <f t="shared" si="1"/>
        <v>68.034542845428447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SUM(D19:D24)</f>
        <v>15011341</v>
      </c>
      <c r="E18" s="32">
        <f t="shared" si="3"/>
        <v>0</v>
      </c>
      <c r="F18" s="32">
        <f t="shared" si="3"/>
        <v>2050</v>
      </c>
      <c r="G18" s="32">
        <f t="shared" si="3"/>
        <v>188987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37" si="4">SUM(D18:M18)</f>
        <v>15202378</v>
      </c>
      <c r="O18" s="45">
        <f t="shared" si="1"/>
        <v>311.6518655186552</v>
      </c>
      <c r="P18" s="10"/>
    </row>
    <row r="19" spans="1:16">
      <c r="A19" s="12"/>
      <c r="B19" s="25">
        <v>322</v>
      </c>
      <c r="C19" s="20" t="s">
        <v>0</v>
      </c>
      <c r="D19" s="46">
        <v>6763127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6763127</v>
      </c>
      <c r="O19" s="47">
        <f t="shared" si="1"/>
        <v>138.64548995489955</v>
      </c>
      <c r="P19" s="9"/>
    </row>
    <row r="20" spans="1:16">
      <c r="A20" s="12"/>
      <c r="B20" s="25">
        <v>323.10000000000002</v>
      </c>
      <c r="C20" s="20" t="s">
        <v>19</v>
      </c>
      <c r="D20" s="46">
        <v>4924276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4924276</v>
      </c>
      <c r="O20" s="47">
        <f t="shared" si="1"/>
        <v>100.94866748667486</v>
      </c>
      <c r="P20" s="9"/>
    </row>
    <row r="21" spans="1:16">
      <c r="A21" s="12"/>
      <c r="B21" s="25">
        <v>323.39999999999998</v>
      </c>
      <c r="C21" s="20" t="s">
        <v>20</v>
      </c>
      <c r="D21" s="46">
        <v>128646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128646</v>
      </c>
      <c r="O21" s="47">
        <f t="shared" si="1"/>
        <v>2.6372693726937269</v>
      </c>
      <c r="P21" s="9"/>
    </row>
    <row r="22" spans="1:16">
      <c r="A22" s="12"/>
      <c r="B22" s="25">
        <v>323.7</v>
      </c>
      <c r="C22" s="20" t="s">
        <v>22</v>
      </c>
      <c r="D22" s="46">
        <v>1798028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1798028</v>
      </c>
      <c r="O22" s="47">
        <f t="shared" si="1"/>
        <v>36.859942599425992</v>
      </c>
      <c r="P22" s="9"/>
    </row>
    <row r="23" spans="1:16">
      <c r="A23" s="12"/>
      <c r="B23" s="25">
        <v>325.10000000000002</v>
      </c>
      <c r="C23" s="20" t="s">
        <v>24</v>
      </c>
      <c r="D23" s="46">
        <v>0</v>
      </c>
      <c r="E23" s="46">
        <v>0</v>
      </c>
      <c r="F23" s="46">
        <v>2050</v>
      </c>
      <c r="G23" s="46">
        <v>188987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191037</v>
      </c>
      <c r="O23" s="47">
        <f t="shared" si="1"/>
        <v>3.9162976629766297</v>
      </c>
      <c r="P23" s="9"/>
    </row>
    <row r="24" spans="1:16">
      <c r="A24" s="12"/>
      <c r="B24" s="25">
        <v>329</v>
      </c>
      <c r="C24" s="20" t="s">
        <v>25</v>
      </c>
      <c r="D24" s="46">
        <v>1397264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1397264</v>
      </c>
      <c r="O24" s="47">
        <f t="shared" si="1"/>
        <v>28.644198441984418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SUM(D26:D36)</f>
        <v>5106504</v>
      </c>
      <c r="E25" s="32">
        <f t="shared" si="5"/>
        <v>0</v>
      </c>
      <c r="F25" s="32">
        <f t="shared" si="5"/>
        <v>0</v>
      </c>
      <c r="G25" s="32">
        <f t="shared" si="5"/>
        <v>847312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5953816</v>
      </c>
      <c r="O25" s="45">
        <f t="shared" si="1"/>
        <v>122.05444854448544</v>
      </c>
      <c r="P25" s="10"/>
    </row>
    <row r="26" spans="1:16">
      <c r="A26" s="12"/>
      <c r="B26" s="25">
        <v>331.2</v>
      </c>
      <c r="C26" s="20" t="s">
        <v>82</v>
      </c>
      <c r="D26" s="46">
        <v>421989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421989</v>
      </c>
      <c r="O26" s="47">
        <f t="shared" si="1"/>
        <v>8.6508610086100859</v>
      </c>
      <c r="P26" s="9"/>
    </row>
    <row r="27" spans="1:16">
      <c r="A27" s="12"/>
      <c r="B27" s="25">
        <v>331.49</v>
      </c>
      <c r="C27" s="20" t="s">
        <v>106</v>
      </c>
      <c r="D27" s="46">
        <v>0</v>
      </c>
      <c r="E27" s="46">
        <v>0</v>
      </c>
      <c r="F27" s="46">
        <v>0</v>
      </c>
      <c r="G27" s="46">
        <v>117350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117350</v>
      </c>
      <c r="O27" s="47">
        <f t="shared" si="1"/>
        <v>2.4056990569905699</v>
      </c>
      <c r="P27" s="9"/>
    </row>
    <row r="28" spans="1:16">
      <c r="A28" s="12"/>
      <c r="B28" s="25">
        <v>331.7</v>
      </c>
      <c r="C28" s="20" t="s">
        <v>137</v>
      </c>
      <c r="D28" s="46">
        <v>0</v>
      </c>
      <c r="E28" s="46">
        <v>0</v>
      </c>
      <c r="F28" s="46">
        <v>0</v>
      </c>
      <c r="G28" s="46">
        <v>16000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16000</v>
      </c>
      <c r="O28" s="47">
        <f t="shared" si="1"/>
        <v>0.32800328003280033</v>
      </c>
      <c r="P28" s="9"/>
    </row>
    <row r="29" spans="1:16">
      <c r="A29" s="12"/>
      <c r="B29" s="25">
        <v>334.1</v>
      </c>
      <c r="C29" s="20" t="s">
        <v>131</v>
      </c>
      <c r="D29" s="46">
        <v>0</v>
      </c>
      <c r="E29" s="46">
        <v>0</v>
      </c>
      <c r="F29" s="46">
        <v>0</v>
      </c>
      <c r="G29" s="46">
        <v>192141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192141</v>
      </c>
      <c r="O29" s="47">
        <f t="shared" si="1"/>
        <v>3.9389298892988931</v>
      </c>
      <c r="P29" s="9"/>
    </row>
    <row r="30" spans="1:16">
      <c r="A30" s="12"/>
      <c r="B30" s="25">
        <v>334.2</v>
      </c>
      <c r="C30" s="20" t="s">
        <v>83</v>
      </c>
      <c r="D30" s="46">
        <v>1000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1000</v>
      </c>
      <c r="O30" s="47">
        <f t="shared" si="1"/>
        <v>2.050020500205002E-2</v>
      </c>
      <c r="P30" s="9"/>
    </row>
    <row r="31" spans="1:16">
      <c r="A31" s="12"/>
      <c r="B31" s="25">
        <v>334.39</v>
      </c>
      <c r="C31" s="20" t="s">
        <v>28</v>
      </c>
      <c r="D31" s="46">
        <v>-127842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-127842</v>
      </c>
      <c r="O31" s="47">
        <f t="shared" si="1"/>
        <v>-2.6207872078720786</v>
      </c>
      <c r="P31" s="9"/>
    </row>
    <row r="32" spans="1:16">
      <c r="A32" s="12"/>
      <c r="B32" s="25">
        <v>334.49</v>
      </c>
      <c r="C32" s="20" t="s">
        <v>86</v>
      </c>
      <c r="D32" s="46">
        <v>75423</v>
      </c>
      <c r="E32" s="46">
        <v>0</v>
      </c>
      <c r="F32" s="46">
        <v>0</v>
      </c>
      <c r="G32" s="46">
        <v>132000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207423</v>
      </c>
      <c r="O32" s="47">
        <f t="shared" si="1"/>
        <v>4.2522140221402216</v>
      </c>
      <c r="P32" s="9"/>
    </row>
    <row r="33" spans="1:16">
      <c r="A33" s="12"/>
      <c r="B33" s="25">
        <v>335.12</v>
      </c>
      <c r="C33" s="20" t="s">
        <v>118</v>
      </c>
      <c r="D33" s="46">
        <v>1254219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1254219</v>
      </c>
      <c r="O33" s="47">
        <f t="shared" si="1"/>
        <v>25.711746617466176</v>
      </c>
      <c r="P33" s="9"/>
    </row>
    <row r="34" spans="1:16">
      <c r="A34" s="12"/>
      <c r="B34" s="25">
        <v>335.15</v>
      </c>
      <c r="C34" s="20" t="s">
        <v>119</v>
      </c>
      <c r="D34" s="46">
        <v>56626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56626</v>
      </c>
      <c r="O34" s="47">
        <f t="shared" si="1"/>
        <v>1.1608446084460844</v>
      </c>
      <c r="P34" s="9"/>
    </row>
    <row r="35" spans="1:16">
      <c r="A35" s="12"/>
      <c r="B35" s="25">
        <v>335.16</v>
      </c>
      <c r="C35" s="20" t="s">
        <v>138</v>
      </c>
      <c r="D35" s="46">
        <v>3425089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3425089</v>
      </c>
      <c r="O35" s="47">
        <f t="shared" si="1"/>
        <v>70.215026650266509</v>
      </c>
      <c r="P35" s="9"/>
    </row>
    <row r="36" spans="1:16">
      <c r="A36" s="12"/>
      <c r="B36" s="25">
        <v>337.4</v>
      </c>
      <c r="C36" s="20" t="s">
        <v>108</v>
      </c>
      <c r="D36" s="46">
        <v>0</v>
      </c>
      <c r="E36" s="46">
        <v>0</v>
      </c>
      <c r="F36" s="46">
        <v>0</v>
      </c>
      <c r="G36" s="46">
        <v>389821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389821</v>
      </c>
      <c r="O36" s="47">
        <f t="shared" si="1"/>
        <v>7.9914104141041413</v>
      </c>
      <c r="P36" s="9"/>
    </row>
    <row r="37" spans="1:16" ht="15.75">
      <c r="A37" s="29" t="s">
        <v>39</v>
      </c>
      <c r="B37" s="30"/>
      <c r="C37" s="31"/>
      <c r="D37" s="32">
        <f t="shared" ref="D37:M37" si="6">SUM(D38:D49)</f>
        <v>23426073</v>
      </c>
      <c r="E37" s="32">
        <f t="shared" si="6"/>
        <v>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22776358</v>
      </c>
      <c r="J37" s="32">
        <f t="shared" si="6"/>
        <v>23532878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 t="shared" si="4"/>
        <v>69735309</v>
      </c>
      <c r="O37" s="45">
        <f t="shared" ref="O37:O68" si="7">(N37/O$71)</f>
        <v>1429.5881303813039</v>
      </c>
      <c r="P37" s="10"/>
    </row>
    <row r="38" spans="1:16">
      <c r="A38" s="12"/>
      <c r="B38" s="25">
        <v>341.2</v>
      </c>
      <c r="C38" s="20" t="s">
        <v>121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23532878</v>
      </c>
      <c r="K38" s="46">
        <v>0</v>
      </c>
      <c r="L38" s="46">
        <v>0</v>
      </c>
      <c r="M38" s="46">
        <v>0</v>
      </c>
      <c r="N38" s="46">
        <f t="shared" ref="N38:N49" si="8">SUM(D38:M38)</f>
        <v>23532878</v>
      </c>
      <c r="O38" s="47">
        <f t="shared" si="7"/>
        <v>482.42882328823288</v>
      </c>
      <c r="P38" s="9"/>
    </row>
    <row r="39" spans="1:16">
      <c r="A39" s="12"/>
      <c r="B39" s="25">
        <v>341.9</v>
      </c>
      <c r="C39" s="20" t="s">
        <v>122</v>
      </c>
      <c r="D39" s="46">
        <v>2848156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2848156</v>
      </c>
      <c r="O39" s="47">
        <f t="shared" si="7"/>
        <v>58.387781877818782</v>
      </c>
      <c r="P39" s="9"/>
    </row>
    <row r="40" spans="1:16">
      <c r="A40" s="12"/>
      <c r="B40" s="25">
        <v>342.1</v>
      </c>
      <c r="C40" s="20" t="s">
        <v>43</v>
      </c>
      <c r="D40" s="46">
        <v>179846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179846</v>
      </c>
      <c r="O40" s="47">
        <f t="shared" si="7"/>
        <v>3.6868798687986879</v>
      </c>
      <c r="P40" s="9"/>
    </row>
    <row r="41" spans="1:16">
      <c r="A41" s="12"/>
      <c r="B41" s="25">
        <v>342.2</v>
      </c>
      <c r="C41" s="20" t="s">
        <v>91</v>
      </c>
      <c r="D41" s="46">
        <v>2829559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2829559</v>
      </c>
      <c r="O41" s="47">
        <f t="shared" si="7"/>
        <v>58.006539565395656</v>
      </c>
      <c r="P41" s="9"/>
    </row>
    <row r="42" spans="1:16">
      <c r="A42" s="12"/>
      <c r="B42" s="25">
        <v>342.4</v>
      </c>
      <c r="C42" s="20" t="s">
        <v>44</v>
      </c>
      <c r="D42" s="46">
        <v>267229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267229</v>
      </c>
      <c r="O42" s="47">
        <f t="shared" si="7"/>
        <v>5.4782492824928246</v>
      </c>
      <c r="P42" s="9"/>
    </row>
    <row r="43" spans="1:16">
      <c r="A43" s="12"/>
      <c r="B43" s="25">
        <v>342.6</v>
      </c>
      <c r="C43" s="20" t="s">
        <v>123</v>
      </c>
      <c r="D43" s="46">
        <v>787166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787166</v>
      </c>
      <c r="O43" s="47">
        <f t="shared" si="7"/>
        <v>16.137064370643706</v>
      </c>
      <c r="P43" s="9"/>
    </row>
    <row r="44" spans="1:16">
      <c r="A44" s="12"/>
      <c r="B44" s="25">
        <v>343.4</v>
      </c>
      <c r="C44" s="20" t="s">
        <v>45</v>
      </c>
      <c r="D44" s="46">
        <v>9618064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9618064</v>
      </c>
      <c r="O44" s="47">
        <f t="shared" si="7"/>
        <v>197.17228372283722</v>
      </c>
      <c r="P44" s="9"/>
    </row>
    <row r="45" spans="1:16">
      <c r="A45" s="12"/>
      <c r="B45" s="25">
        <v>343.5</v>
      </c>
      <c r="C45" s="20" t="s">
        <v>46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11670151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11670151</v>
      </c>
      <c r="O45" s="47">
        <f t="shared" si="7"/>
        <v>239.24048790487905</v>
      </c>
      <c r="P45" s="9"/>
    </row>
    <row r="46" spans="1:16">
      <c r="A46" s="12"/>
      <c r="B46" s="25">
        <v>343.9</v>
      </c>
      <c r="C46" s="20" t="s">
        <v>48</v>
      </c>
      <c r="D46" s="46">
        <v>29505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29505</v>
      </c>
      <c r="O46" s="47">
        <f t="shared" si="7"/>
        <v>0.60485854858548582</v>
      </c>
      <c r="P46" s="9"/>
    </row>
    <row r="47" spans="1:16">
      <c r="A47" s="12"/>
      <c r="B47" s="25">
        <v>344.5</v>
      </c>
      <c r="C47" s="20" t="s">
        <v>124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11106207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11106207</v>
      </c>
      <c r="O47" s="47">
        <f t="shared" si="7"/>
        <v>227.67952029520296</v>
      </c>
      <c r="P47" s="9"/>
    </row>
    <row r="48" spans="1:16">
      <c r="A48" s="12"/>
      <c r="B48" s="25">
        <v>345.9</v>
      </c>
      <c r="C48" s="20" t="s">
        <v>139</v>
      </c>
      <c r="D48" s="46">
        <v>2655000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2655000</v>
      </c>
      <c r="O48" s="47">
        <f t="shared" si="7"/>
        <v>54.428044280442805</v>
      </c>
      <c r="P48" s="9"/>
    </row>
    <row r="49" spans="1:16">
      <c r="A49" s="12"/>
      <c r="B49" s="25">
        <v>347.2</v>
      </c>
      <c r="C49" s="20" t="s">
        <v>50</v>
      </c>
      <c r="D49" s="46">
        <v>4211548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4211548</v>
      </c>
      <c r="O49" s="47">
        <f t="shared" si="7"/>
        <v>86.337597375973758</v>
      </c>
      <c r="P49" s="9"/>
    </row>
    <row r="50" spans="1:16" ht="15.75">
      <c r="A50" s="29" t="s">
        <v>40</v>
      </c>
      <c r="B50" s="30"/>
      <c r="C50" s="31"/>
      <c r="D50" s="32">
        <f t="shared" ref="D50:M50" si="9">SUM(D51:D56)</f>
        <v>2587073</v>
      </c>
      <c r="E50" s="32">
        <f t="shared" si="9"/>
        <v>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ref="N50:N58" si="10">SUM(D50:M50)</f>
        <v>2587073</v>
      </c>
      <c r="O50" s="45">
        <f t="shared" si="7"/>
        <v>53.03552685526855</v>
      </c>
      <c r="P50" s="10"/>
    </row>
    <row r="51" spans="1:16">
      <c r="A51" s="13"/>
      <c r="B51" s="39">
        <v>351.1</v>
      </c>
      <c r="C51" s="21" t="s">
        <v>53</v>
      </c>
      <c r="D51" s="46">
        <v>1229193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1229193</v>
      </c>
      <c r="O51" s="47">
        <f t="shared" si="7"/>
        <v>25.198708487084872</v>
      </c>
      <c r="P51" s="9"/>
    </row>
    <row r="52" spans="1:16">
      <c r="A52" s="13"/>
      <c r="B52" s="39">
        <v>351.4</v>
      </c>
      <c r="C52" s="21" t="s">
        <v>55</v>
      </c>
      <c r="D52" s="46">
        <v>17685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17685</v>
      </c>
      <c r="O52" s="47">
        <f t="shared" si="7"/>
        <v>0.36254612546125459</v>
      </c>
      <c r="P52" s="9"/>
    </row>
    <row r="53" spans="1:16">
      <c r="A53" s="13"/>
      <c r="B53" s="39">
        <v>351.5</v>
      </c>
      <c r="C53" s="21" t="s">
        <v>56</v>
      </c>
      <c r="D53" s="46">
        <v>111235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111235</v>
      </c>
      <c r="O53" s="47">
        <f t="shared" si="7"/>
        <v>2.2803403034030341</v>
      </c>
      <c r="P53" s="9"/>
    </row>
    <row r="54" spans="1:16">
      <c r="A54" s="13"/>
      <c r="B54" s="39">
        <v>355</v>
      </c>
      <c r="C54" s="21" t="s">
        <v>109</v>
      </c>
      <c r="D54" s="46">
        <v>398172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398172</v>
      </c>
      <c r="O54" s="47">
        <f t="shared" si="7"/>
        <v>8.1626076260762606</v>
      </c>
      <c r="P54" s="9"/>
    </row>
    <row r="55" spans="1:16">
      <c r="A55" s="13"/>
      <c r="B55" s="39">
        <v>356</v>
      </c>
      <c r="C55" s="21" t="s">
        <v>110</v>
      </c>
      <c r="D55" s="46">
        <v>74541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74541</v>
      </c>
      <c r="O55" s="47">
        <f t="shared" si="7"/>
        <v>1.5281057810578105</v>
      </c>
      <c r="P55" s="9"/>
    </row>
    <row r="56" spans="1:16">
      <c r="A56" s="13"/>
      <c r="B56" s="39">
        <v>359</v>
      </c>
      <c r="C56" s="21" t="s">
        <v>58</v>
      </c>
      <c r="D56" s="46">
        <v>756247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756247</v>
      </c>
      <c r="O56" s="47">
        <f t="shared" si="7"/>
        <v>15.503218532185322</v>
      </c>
      <c r="P56" s="9"/>
    </row>
    <row r="57" spans="1:16" ht="15.75">
      <c r="A57" s="29" t="s">
        <v>3</v>
      </c>
      <c r="B57" s="30"/>
      <c r="C57" s="31"/>
      <c r="D57" s="32">
        <f t="shared" ref="D57:M57" si="11">SUM(D58:D65)</f>
        <v>5311737</v>
      </c>
      <c r="E57" s="32">
        <f t="shared" si="11"/>
        <v>0</v>
      </c>
      <c r="F57" s="32">
        <f t="shared" si="11"/>
        <v>6556</v>
      </c>
      <c r="G57" s="32">
        <f t="shared" si="11"/>
        <v>346699</v>
      </c>
      <c r="H57" s="32">
        <f t="shared" si="11"/>
        <v>0</v>
      </c>
      <c r="I57" s="32">
        <f t="shared" si="11"/>
        <v>593201</v>
      </c>
      <c r="J57" s="32">
        <f t="shared" si="11"/>
        <v>271805</v>
      </c>
      <c r="K57" s="32">
        <f t="shared" si="11"/>
        <v>63286677</v>
      </c>
      <c r="L57" s="32">
        <f t="shared" si="11"/>
        <v>0</v>
      </c>
      <c r="M57" s="32">
        <f t="shared" si="11"/>
        <v>0</v>
      </c>
      <c r="N57" s="32">
        <f t="shared" si="10"/>
        <v>69816675</v>
      </c>
      <c r="O57" s="45">
        <f t="shared" si="7"/>
        <v>1431.2561500615006</v>
      </c>
      <c r="P57" s="10"/>
    </row>
    <row r="58" spans="1:16">
      <c r="A58" s="12"/>
      <c r="B58" s="25">
        <v>361.1</v>
      </c>
      <c r="C58" s="20" t="s">
        <v>60</v>
      </c>
      <c r="D58" s="46">
        <v>267330</v>
      </c>
      <c r="E58" s="46">
        <v>0</v>
      </c>
      <c r="F58" s="46">
        <v>6556</v>
      </c>
      <c r="G58" s="46">
        <v>191113</v>
      </c>
      <c r="H58" s="46">
        <v>0</v>
      </c>
      <c r="I58" s="46">
        <v>73698</v>
      </c>
      <c r="J58" s="46">
        <v>180968</v>
      </c>
      <c r="K58" s="46">
        <v>4514971</v>
      </c>
      <c r="L58" s="46">
        <v>0</v>
      </c>
      <c r="M58" s="46">
        <v>0</v>
      </c>
      <c r="N58" s="46">
        <f t="shared" si="10"/>
        <v>5234636</v>
      </c>
      <c r="O58" s="47">
        <f t="shared" si="7"/>
        <v>107.31111111111112</v>
      </c>
      <c r="P58" s="9"/>
    </row>
    <row r="59" spans="1:16">
      <c r="A59" s="12"/>
      <c r="B59" s="25">
        <v>361.2</v>
      </c>
      <c r="C59" s="20" t="s">
        <v>93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1633406</v>
      </c>
      <c r="L59" s="46">
        <v>0</v>
      </c>
      <c r="M59" s="46">
        <v>0</v>
      </c>
      <c r="N59" s="46">
        <f t="shared" ref="N59:N65" si="12">SUM(D59:M59)</f>
        <v>1633406</v>
      </c>
      <c r="O59" s="47">
        <f t="shared" si="7"/>
        <v>33.485157851578514</v>
      </c>
      <c r="P59" s="9"/>
    </row>
    <row r="60" spans="1:16">
      <c r="A60" s="12"/>
      <c r="B60" s="25">
        <v>361.3</v>
      </c>
      <c r="C60" s="20" t="s">
        <v>94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27147990</v>
      </c>
      <c r="L60" s="46">
        <v>0</v>
      </c>
      <c r="M60" s="46">
        <v>0</v>
      </c>
      <c r="N60" s="46">
        <f t="shared" si="12"/>
        <v>27147990</v>
      </c>
      <c r="O60" s="47">
        <f t="shared" si="7"/>
        <v>556.53936039360394</v>
      </c>
      <c r="P60" s="9"/>
    </row>
    <row r="61" spans="1:16">
      <c r="A61" s="12"/>
      <c r="B61" s="25">
        <v>362</v>
      </c>
      <c r="C61" s="20" t="s">
        <v>62</v>
      </c>
      <c r="D61" s="46">
        <v>4701308</v>
      </c>
      <c r="E61" s="46">
        <v>0</v>
      </c>
      <c r="F61" s="46">
        <v>0</v>
      </c>
      <c r="G61" s="46">
        <v>23563</v>
      </c>
      <c r="H61" s="46">
        <v>0</v>
      </c>
      <c r="I61" s="46">
        <v>519378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5244249</v>
      </c>
      <c r="O61" s="47">
        <f t="shared" si="7"/>
        <v>107.50817958179582</v>
      </c>
      <c r="P61" s="9"/>
    </row>
    <row r="62" spans="1:16">
      <c r="A62" s="12"/>
      <c r="B62" s="25">
        <v>365</v>
      </c>
      <c r="C62" s="20" t="s">
        <v>125</v>
      </c>
      <c r="D62" s="46">
        <v>7026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58802</v>
      </c>
      <c r="K62" s="46">
        <v>0</v>
      </c>
      <c r="L62" s="46">
        <v>0</v>
      </c>
      <c r="M62" s="46">
        <v>0</v>
      </c>
      <c r="N62" s="46">
        <f t="shared" si="12"/>
        <v>65828</v>
      </c>
      <c r="O62" s="47">
        <f t="shared" si="7"/>
        <v>1.3494874948749487</v>
      </c>
      <c r="P62" s="9"/>
    </row>
    <row r="63" spans="1:16">
      <c r="A63" s="12"/>
      <c r="B63" s="25">
        <v>366</v>
      </c>
      <c r="C63" s="20" t="s">
        <v>64</v>
      </c>
      <c r="D63" s="46">
        <v>60045</v>
      </c>
      <c r="E63" s="46">
        <v>0</v>
      </c>
      <c r="F63" s="46">
        <v>0</v>
      </c>
      <c r="G63" s="46">
        <v>130511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190556</v>
      </c>
      <c r="O63" s="47">
        <f t="shared" si="7"/>
        <v>3.9064370643706439</v>
      </c>
      <c r="P63" s="9"/>
    </row>
    <row r="64" spans="1:16">
      <c r="A64" s="12"/>
      <c r="B64" s="25">
        <v>368</v>
      </c>
      <c r="C64" s="20" t="s">
        <v>95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29796504</v>
      </c>
      <c r="L64" s="46">
        <v>0</v>
      </c>
      <c r="M64" s="46">
        <v>0</v>
      </c>
      <c r="N64" s="46">
        <f t="shared" si="12"/>
        <v>29796504</v>
      </c>
      <c r="O64" s="47">
        <f t="shared" si="7"/>
        <v>610.83444034440345</v>
      </c>
      <c r="P64" s="9"/>
    </row>
    <row r="65" spans="1:119">
      <c r="A65" s="12"/>
      <c r="B65" s="25">
        <v>369.9</v>
      </c>
      <c r="C65" s="20" t="s">
        <v>65</v>
      </c>
      <c r="D65" s="46">
        <v>276028</v>
      </c>
      <c r="E65" s="46">
        <v>0</v>
      </c>
      <c r="F65" s="46">
        <v>0</v>
      </c>
      <c r="G65" s="46">
        <v>1512</v>
      </c>
      <c r="H65" s="46">
        <v>0</v>
      </c>
      <c r="I65" s="46">
        <v>125</v>
      </c>
      <c r="J65" s="46">
        <v>32035</v>
      </c>
      <c r="K65" s="46">
        <v>193806</v>
      </c>
      <c r="L65" s="46">
        <v>0</v>
      </c>
      <c r="M65" s="46">
        <v>0</v>
      </c>
      <c r="N65" s="46">
        <f t="shared" si="12"/>
        <v>503506</v>
      </c>
      <c r="O65" s="47">
        <f t="shared" si="7"/>
        <v>10.321976219762197</v>
      </c>
      <c r="P65" s="9"/>
    </row>
    <row r="66" spans="1:119" ht="15.75">
      <c r="A66" s="29" t="s">
        <v>41</v>
      </c>
      <c r="B66" s="30"/>
      <c r="C66" s="31"/>
      <c r="D66" s="32">
        <f t="shared" ref="D66:M66" si="13">SUM(D67:D68)</f>
        <v>7656307</v>
      </c>
      <c r="E66" s="32">
        <f t="shared" si="13"/>
        <v>0</v>
      </c>
      <c r="F66" s="32">
        <f t="shared" si="13"/>
        <v>4507552</v>
      </c>
      <c r="G66" s="32">
        <f t="shared" si="13"/>
        <v>4110000</v>
      </c>
      <c r="H66" s="32">
        <f t="shared" si="13"/>
        <v>0</v>
      </c>
      <c r="I66" s="32">
        <f t="shared" si="13"/>
        <v>41930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>SUM(D66:M66)</f>
        <v>16315789</v>
      </c>
      <c r="O66" s="45">
        <f t="shared" si="7"/>
        <v>334.47701927019273</v>
      </c>
      <c r="P66" s="9"/>
    </row>
    <row r="67" spans="1:119">
      <c r="A67" s="12"/>
      <c r="B67" s="25">
        <v>381</v>
      </c>
      <c r="C67" s="20" t="s">
        <v>66</v>
      </c>
      <c r="D67" s="46">
        <v>7372285</v>
      </c>
      <c r="E67" s="46">
        <v>0</v>
      </c>
      <c r="F67" s="46">
        <v>4507552</v>
      </c>
      <c r="G67" s="46">
        <v>4110000</v>
      </c>
      <c r="H67" s="46">
        <v>0</v>
      </c>
      <c r="I67" s="46">
        <v>41930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16031767</v>
      </c>
      <c r="O67" s="47">
        <f t="shared" si="7"/>
        <v>328.65451004510044</v>
      </c>
      <c r="P67" s="9"/>
    </row>
    <row r="68" spans="1:119" ht="15.75" thickBot="1">
      <c r="A68" s="12"/>
      <c r="B68" s="25">
        <v>384</v>
      </c>
      <c r="C68" s="20" t="s">
        <v>67</v>
      </c>
      <c r="D68" s="46">
        <v>284022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284022</v>
      </c>
      <c r="O68" s="47">
        <f t="shared" si="7"/>
        <v>5.8225092250922508</v>
      </c>
      <c r="P68" s="9"/>
    </row>
    <row r="69" spans="1:119" ht="16.5" thickBot="1">
      <c r="A69" s="14" t="s">
        <v>51</v>
      </c>
      <c r="B69" s="23"/>
      <c r="C69" s="22"/>
      <c r="D69" s="15">
        <f t="shared" ref="D69:M69" si="14">SUM(D5,D18,D25,D37,D50,D57,D66)</f>
        <v>139536732</v>
      </c>
      <c r="E69" s="15">
        <f t="shared" si="14"/>
        <v>0</v>
      </c>
      <c r="F69" s="15">
        <f t="shared" si="14"/>
        <v>4516158</v>
      </c>
      <c r="G69" s="15">
        <f t="shared" si="14"/>
        <v>8401743</v>
      </c>
      <c r="H69" s="15">
        <f t="shared" si="14"/>
        <v>0</v>
      </c>
      <c r="I69" s="15">
        <f t="shared" si="14"/>
        <v>23411489</v>
      </c>
      <c r="J69" s="15">
        <f t="shared" si="14"/>
        <v>23804683</v>
      </c>
      <c r="K69" s="15">
        <f t="shared" si="14"/>
        <v>64807782</v>
      </c>
      <c r="L69" s="15">
        <f t="shared" si="14"/>
        <v>0</v>
      </c>
      <c r="M69" s="15">
        <f t="shared" si="14"/>
        <v>0</v>
      </c>
      <c r="N69" s="15">
        <f>SUM(D69:M69)</f>
        <v>264478587</v>
      </c>
      <c r="O69" s="38">
        <f>(N69/O$71)</f>
        <v>5421.8652521525219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140</v>
      </c>
      <c r="M71" s="118"/>
      <c r="N71" s="118"/>
      <c r="O71" s="43">
        <v>48780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103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6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76925970</v>
      </c>
      <c r="E5" s="27">
        <f t="shared" si="0"/>
        <v>0</v>
      </c>
      <c r="F5" s="27">
        <f t="shared" si="0"/>
        <v>0</v>
      </c>
      <c r="G5" s="27">
        <f t="shared" si="0"/>
        <v>2784018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1469921</v>
      </c>
      <c r="L5" s="27">
        <f t="shared" si="0"/>
        <v>0</v>
      </c>
      <c r="M5" s="27">
        <f t="shared" si="0"/>
        <v>0</v>
      </c>
      <c r="N5" s="28">
        <f>SUM(D5:M5)</f>
        <v>81179909</v>
      </c>
      <c r="O5" s="33">
        <f t="shared" ref="O5:O36" si="1">(N5/O$74)</f>
        <v>1672.9846879894485</v>
      </c>
      <c r="P5" s="6"/>
    </row>
    <row r="6" spans="1:133">
      <c r="A6" s="12"/>
      <c r="B6" s="25">
        <v>311</v>
      </c>
      <c r="C6" s="20" t="s">
        <v>2</v>
      </c>
      <c r="D6" s="46">
        <v>62358935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62358935</v>
      </c>
      <c r="O6" s="47">
        <f t="shared" si="1"/>
        <v>1285.1153037672079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792099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792099</v>
      </c>
      <c r="O7" s="47">
        <f t="shared" si="1"/>
        <v>16.323860357761109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306412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306412</v>
      </c>
      <c r="O8" s="47">
        <f t="shared" si="1"/>
        <v>6.3146484213997196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980969</v>
      </c>
      <c r="L9" s="46">
        <v>0</v>
      </c>
      <c r="M9" s="46">
        <v>0</v>
      </c>
      <c r="N9" s="46">
        <f>SUM(D9:M9)</f>
        <v>980969</v>
      </c>
      <c r="O9" s="47">
        <f t="shared" si="1"/>
        <v>20.216161074931993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488952</v>
      </c>
      <c r="L10" s="46">
        <v>0</v>
      </c>
      <c r="M10" s="46">
        <v>0</v>
      </c>
      <c r="N10" s="46">
        <f>SUM(D10:M10)</f>
        <v>488952</v>
      </c>
      <c r="O10" s="47">
        <f t="shared" si="1"/>
        <v>10.076498227681148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1685507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1685507</v>
      </c>
      <c r="O11" s="47">
        <f t="shared" si="1"/>
        <v>34.735532932157284</v>
      </c>
      <c r="P11" s="9"/>
    </row>
    <row r="12" spans="1:133">
      <c r="A12" s="12"/>
      <c r="B12" s="25">
        <v>314.10000000000002</v>
      </c>
      <c r="C12" s="20" t="s">
        <v>12</v>
      </c>
      <c r="D12" s="46">
        <v>5862360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5862360</v>
      </c>
      <c r="O12" s="47">
        <f t="shared" si="1"/>
        <v>120.81361800346221</v>
      </c>
      <c r="P12" s="9"/>
    </row>
    <row r="13" spans="1:133">
      <c r="A13" s="12"/>
      <c r="B13" s="25">
        <v>314.3</v>
      </c>
      <c r="C13" s="20" t="s">
        <v>13</v>
      </c>
      <c r="D13" s="46">
        <v>970976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970976</v>
      </c>
      <c r="O13" s="47">
        <f t="shared" si="1"/>
        <v>20.010221745940154</v>
      </c>
      <c r="P13" s="9"/>
    </row>
    <row r="14" spans="1:133">
      <c r="A14" s="12"/>
      <c r="B14" s="25">
        <v>314.39999999999998</v>
      </c>
      <c r="C14" s="20" t="s">
        <v>15</v>
      </c>
      <c r="D14" s="46">
        <v>167884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167884</v>
      </c>
      <c r="O14" s="47">
        <f t="shared" si="1"/>
        <v>3.4598137004368974</v>
      </c>
      <c r="P14" s="9"/>
    </row>
    <row r="15" spans="1:133">
      <c r="A15" s="12"/>
      <c r="B15" s="25">
        <v>314.7</v>
      </c>
      <c r="C15" s="20" t="s">
        <v>16</v>
      </c>
      <c r="D15" s="46">
        <v>1042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1042</v>
      </c>
      <c r="O15" s="47">
        <f t="shared" si="1"/>
        <v>2.1473909817822108E-2</v>
      </c>
      <c r="P15" s="9"/>
    </row>
    <row r="16" spans="1:133">
      <c r="A16" s="12"/>
      <c r="B16" s="25">
        <v>315</v>
      </c>
      <c r="C16" s="20" t="s">
        <v>116</v>
      </c>
      <c r="D16" s="46">
        <v>4314184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4314184</v>
      </c>
      <c r="O16" s="47">
        <f t="shared" si="1"/>
        <v>88.908251586843619</v>
      </c>
      <c r="P16" s="9"/>
    </row>
    <row r="17" spans="1:16">
      <c r="A17" s="12"/>
      <c r="B17" s="25">
        <v>316</v>
      </c>
      <c r="C17" s="20" t="s">
        <v>117</v>
      </c>
      <c r="D17" s="46">
        <v>3250589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3250589</v>
      </c>
      <c r="O17" s="47">
        <f t="shared" si="1"/>
        <v>66.989304261808584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SUM(D19:D27)</f>
        <v>14089278</v>
      </c>
      <c r="E18" s="32">
        <f t="shared" si="3"/>
        <v>0</v>
      </c>
      <c r="F18" s="32">
        <f t="shared" si="3"/>
        <v>700</v>
      </c>
      <c r="G18" s="32">
        <f t="shared" si="3"/>
        <v>1023581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15113559</v>
      </c>
      <c r="O18" s="45">
        <f t="shared" si="1"/>
        <v>311.46564586596321</v>
      </c>
      <c r="P18" s="10"/>
    </row>
    <row r="19" spans="1:16">
      <c r="A19" s="12"/>
      <c r="B19" s="25">
        <v>322</v>
      </c>
      <c r="C19" s="20" t="s">
        <v>0</v>
      </c>
      <c r="D19" s="46">
        <v>6051043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6051043</v>
      </c>
      <c r="O19" s="47">
        <f t="shared" si="1"/>
        <v>124.70206495754678</v>
      </c>
      <c r="P19" s="9"/>
    </row>
    <row r="20" spans="1:16">
      <c r="A20" s="12"/>
      <c r="B20" s="25">
        <v>323.10000000000002</v>
      </c>
      <c r="C20" s="20" t="s">
        <v>19</v>
      </c>
      <c r="D20" s="46">
        <v>4546595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4546595</v>
      </c>
      <c r="O20" s="47">
        <f t="shared" si="1"/>
        <v>93.697860852361714</v>
      </c>
      <c r="P20" s="9"/>
    </row>
    <row r="21" spans="1:16">
      <c r="A21" s="12"/>
      <c r="B21" s="25">
        <v>323.39999999999998</v>
      </c>
      <c r="C21" s="20" t="s">
        <v>20</v>
      </c>
      <c r="D21" s="46">
        <v>110808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110808</v>
      </c>
      <c r="O21" s="47">
        <f t="shared" si="1"/>
        <v>2.2835710164042538</v>
      </c>
      <c r="P21" s="9"/>
    </row>
    <row r="22" spans="1:16">
      <c r="A22" s="12"/>
      <c r="B22" s="25">
        <v>323.5</v>
      </c>
      <c r="C22" s="20" t="s">
        <v>21</v>
      </c>
      <c r="D22" s="46">
        <v>5301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5301</v>
      </c>
      <c r="O22" s="47">
        <f t="shared" si="1"/>
        <v>0.10924490973538867</v>
      </c>
      <c r="P22" s="9"/>
    </row>
    <row r="23" spans="1:16">
      <c r="A23" s="12"/>
      <c r="B23" s="25">
        <v>323.7</v>
      </c>
      <c r="C23" s="20" t="s">
        <v>22</v>
      </c>
      <c r="D23" s="46">
        <v>1729985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1729985</v>
      </c>
      <c r="O23" s="47">
        <f t="shared" si="1"/>
        <v>35.652151512653532</v>
      </c>
      <c r="P23" s="9"/>
    </row>
    <row r="24" spans="1:16">
      <c r="A24" s="12"/>
      <c r="B24" s="25">
        <v>324.70999999999998</v>
      </c>
      <c r="C24" s="20" t="s">
        <v>23</v>
      </c>
      <c r="D24" s="46">
        <v>0</v>
      </c>
      <c r="E24" s="46">
        <v>0</v>
      </c>
      <c r="F24" s="46">
        <v>0</v>
      </c>
      <c r="G24" s="46">
        <v>970487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970487</v>
      </c>
      <c r="O24" s="47">
        <f t="shared" si="1"/>
        <v>20.000144258511252</v>
      </c>
      <c r="P24" s="9"/>
    </row>
    <row r="25" spans="1:16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700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700</v>
      </c>
      <c r="O25" s="47">
        <f t="shared" si="1"/>
        <v>1.4425851125216388E-2</v>
      </c>
      <c r="P25" s="9"/>
    </row>
    <row r="26" spans="1:16">
      <c r="A26" s="12"/>
      <c r="B26" s="25">
        <v>325.2</v>
      </c>
      <c r="C26" s="20" t="s">
        <v>105</v>
      </c>
      <c r="D26" s="46">
        <v>0</v>
      </c>
      <c r="E26" s="46">
        <v>0</v>
      </c>
      <c r="F26" s="46">
        <v>0</v>
      </c>
      <c r="G26" s="46">
        <v>53094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53094</v>
      </c>
      <c r="O26" s="47">
        <f t="shared" si="1"/>
        <v>1.0941801994889127</v>
      </c>
      <c r="P26" s="9"/>
    </row>
    <row r="27" spans="1:16">
      <c r="A27" s="12"/>
      <c r="B27" s="25">
        <v>329</v>
      </c>
      <c r="C27" s="20" t="s">
        <v>25</v>
      </c>
      <c r="D27" s="46">
        <v>1645546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0" si="5">SUM(D27:M27)</f>
        <v>1645546</v>
      </c>
      <c r="O27" s="47">
        <f t="shared" si="1"/>
        <v>33.912002308136181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SUM(D29:D39)</f>
        <v>5250448</v>
      </c>
      <c r="E28" s="32">
        <f t="shared" si="6"/>
        <v>0</v>
      </c>
      <c r="F28" s="32">
        <f t="shared" si="6"/>
        <v>0</v>
      </c>
      <c r="G28" s="32">
        <f t="shared" si="6"/>
        <v>708509</v>
      </c>
      <c r="H28" s="32">
        <f t="shared" si="6"/>
        <v>0</v>
      </c>
      <c r="I28" s="32">
        <f t="shared" si="6"/>
        <v>37222</v>
      </c>
      <c r="J28" s="32">
        <f t="shared" si="6"/>
        <v>362965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6359144</v>
      </c>
      <c r="O28" s="45">
        <f t="shared" si="1"/>
        <v>131.05152089687579</v>
      </c>
      <c r="P28" s="10"/>
    </row>
    <row r="29" spans="1:16">
      <c r="A29" s="12"/>
      <c r="B29" s="25">
        <v>331.2</v>
      </c>
      <c r="C29" s="20" t="s">
        <v>82</v>
      </c>
      <c r="D29" s="46">
        <v>727011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727011</v>
      </c>
      <c r="O29" s="47">
        <f t="shared" si="1"/>
        <v>14.982503503420988</v>
      </c>
      <c r="P29" s="9"/>
    </row>
    <row r="30" spans="1:16">
      <c r="A30" s="12"/>
      <c r="B30" s="25">
        <v>331.49</v>
      </c>
      <c r="C30" s="20" t="s">
        <v>106</v>
      </c>
      <c r="D30" s="46">
        <v>0</v>
      </c>
      <c r="E30" s="46">
        <v>0</v>
      </c>
      <c r="F30" s="46">
        <v>0</v>
      </c>
      <c r="G30" s="46">
        <v>6334</v>
      </c>
      <c r="H30" s="46">
        <v>0</v>
      </c>
      <c r="I30" s="46">
        <v>0</v>
      </c>
      <c r="J30" s="46">
        <v>362965</v>
      </c>
      <c r="K30" s="46">
        <v>0</v>
      </c>
      <c r="L30" s="46">
        <v>0</v>
      </c>
      <c r="M30" s="46">
        <v>0</v>
      </c>
      <c r="N30" s="46">
        <f t="shared" si="5"/>
        <v>369299</v>
      </c>
      <c r="O30" s="47">
        <f t="shared" si="1"/>
        <v>7.6106462781304094</v>
      </c>
      <c r="P30" s="9"/>
    </row>
    <row r="31" spans="1:16">
      <c r="A31" s="12"/>
      <c r="B31" s="25">
        <v>331.9</v>
      </c>
      <c r="C31" s="20" t="s">
        <v>107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37222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37222</v>
      </c>
      <c r="O31" s="47">
        <f t="shared" si="1"/>
        <v>0.76708432940400628</v>
      </c>
      <c r="P31" s="9"/>
    </row>
    <row r="32" spans="1:16">
      <c r="A32" s="12"/>
      <c r="B32" s="25">
        <v>334.49</v>
      </c>
      <c r="C32" s="20" t="s">
        <v>86</v>
      </c>
      <c r="D32" s="46">
        <v>60338</v>
      </c>
      <c r="E32" s="46">
        <v>0</v>
      </c>
      <c r="F32" s="46">
        <v>0</v>
      </c>
      <c r="G32" s="46">
        <v>92500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152838</v>
      </c>
      <c r="O32" s="47">
        <f t="shared" si="1"/>
        <v>3.1497403346797461</v>
      </c>
      <c r="P32" s="9"/>
    </row>
    <row r="33" spans="1:16">
      <c r="A33" s="12"/>
      <c r="B33" s="25">
        <v>335.12</v>
      </c>
      <c r="C33" s="20" t="s">
        <v>118</v>
      </c>
      <c r="D33" s="46">
        <v>1175283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1175283</v>
      </c>
      <c r="O33" s="47">
        <f t="shared" si="1"/>
        <v>24.220653697139561</v>
      </c>
      <c r="P33" s="9"/>
    </row>
    <row r="34" spans="1:16">
      <c r="A34" s="12"/>
      <c r="B34" s="25">
        <v>335.15</v>
      </c>
      <c r="C34" s="20" t="s">
        <v>119</v>
      </c>
      <c r="D34" s="46">
        <v>59002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59002</v>
      </c>
      <c r="O34" s="47">
        <f t="shared" si="1"/>
        <v>1.215934382985739</v>
      </c>
      <c r="P34" s="9"/>
    </row>
    <row r="35" spans="1:16">
      <c r="A35" s="12"/>
      <c r="B35" s="25">
        <v>335.18</v>
      </c>
      <c r="C35" s="20" t="s">
        <v>120</v>
      </c>
      <c r="D35" s="46">
        <v>3226719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3226719</v>
      </c>
      <c r="O35" s="47">
        <f t="shared" si="1"/>
        <v>66.497382738438716</v>
      </c>
      <c r="P35" s="9"/>
    </row>
    <row r="36" spans="1:16">
      <c r="A36" s="12"/>
      <c r="B36" s="25">
        <v>337.2</v>
      </c>
      <c r="C36" s="20" t="s">
        <v>34</v>
      </c>
      <c r="D36" s="46">
        <v>2095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2095</v>
      </c>
      <c r="O36" s="47">
        <f t="shared" si="1"/>
        <v>4.3174511581897619E-2</v>
      </c>
      <c r="P36" s="9"/>
    </row>
    <row r="37" spans="1:16">
      <c r="A37" s="12"/>
      <c r="B37" s="25">
        <v>337.3</v>
      </c>
      <c r="C37" s="20" t="s">
        <v>88</v>
      </c>
      <c r="D37" s="46">
        <v>0</v>
      </c>
      <c r="E37" s="46">
        <v>0</v>
      </c>
      <c r="F37" s="46">
        <v>0</v>
      </c>
      <c r="G37" s="46">
        <v>15890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15890</v>
      </c>
      <c r="O37" s="47">
        <f t="shared" ref="O37:O68" si="7">(N37/O$74)</f>
        <v>0.327466820542412</v>
      </c>
      <c r="P37" s="9"/>
    </row>
    <row r="38" spans="1:16">
      <c r="A38" s="12"/>
      <c r="B38" s="25">
        <v>337.4</v>
      </c>
      <c r="C38" s="20" t="s">
        <v>108</v>
      </c>
      <c r="D38" s="46">
        <v>0</v>
      </c>
      <c r="E38" s="46">
        <v>0</v>
      </c>
      <c r="F38" s="46">
        <v>0</v>
      </c>
      <c r="G38" s="46">
        <v>407401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407401</v>
      </c>
      <c r="O38" s="47">
        <f t="shared" si="7"/>
        <v>8.3958659632346873</v>
      </c>
      <c r="P38" s="9"/>
    </row>
    <row r="39" spans="1:16">
      <c r="A39" s="12"/>
      <c r="B39" s="25">
        <v>337.7</v>
      </c>
      <c r="C39" s="20" t="s">
        <v>89</v>
      </c>
      <c r="D39" s="46">
        <v>0</v>
      </c>
      <c r="E39" s="46">
        <v>0</v>
      </c>
      <c r="F39" s="46">
        <v>0</v>
      </c>
      <c r="G39" s="46">
        <v>186384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186384</v>
      </c>
      <c r="O39" s="47">
        <f t="shared" si="7"/>
        <v>3.841068337317616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SUM(D41:D51)</f>
        <v>19618491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20521765</v>
      </c>
      <c r="J40" s="32">
        <f t="shared" si="8"/>
        <v>26313729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66453985</v>
      </c>
      <c r="O40" s="45">
        <f t="shared" si="7"/>
        <v>1369.5075632676615</v>
      </c>
      <c r="P40" s="10"/>
    </row>
    <row r="41" spans="1:16">
      <c r="A41" s="12"/>
      <c r="B41" s="25">
        <v>341.2</v>
      </c>
      <c r="C41" s="20" t="s">
        <v>121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26313729</v>
      </c>
      <c r="K41" s="46">
        <v>0</v>
      </c>
      <c r="L41" s="46">
        <v>0</v>
      </c>
      <c r="M41" s="46">
        <v>0</v>
      </c>
      <c r="N41" s="46">
        <f t="shared" ref="N41:N51" si="9">SUM(D41:M41)</f>
        <v>26313729</v>
      </c>
      <c r="O41" s="47">
        <f t="shared" si="7"/>
        <v>542.28276729041295</v>
      </c>
      <c r="P41" s="9"/>
    </row>
    <row r="42" spans="1:16">
      <c r="A42" s="12"/>
      <c r="B42" s="25">
        <v>341.9</v>
      </c>
      <c r="C42" s="20" t="s">
        <v>122</v>
      </c>
      <c r="D42" s="46">
        <v>1838280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1838280</v>
      </c>
      <c r="O42" s="47">
        <f t="shared" si="7"/>
        <v>37.883933723518261</v>
      </c>
      <c r="P42" s="9"/>
    </row>
    <row r="43" spans="1:16">
      <c r="A43" s="12"/>
      <c r="B43" s="25">
        <v>342.1</v>
      </c>
      <c r="C43" s="20" t="s">
        <v>43</v>
      </c>
      <c r="D43" s="46">
        <v>134561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134561</v>
      </c>
      <c r="O43" s="47">
        <f t="shared" si="7"/>
        <v>2.773081361800346</v>
      </c>
      <c r="P43" s="9"/>
    </row>
    <row r="44" spans="1:16">
      <c r="A44" s="12"/>
      <c r="B44" s="25">
        <v>342.2</v>
      </c>
      <c r="C44" s="20" t="s">
        <v>91</v>
      </c>
      <c r="D44" s="46">
        <v>1966025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1966025</v>
      </c>
      <c r="O44" s="47">
        <f t="shared" si="7"/>
        <v>40.516548512076497</v>
      </c>
      <c r="P44" s="9"/>
    </row>
    <row r="45" spans="1:16">
      <c r="A45" s="12"/>
      <c r="B45" s="25">
        <v>342.6</v>
      </c>
      <c r="C45" s="20" t="s">
        <v>123</v>
      </c>
      <c r="D45" s="46">
        <v>671232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671232</v>
      </c>
      <c r="O45" s="47">
        <f t="shared" si="7"/>
        <v>13.832989860687494</v>
      </c>
      <c r="P45" s="9"/>
    </row>
    <row r="46" spans="1:16">
      <c r="A46" s="12"/>
      <c r="B46" s="25">
        <v>342.9</v>
      </c>
      <c r="C46" s="20" t="s">
        <v>92</v>
      </c>
      <c r="D46" s="46">
        <v>270673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270673</v>
      </c>
      <c r="O46" s="47">
        <f t="shared" si="7"/>
        <v>5.5781262880224221</v>
      </c>
      <c r="P46" s="9"/>
    </row>
    <row r="47" spans="1:16">
      <c r="A47" s="12"/>
      <c r="B47" s="25">
        <v>343.4</v>
      </c>
      <c r="C47" s="20" t="s">
        <v>45</v>
      </c>
      <c r="D47" s="46">
        <v>9320392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9320392</v>
      </c>
      <c r="O47" s="47">
        <f t="shared" si="7"/>
        <v>192.07798202951116</v>
      </c>
      <c r="P47" s="9"/>
    </row>
    <row r="48" spans="1:16">
      <c r="A48" s="12"/>
      <c r="B48" s="25">
        <v>343.5</v>
      </c>
      <c r="C48" s="20" t="s">
        <v>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10124613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10124613</v>
      </c>
      <c r="O48" s="47">
        <f t="shared" si="7"/>
        <v>208.65165691204353</v>
      </c>
      <c r="P48" s="9"/>
    </row>
    <row r="49" spans="1:16">
      <c r="A49" s="12"/>
      <c r="B49" s="25">
        <v>343.9</v>
      </c>
      <c r="C49" s="20" t="s">
        <v>48</v>
      </c>
      <c r="D49" s="46">
        <v>1437461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1437461</v>
      </c>
      <c r="O49" s="47">
        <f t="shared" si="7"/>
        <v>29.623711977578104</v>
      </c>
      <c r="P49" s="9"/>
    </row>
    <row r="50" spans="1:16">
      <c r="A50" s="12"/>
      <c r="B50" s="25">
        <v>344.5</v>
      </c>
      <c r="C50" s="20" t="s">
        <v>124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10397152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10397152</v>
      </c>
      <c r="O50" s="47">
        <f t="shared" si="7"/>
        <v>214.26823839749403</v>
      </c>
      <c r="P50" s="9"/>
    </row>
    <row r="51" spans="1:16">
      <c r="A51" s="12"/>
      <c r="B51" s="25">
        <v>347.2</v>
      </c>
      <c r="C51" s="20" t="s">
        <v>50</v>
      </c>
      <c r="D51" s="46">
        <v>3979867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3979867</v>
      </c>
      <c r="O51" s="47">
        <f t="shared" si="7"/>
        <v>82.018526914516528</v>
      </c>
      <c r="P51" s="9"/>
    </row>
    <row r="52" spans="1:16" ht="15.75">
      <c r="A52" s="29" t="s">
        <v>40</v>
      </c>
      <c r="B52" s="30"/>
      <c r="C52" s="31"/>
      <c r="D52" s="32">
        <f t="shared" ref="D52:M52" si="10">SUM(D53:D59)</f>
        <v>2891719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2891719</v>
      </c>
      <c r="O52" s="45">
        <f t="shared" si="7"/>
        <v>59.593582557085156</v>
      </c>
      <c r="P52" s="10"/>
    </row>
    <row r="53" spans="1:16">
      <c r="A53" s="13"/>
      <c r="B53" s="39">
        <v>351.1</v>
      </c>
      <c r="C53" s="21" t="s">
        <v>53</v>
      </c>
      <c r="D53" s="46">
        <v>1315898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1315898</v>
      </c>
      <c r="O53" s="47">
        <f t="shared" si="7"/>
        <v>27.118498062814279</v>
      </c>
      <c r="P53" s="9"/>
    </row>
    <row r="54" spans="1:16">
      <c r="A54" s="13"/>
      <c r="B54" s="39">
        <v>351.4</v>
      </c>
      <c r="C54" s="21" t="s">
        <v>55</v>
      </c>
      <c r="D54" s="46">
        <v>18116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1">SUM(D54:M54)</f>
        <v>18116</v>
      </c>
      <c r="O54" s="47">
        <f t="shared" si="7"/>
        <v>0.37334102712060013</v>
      </c>
      <c r="P54" s="9"/>
    </row>
    <row r="55" spans="1:16">
      <c r="A55" s="13"/>
      <c r="B55" s="39">
        <v>351.5</v>
      </c>
      <c r="C55" s="21" t="s">
        <v>56</v>
      </c>
      <c r="D55" s="46">
        <v>219413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219413</v>
      </c>
      <c r="O55" s="47">
        <f t="shared" si="7"/>
        <v>4.5217418184815763</v>
      </c>
      <c r="P55" s="9"/>
    </row>
    <row r="56" spans="1:16">
      <c r="A56" s="13"/>
      <c r="B56" s="39">
        <v>354</v>
      </c>
      <c r="C56" s="21" t="s">
        <v>57</v>
      </c>
      <c r="D56" s="46">
        <v>613915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613915</v>
      </c>
      <c r="O56" s="47">
        <f t="shared" si="7"/>
        <v>12.651780562196027</v>
      </c>
      <c r="P56" s="9"/>
    </row>
    <row r="57" spans="1:16">
      <c r="A57" s="13"/>
      <c r="B57" s="39">
        <v>355</v>
      </c>
      <c r="C57" s="21" t="s">
        <v>109</v>
      </c>
      <c r="D57" s="46">
        <v>385023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385023</v>
      </c>
      <c r="O57" s="47">
        <f t="shared" si="7"/>
        <v>7.9346921111202704</v>
      </c>
      <c r="P57" s="9"/>
    </row>
    <row r="58" spans="1:16">
      <c r="A58" s="13"/>
      <c r="B58" s="39">
        <v>356</v>
      </c>
      <c r="C58" s="21" t="s">
        <v>110</v>
      </c>
      <c r="D58" s="46">
        <v>26854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26854</v>
      </c>
      <c r="O58" s="47">
        <f t="shared" si="7"/>
        <v>0.5534168658808013</v>
      </c>
      <c r="P58" s="9"/>
    </row>
    <row r="59" spans="1:16">
      <c r="A59" s="13"/>
      <c r="B59" s="39">
        <v>359</v>
      </c>
      <c r="C59" s="21" t="s">
        <v>58</v>
      </c>
      <c r="D59" s="46">
        <v>312500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312500</v>
      </c>
      <c r="O59" s="47">
        <f t="shared" si="7"/>
        <v>6.4401121094716016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SUM(D61:D68)</f>
        <v>4936621</v>
      </c>
      <c r="E60" s="32">
        <f t="shared" si="12"/>
        <v>0</v>
      </c>
      <c r="F60" s="32">
        <f t="shared" si="12"/>
        <v>394</v>
      </c>
      <c r="G60" s="32">
        <f t="shared" si="12"/>
        <v>440301</v>
      </c>
      <c r="H60" s="32">
        <f t="shared" si="12"/>
        <v>0</v>
      </c>
      <c r="I60" s="32">
        <f t="shared" si="12"/>
        <v>484592</v>
      </c>
      <c r="J60" s="32">
        <f t="shared" si="12"/>
        <v>130391</v>
      </c>
      <c r="K60" s="32">
        <f t="shared" si="12"/>
        <v>69397064</v>
      </c>
      <c r="L60" s="32">
        <f t="shared" si="12"/>
        <v>0</v>
      </c>
      <c r="M60" s="32">
        <f t="shared" si="12"/>
        <v>0</v>
      </c>
      <c r="N60" s="32">
        <f>SUM(D60:M60)</f>
        <v>75389363</v>
      </c>
      <c r="O60" s="45">
        <f t="shared" si="7"/>
        <v>1553.6510386612811</v>
      </c>
      <c r="P60" s="10"/>
    </row>
    <row r="61" spans="1:16">
      <c r="A61" s="12"/>
      <c r="B61" s="25">
        <v>361.1</v>
      </c>
      <c r="C61" s="20" t="s">
        <v>60</v>
      </c>
      <c r="D61" s="46">
        <v>-52196</v>
      </c>
      <c r="E61" s="46">
        <v>0</v>
      </c>
      <c r="F61" s="46">
        <v>394</v>
      </c>
      <c r="G61" s="46">
        <v>57770</v>
      </c>
      <c r="H61" s="46">
        <v>0</v>
      </c>
      <c r="I61" s="46">
        <v>20595</v>
      </c>
      <c r="J61" s="46">
        <v>59297</v>
      </c>
      <c r="K61" s="46">
        <v>4599105</v>
      </c>
      <c r="L61" s="46">
        <v>0</v>
      </c>
      <c r="M61" s="46">
        <v>0</v>
      </c>
      <c r="N61" s="46">
        <f>SUM(D61:M61)</f>
        <v>4684965</v>
      </c>
      <c r="O61" s="47">
        <f t="shared" si="7"/>
        <v>96.549439452641991</v>
      </c>
      <c r="P61" s="9"/>
    </row>
    <row r="62" spans="1:16">
      <c r="A62" s="12"/>
      <c r="B62" s="25">
        <v>361.2</v>
      </c>
      <c r="C62" s="20" t="s">
        <v>93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2137458</v>
      </c>
      <c r="L62" s="46">
        <v>0</v>
      </c>
      <c r="M62" s="46">
        <v>0</v>
      </c>
      <c r="N62" s="46">
        <f t="shared" ref="N62:N68" si="13">SUM(D62:M62)</f>
        <v>2137458</v>
      </c>
      <c r="O62" s="47">
        <f t="shared" si="7"/>
        <v>44.049501277718242</v>
      </c>
      <c r="P62" s="9"/>
    </row>
    <row r="63" spans="1:16">
      <c r="A63" s="12"/>
      <c r="B63" s="25">
        <v>361.3</v>
      </c>
      <c r="C63" s="20" t="s">
        <v>94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33960294</v>
      </c>
      <c r="L63" s="46">
        <v>0</v>
      </c>
      <c r="M63" s="46">
        <v>0</v>
      </c>
      <c r="N63" s="46">
        <f t="shared" si="13"/>
        <v>33960294</v>
      </c>
      <c r="O63" s="47">
        <f t="shared" si="7"/>
        <v>699.86592201797043</v>
      </c>
      <c r="P63" s="9"/>
    </row>
    <row r="64" spans="1:16">
      <c r="A64" s="12"/>
      <c r="B64" s="25">
        <v>362</v>
      </c>
      <c r="C64" s="20" t="s">
        <v>62</v>
      </c>
      <c r="D64" s="46">
        <v>4234827</v>
      </c>
      <c r="E64" s="46">
        <v>0</v>
      </c>
      <c r="F64" s="46">
        <v>0</v>
      </c>
      <c r="G64" s="46">
        <v>0</v>
      </c>
      <c r="H64" s="46">
        <v>0</v>
      </c>
      <c r="I64" s="46">
        <v>433309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4668136</v>
      </c>
      <c r="O64" s="47">
        <f t="shared" si="7"/>
        <v>96.202621383233037</v>
      </c>
      <c r="P64" s="9"/>
    </row>
    <row r="65" spans="1:119">
      <c r="A65" s="12"/>
      <c r="B65" s="25">
        <v>365</v>
      </c>
      <c r="C65" s="20" t="s">
        <v>125</v>
      </c>
      <c r="D65" s="46">
        <v>8318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8003</v>
      </c>
      <c r="K65" s="46">
        <v>0</v>
      </c>
      <c r="L65" s="46">
        <v>0</v>
      </c>
      <c r="M65" s="46">
        <v>0</v>
      </c>
      <c r="N65" s="46">
        <f t="shared" si="13"/>
        <v>16321</v>
      </c>
      <c r="O65" s="47">
        <f t="shared" si="7"/>
        <v>0.33634902316379522</v>
      </c>
      <c r="P65" s="9"/>
    </row>
    <row r="66" spans="1:119">
      <c r="A66" s="12"/>
      <c r="B66" s="25">
        <v>366</v>
      </c>
      <c r="C66" s="20" t="s">
        <v>64</v>
      </c>
      <c r="D66" s="46">
        <v>370199</v>
      </c>
      <c r="E66" s="46">
        <v>0</v>
      </c>
      <c r="F66" s="46">
        <v>0</v>
      </c>
      <c r="G66" s="46">
        <v>347292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717491</v>
      </c>
      <c r="O66" s="47">
        <f t="shared" si="7"/>
        <v>14.786311928118044</v>
      </c>
      <c r="P66" s="9"/>
    </row>
    <row r="67" spans="1:119">
      <c r="A67" s="12"/>
      <c r="B67" s="25">
        <v>368</v>
      </c>
      <c r="C67" s="20" t="s">
        <v>95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28295140</v>
      </c>
      <c r="L67" s="46">
        <v>0</v>
      </c>
      <c r="M67" s="46">
        <v>0</v>
      </c>
      <c r="N67" s="46">
        <f t="shared" si="13"/>
        <v>28295140</v>
      </c>
      <c r="O67" s="47">
        <f t="shared" si="7"/>
        <v>583.11639601022171</v>
      </c>
      <c r="P67" s="9"/>
    </row>
    <row r="68" spans="1:119">
      <c r="A68" s="12"/>
      <c r="B68" s="25">
        <v>369.9</v>
      </c>
      <c r="C68" s="20" t="s">
        <v>65</v>
      </c>
      <c r="D68" s="46">
        <v>375473</v>
      </c>
      <c r="E68" s="46">
        <v>0</v>
      </c>
      <c r="F68" s="46">
        <v>0</v>
      </c>
      <c r="G68" s="46">
        <v>35239</v>
      </c>
      <c r="H68" s="46">
        <v>0</v>
      </c>
      <c r="I68" s="46">
        <v>30688</v>
      </c>
      <c r="J68" s="46">
        <v>63091</v>
      </c>
      <c r="K68" s="46">
        <v>405067</v>
      </c>
      <c r="L68" s="46">
        <v>0</v>
      </c>
      <c r="M68" s="46">
        <v>0</v>
      </c>
      <c r="N68" s="46">
        <f t="shared" si="13"/>
        <v>909558</v>
      </c>
      <c r="O68" s="47">
        <f t="shared" si="7"/>
        <v>18.744497568213667</v>
      </c>
      <c r="P68" s="9"/>
    </row>
    <row r="69" spans="1:119" ht="15.75">
      <c r="A69" s="29" t="s">
        <v>41</v>
      </c>
      <c r="B69" s="30"/>
      <c r="C69" s="31"/>
      <c r="D69" s="32">
        <f t="shared" ref="D69:M69" si="14">SUM(D70:D71)</f>
        <v>8739645</v>
      </c>
      <c r="E69" s="32">
        <f t="shared" si="14"/>
        <v>0</v>
      </c>
      <c r="F69" s="32">
        <f t="shared" si="14"/>
        <v>17467203</v>
      </c>
      <c r="G69" s="32">
        <f t="shared" si="14"/>
        <v>10584948</v>
      </c>
      <c r="H69" s="32">
        <f t="shared" si="14"/>
        <v>0</v>
      </c>
      <c r="I69" s="32">
        <f t="shared" si="14"/>
        <v>253021</v>
      </c>
      <c r="J69" s="32">
        <f t="shared" si="14"/>
        <v>1350000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38394817</v>
      </c>
      <c r="O69" s="45">
        <f>(N69/O$74)</f>
        <v>791.25416288846759</v>
      </c>
      <c r="P69" s="9"/>
    </row>
    <row r="70" spans="1:119">
      <c r="A70" s="12"/>
      <c r="B70" s="25">
        <v>381</v>
      </c>
      <c r="C70" s="20" t="s">
        <v>66</v>
      </c>
      <c r="D70" s="46">
        <v>8739645</v>
      </c>
      <c r="E70" s="46">
        <v>0</v>
      </c>
      <c r="F70" s="46">
        <v>5391503</v>
      </c>
      <c r="G70" s="46">
        <v>10584948</v>
      </c>
      <c r="H70" s="46">
        <v>0</v>
      </c>
      <c r="I70" s="46">
        <v>253021</v>
      </c>
      <c r="J70" s="46">
        <v>1350000</v>
      </c>
      <c r="K70" s="46">
        <v>0</v>
      </c>
      <c r="L70" s="46">
        <v>0</v>
      </c>
      <c r="M70" s="46">
        <v>0</v>
      </c>
      <c r="N70" s="46">
        <f>SUM(D70:M70)</f>
        <v>26319117</v>
      </c>
      <c r="O70" s="47">
        <f>(N70/O$74)</f>
        <v>542.39380512735966</v>
      </c>
      <c r="P70" s="9"/>
    </row>
    <row r="71" spans="1:119" ht="15.75" thickBot="1">
      <c r="A71" s="12"/>
      <c r="B71" s="25">
        <v>385</v>
      </c>
      <c r="C71" s="20" t="s">
        <v>111</v>
      </c>
      <c r="D71" s="46">
        <v>0</v>
      </c>
      <c r="E71" s="46">
        <v>0</v>
      </c>
      <c r="F71" s="46">
        <v>12075700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12075700</v>
      </c>
      <c r="O71" s="47">
        <f>(N71/O$74)</f>
        <v>248.86035776110791</v>
      </c>
      <c r="P71" s="9"/>
    </row>
    <row r="72" spans="1:119" ht="16.5" thickBot="1">
      <c r="A72" s="14" t="s">
        <v>51</v>
      </c>
      <c r="B72" s="23"/>
      <c r="C72" s="22"/>
      <c r="D72" s="15">
        <f t="shared" ref="D72:M72" si="15">SUM(D5,D18,D28,D40,D52,D60,D69)</f>
        <v>132452172</v>
      </c>
      <c r="E72" s="15">
        <f t="shared" si="15"/>
        <v>0</v>
      </c>
      <c r="F72" s="15">
        <f t="shared" si="15"/>
        <v>17468297</v>
      </c>
      <c r="G72" s="15">
        <f t="shared" si="15"/>
        <v>15541357</v>
      </c>
      <c r="H72" s="15">
        <f t="shared" si="15"/>
        <v>0</v>
      </c>
      <c r="I72" s="15">
        <f t="shared" si="15"/>
        <v>21296600</v>
      </c>
      <c r="J72" s="15">
        <f t="shared" si="15"/>
        <v>28157085</v>
      </c>
      <c r="K72" s="15">
        <f t="shared" si="15"/>
        <v>70866985</v>
      </c>
      <c r="L72" s="15">
        <f t="shared" si="15"/>
        <v>0</v>
      </c>
      <c r="M72" s="15">
        <f t="shared" si="15"/>
        <v>0</v>
      </c>
      <c r="N72" s="15">
        <f>SUM(D72:M72)</f>
        <v>285782496</v>
      </c>
      <c r="O72" s="38">
        <f>(N72/O$74)</f>
        <v>5889.5082021267826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126</v>
      </c>
      <c r="M74" s="118"/>
      <c r="N74" s="118"/>
      <c r="O74" s="43">
        <v>48524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103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80423286</v>
      </c>
      <c r="E5" s="27">
        <f t="shared" si="0"/>
        <v>0</v>
      </c>
      <c r="F5" s="27">
        <f t="shared" si="0"/>
        <v>0</v>
      </c>
      <c r="G5" s="27">
        <f t="shared" si="0"/>
        <v>2702518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1537509</v>
      </c>
      <c r="L5" s="27">
        <f t="shared" si="0"/>
        <v>0</v>
      </c>
      <c r="M5" s="27">
        <f t="shared" si="0"/>
        <v>0</v>
      </c>
      <c r="N5" s="28">
        <f>SUM(D5:M5)</f>
        <v>84663313</v>
      </c>
      <c r="O5" s="33">
        <f t="shared" ref="O5:O36" si="1">(N5/O$78)</f>
        <v>1768.0549859037276</v>
      </c>
      <c r="P5" s="6"/>
    </row>
    <row r="6" spans="1:133">
      <c r="A6" s="12"/>
      <c r="B6" s="25">
        <v>311</v>
      </c>
      <c r="C6" s="20" t="s">
        <v>2</v>
      </c>
      <c r="D6" s="46">
        <v>66377589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66377589</v>
      </c>
      <c r="O6" s="47">
        <f t="shared" si="1"/>
        <v>1386.1875117468935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803736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803736</v>
      </c>
      <c r="O7" s="47">
        <f t="shared" si="1"/>
        <v>16.78471337579618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311330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311330</v>
      </c>
      <c r="O8" s="47">
        <f t="shared" si="1"/>
        <v>6.5016184608958962</v>
      </c>
      <c r="P8" s="9"/>
    </row>
    <row r="9" spans="1:133">
      <c r="A9" s="12"/>
      <c r="B9" s="25">
        <v>312.51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1063135</v>
      </c>
      <c r="L9" s="46">
        <v>0</v>
      </c>
      <c r="M9" s="46">
        <v>0</v>
      </c>
      <c r="N9" s="46">
        <f>SUM(D9:M9)</f>
        <v>1063135</v>
      </c>
      <c r="O9" s="47">
        <f t="shared" si="1"/>
        <v>22.201837736243082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474374</v>
      </c>
      <c r="L10" s="46">
        <v>0</v>
      </c>
      <c r="M10" s="46">
        <v>0</v>
      </c>
      <c r="N10" s="46">
        <f>SUM(D10:M10)</f>
        <v>474374</v>
      </c>
      <c r="O10" s="47">
        <f t="shared" si="1"/>
        <v>9.9065260519995828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1587452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1587452</v>
      </c>
      <c r="O11" s="47">
        <f t="shared" si="1"/>
        <v>33.151341756291117</v>
      </c>
      <c r="P11" s="9"/>
    </row>
    <row r="12" spans="1:133">
      <c r="A12" s="12"/>
      <c r="B12" s="25">
        <v>314.10000000000002</v>
      </c>
      <c r="C12" s="20" t="s">
        <v>12</v>
      </c>
      <c r="D12" s="46">
        <v>5487578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5487578</v>
      </c>
      <c r="O12" s="47">
        <f t="shared" si="1"/>
        <v>114.59910201524485</v>
      </c>
      <c r="P12" s="9"/>
    </row>
    <row r="13" spans="1:133">
      <c r="A13" s="12"/>
      <c r="B13" s="25">
        <v>314.3</v>
      </c>
      <c r="C13" s="20" t="s">
        <v>13</v>
      </c>
      <c r="D13" s="46">
        <v>988096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988096</v>
      </c>
      <c r="O13" s="47">
        <f t="shared" si="1"/>
        <v>20.634770805053776</v>
      </c>
      <c r="P13" s="9"/>
    </row>
    <row r="14" spans="1:133">
      <c r="A14" s="12"/>
      <c r="B14" s="25">
        <v>314.39999999999998</v>
      </c>
      <c r="C14" s="20" t="s">
        <v>15</v>
      </c>
      <c r="D14" s="46">
        <v>169780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169780</v>
      </c>
      <c r="O14" s="47">
        <f t="shared" si="1"/>
        <v>3.545577947165083</v>
      </c>
      <c r="P14" s="9"/>
    </row>
    <row r="15" spans="1:133">
      <c r="A15" s="12"/>
      <c r="B15" s="25">
        <v>314.7</v>
      </c>
      <c r="C15" s="20" t="s">
        <v>16</v>
      </c>
      <c r="D15" s="46">
        <v>939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939</v>
      </c>
      <c r="O15" s="47">
        <f t="shared" si="1"/>
        <v>1.9609481048344993E-2</v>
      </c>
      <c r="P15" s="9"/>
    </row>
    <row r="16" spans="1:133">
      <c r="A16" s="12"/>
      <c r="B16" s="25">
        <v>315</v>
      </c>
      <c r="C16" s="20" t="s">
        <v>99</v>
      </c>
      <c r="D16" s="46">
        <v>4251156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4251156</v>
      </c>
      <c r="O16" s="47">
        <f t="shared" si="1"/>
        <v>88.778448365876585</v>
      </c>
      <c r="P16" s="9"/>
    </row>
    <row r="17" spans="1:16">
      <c r="A17" s="12"/>
      <c r="B17" s="25">
        <v>316</v>
      </c>
      <c r="C17" s="20" t="s">
        <v>17</v>
      </c>
      <c r="D17" s="46">
        <v>3148148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3148148</v>
      </c>
      <c r="O17" s="47">
        <f t="shared" si="1"/>
        <v>65.743928161219586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SUM(D19:D27)</f>
        <v>14698533</v>
      </c>
      <c r="E18" s="32">
        <f t="shared" si="3"/>
        <v>0</v>
      </c>
      <c r="F18" s="32">
        <f t="shared" si="3"/>
        <v>100</v>
      </c>
      <c r="G18" s="32">
        <f t="shared" si="3"/>
        <v>486387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15185020</v>
      </c>
      <c r="O18" s="45">
        <f t="shared" si="1"/>
        <v>317.11433643103265</v>
      </c>
      <c r="P18" s="10"/>
    </row>
    <row r="19" spans="1:16">
      <c r="A19" s="12"/>
      <c r="B19" s="25">
        <v>322</v>
      </c>
      <c r="C19" s="20" t="s">
        <v>0</v>
      </c>
      <c r="D19" s="46">
        <v>6174198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6174198</v>
      </c>
      <c r="O19" s="47">
        <f t="shared" si="1"/>
        <v>128.93803905189517</v>
      </c>
      <c r="P19" s="9"/>
    </row>
    <row r="20" spans="1:16">
      <c r="A20" s="12"/>
      <c r="B20" s="25">
        <v>323.10000000000002</v>
      </c>
      <c r="C20" s="20" t="s">
        <v>19</v>
      </c>
      <c r="D20" s="46">
        <v>4606645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4606645</v>
      </c>
      <c r="O20" s="47">
        <f t="shared" si="1"/>
        <v>96.202255403571058</v>
      </c>
      <c r="P20" s="9"/>
    </row>
    <row r="21" spans="1:16">
      <c r="A21" s="12"/>
      <c r="B21" s="25">
        <v>323.39999999999998</v>
      </c>
      <c r="C21" s="20" t="s">
        <v>20</v>
      </c>
      <c r="D21" s="46">
        <v>104413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104413</v>
      </c>
      <c r="O21" s="47">
        <f t="shared" si="1"/>
        <v>2.1804949357836483</v>
      </c>
      <c r="P21" s="9"/>
    </row>
    <row r="22" spans="1:16">
      <c r="A22" s="12"/>
      <c r="B22" s="25">
        <v>323.5</v>
      </c>
      <c r="C22" s="20" t="s">
        <v>21</v>
      </c>
      <c r="D22" s="46">
        <v>455412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455412</v>
      </c>
      <c r="O22" s="47">
        <f t="shared" si="1"/>
        <v>9.5105356583481253</v>
      </c>
      <c r="P22" s="9"/>
    </row>
    <row r="23" spans="1:16">
      <c r="A23" s="12"/>
      <c r="B23" s="25">
        <v>323.7</v>
      </c>
      <c r="C23" s="20" t="s">
        <v>22</v>
      </c>
      <c r="D23" s="46">
        <v>1597060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1597060</v>
      </c>
      <c r="O23" s="47">
        <f t="shared" si="1"/>
        <v>33.351989140649472</v>
      </c>
      <c r="P23" s="9"/>
    </row>
    <row r="24" spans="1:16">
      <c r="A24" s="12"/>
      <c r="B24" s="25">
        <v>324.70999999999998</v>
      </c>
      <c r="C24" s="20" t="s">
        <v>23</v>
      </c>
      <c r="D24" s="46">
        <v>0</v>
      </c>
      <c r="E24" s="46">
        <v>0</v>
      </c>
      <c r="F24" s="46">
        <v>0</v>
      </c>
      <c r="G24" s="46">
        <v>439539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439539</v>
      </c>
      <c r="O24" s="47">
        <f t="shared" si="1"/>
        <v>9.1790539835021399</v>
      </c>
      <c r="P24" s="9"/>
    </row>
    <row r="25" spans="1:16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100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</v>
      </c>
      <c r="O25" s="47">
        <f t="shared" si="1"/>
        <v>2.0883366398663466E-3</v>
      </c>
      <c r="P25" s="9"/>
    </row>
    <row r="26" spans="1:16">
      <c r="A26" s="12"/>
      <c r="B26" s="25">
        <v>325.2</v>
      </c>
      <c r="C26" s="20" t="s">
        <v>105</v>
      </c>
      <c r="D26" s="46">
        <v>0</v>
      </c>
      <c r="E26" s="46">
        <v>0</v>
      </c>
      <c r="F26" s="46">
        <v>0</v>
      </c>
      <c r="G26" s="46">
        <v>46848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46848</v>
      </c>
      <c r="O26" s="47">
        <f t="shared" si="1"/>
        <v>0.97834394904458599</v>
      </c>
      <c r="P26" s="9"/>
    </row>
    <row r="27" spans="1:16">
      <c r="A27" s="12"/>
      <c r="B27" s="25">
        <v>329</v>
      </c>
      <c r="C27" s="20" t="s">
        <v>25</v>
      </c>
      <c r="D27" s="46">
        <v>1760805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1760805</v>
      </c>
      <c r="O27" s="47">
        <f t="shared" si="1"/>
        <v>36.771535971598624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SUM(D29:D43)</f>
        <v>4744664</v>
      </c>
      <c r="E28" s="32">
        <f t="shared" si="6"/>
        <v>0</v>
      </c>
      <c r="F28" s="32">
        <f t="shared" si="6"/>
        <v>0</v>
      </c>
      <c r="G28" s="32">
        <f t="shared" si="6"/>
        <v>2048982</v>
      </c>
      <c r="H28" s="32">
        <f t="shared" si="6"/>
        <v>0</v>
      </c>
      <c r="I28" s="32">
        <f t="shared" si="6"/>
        <v>920448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7714094</v>
      </c>
      <c r="O28" s="45">
        <f t="shared" si="1"/>
        <v>161.09625143573143</v>
      </c>
      <c r="P28" s="10"/>
    </row>
    <row r="29" spans="1:16">
      <c r="A29" s="12"/>
      <c r="B29" s="25">
        <v>331.2</v>
      </c>
      <c r="C29" s="20" t="s">
        <v>82</v>
      </c>
      <c r="D29" s="46">
        <v>400918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400918</v>
      </c>
      <c r="O29" s="47">
        <f t="shared" si="1"/>
        <v>8.3725174898193586</v>
      </c>
      <c r="P29" s="9"/>
    </row>
    <row r="30" spans="1:16">
      <c r="A30" s="12"/>
      <c r="B30" s="25">
        <v>331.49</v>
      </c>
      <c r="C30" s="20" t="s">
        <v>106</v>
      </c>
      <c r="D30" s="46">
        <v>33403</v>
      </c>
      <c r="E30" s="46">
        <v>0</v>
      </c>
      <c r="F30" s="46">
        <v>0</v>
      </c>
      <c r="G30" s="46">
        <v>18815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52218</v>
      </c>
      <c r="O30" s="47">
        <f t="shared" si="1"/>
        <v>1.0904876266054089</v>
      </c>
      <c r="P30" s="9"/>
    </row>
    <row r="31" spans="1:16">
      <c r="A31" s="12"/>
      <c r="B31" s="25">
        <v>331.9</v>
      </c>
      <c r="C31" s="20" t="s">
        <v>107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150398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150398</v>
      </c>
      <c r="O31" s="47">
        <f t="shared" si="1"/>
        <v>3.1408165396261878</v>
      </c>
      <c r="P31" s="9"/>
    </row>
    <row r="32" spans="1:16">
      <c r="A32" s="12"/>
      <c r="B32" s="25">
        <v>334.2</v>
      </c>
      <c r="C32" s="20" t="s">
        <v>83</v>
      </c>
      <c r="D32" s="46">
        <v>8461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8461</v>
      </c>
      <c r="O32" s="47">
        <f t="shared" si="1"/>
        <v>0.17669416309909158</v>
      </c>
      <c r="P32" s="9"/>
    </row>
    <row r="33" spans="1:16">
      <c r="A33" s="12"/>
      <c r="B33" s="25">
        <v>334.35</v>
      </c>
      <c r="C33" s="20" t="s">
        <v>84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175555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175555</v>
      </c>
      <c r="O33" s="47">
        <f t="shared" si="1"/>
        <v>3.6661793881173645</v>
      </c>
      <c r="P33" s="9"/>
    </row>
    <row r="34" spans="1:16">
      <c r="A34" s="12"/>
      <c r="B34" s="25">
        <v>334.36</v>
      </c>
      <c r="C34" s="20" t="s">
        <v>85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594495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594495</v>
      </c>
      <c r="O34" s="47">
        <f t="shared" si="1"/>
        <v>12.415056907173437</v>
      </c>
      <c r="P34" s="9"/>
    </row>
    <row r="35" spans="1:16">
      <c r="A35" s="12"/>
      <c r="B35" s="25">
        <v>334.39</v>
      </c>
      <c r="C35" s="20" t="s">
        <v>28</v>
      </c>
      <c r="D35" s="46">
        <v>0</v>
      </c>
      <c r="E35" s="46">
        <v>0</v>
      </c>
      <c r="F35" s="46">
        <v>0</v>
      </c>
      <c r="G35" s="46">
        <v>370241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370241</v>
      </c>
      <c r="O35" s="47">
        <f t="shared" si="1"/>
        <v>7.73187845880756</v>
      </c>
      <c r="P35" s="9"/>
    </row>
    <row r="36" spans="1:16">
      <c r="A36" s="12"/>
      <c r="B36" s="25">
        <v>334.49</v>
      </c>
      <c r="C36" s="20" t="s">
        <v>86</v>
      </c>
      <c r="D36" s="46">
        <v>45254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45254</v>
      </c>
      <c r="O36" s="47">
        <f t="shared" si="1"/>
        <v>0.94505586300511646</v>
      </c>
      <c r="P36" s="9"/>
    </row>
    <row r="37" spans="1:16">
      <c r="A37" s="12"/>
      <c r="B37" s="25">
        <v>335.12</v>
      </c>
      <c r="C37" s="20" t="s">
        <v>29</v>
      </c>
      <c r="D37" s="46">
        <v>1164833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1164833</v>
      </c>
      <c r="O37" s="47">
        <f t="shared" ref="O37:O68" si="8">(N37/O$78)</f>
        <v>24.32563433225436</v>
      </c>
      <c r="P37" s="9"/>
    </row>
    <row r="38" spans="1:16">
      <c r="A38" s="12"/>
      <c r="B38" s="25">
        <v>335.15</v>
      </c>
      <c r="C38" s="20" t="s">
        <v>30</v>
      </c>
      <c r="D38" s="46">
        <v>52636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52636</v>
      </c>
      <c r="O38" s="47">
        <f t="shared" si="8"/>
        <v>1.0992168737600501</v>
      </c>
      <c r="P38" s="9"/>
    </row>
    <row r="39" spans="1:16">
      <c r="A39" s="12"/>
      <c r="B39" s="25">
        <v>335.18</v>
      </c>
      <c r="C39" s="20" t="s">
        <v>31</v>
      </c>
      <c r="D39" s="46">
        <v>3037524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3037524</v>
      </c>
      <c r="O39" s="47">
        <f t="shared" si="8"/>
        <v>63.433726636733844</v>
      </c>
      <c r="P39" s="9"/>
    </row>
    <row r="40" spans="1:16">
      <c r="A40" s="12"/>
      <c r="B40" s="25">
        <v>337.2</v>
      </c>
      <c r="C40" s="20" t="s">
        <v>34</v>
      </c>
      <c r="D40" s="46">
        <v>1635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1635</v>
      </c>
      <c r="O40" s="47">
        <f t="shared" si="8"/>
        <v>3.4144304061814762E-2</v>
      </c>
      <c r="P40" s="9"/>
    </row>
    <row r="41" spans="1:16">
      <c r="A41" s="12"/>
      <c r="B41" s="25">
        <v>337.3</v>
      </c>
      <c r="C41" s="20" t="s">
        <v>88</v>
      </c>
      <c r="D41" s="46">
        <v>0</v>
      </c>
      <c r="E41" s="46">
        <v>0</v>
      </c>
      <c r="F41" s="46">
        <v>0</v>
      </c>
      <c r="G41" s="46">
        <v>27253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27253</v>
      </c>
      <c r="O41" s="47">
        <f t="shared" si="8"/>
        <v>0.56913438446277542</v>
      </c>
      <c r="P41" s="9"/>
    </row>
    <row r="42" spans="1:16">
      <c r="A42" s="12"/>
      <c r="B42" s="25">
        <v>337.4</v>
      </c>
      <c r="C42" s="20" t="s">
        <v>108</v>
      </c>
      <c r="D42" s="46">
        <v>0</v>
      </c>
      <c r="E42" s="46">
        <v>0</v>
      </c>
      <c r="F42" s="46">
        <v>0</v>
      </c>
      <c r="G42" s="46">
        <v>265229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265229</v>
      </c>
      <c r="O42" s="47">
        <f t="shared" si="8"/>
        <v>5.5388743865511119</v>
      </c>
      <c r="P42" s="9"/>
    </row>
    <row r="43" spans="1:16">
      <c r="A43" s="12"/>
      <c r="B43" s="25">
        <v>337.7</v>
      </c>
      <c r="C43" s="20" t="s">
        <v>89</v>
      </c>
      <c r="D43" s="46">
        <v>0</v>
      </c>
      <c r="E43" s="46">
        <v>0</v>
      </c>
      <c r="F43" s="46">
        <v>0</v>
      </c>
      <c r="G43" s="46">
        <v>1367444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1367444</v>
      </c>
      <c r="O43" s="47">
        <f t="shared" si="8"/>
        <v>28.556834081653964</v>
      </c>
      <c r="P43" s="9"/>
    </row>
    <row r="44" spans="1:16" ht="15.75">
      <c r="A44" s="29" t="s">
        <v>39</v>
      </c>
      <c r="B44" s="30"/>
      <c r="C44" s="31"/>
      <c r="D44" s="32">
        <f t="shared" ref="D44:M44" si="9">SUM(D45:D55)</f>
        <v>17482413</v>
      </c>
      <c r="E44" s="32">
        <f t="shared" si="9"/>
        <v>0</v>
      </c>
      <c r="F44" s="32">
        <f t="shared" si="9"/>
        <v>0</v>
      </c>
      <c r="G44" s="32">
        <f t="shared" si="9"/>
        <v>1500000</v>
      </c>
      <c r="H44" s="32">
        <f t="shared" si="9"/>
        <v>0</v>
      </c>
      <c r="I44" s="32">
        <f t="shared" si="9"/>
        <v>20107529</v>
      </c>
      <c r="J44" s="32">
        <f t="shared" si="9"/>
        <v>26440941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65530883</v>
      </c>
      <c r="O44" s="45">
        <f t="shared" si="8"/>
        <v>1368.5054401169468</v>
      </c>
      <c r="P44" s="10"/>
    </row>
    <row r="45" spans="1:16">
      <c r="A45" s="12"/>
      <c r="B45" s="25">
        <v>341.2</v>
      </c>
      <c r="C45" s="20" t="s">
        <v>90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26440941</v>
      </c>
      <c r="K45" s="46">
        <v>0</v>
      </c>
      <c r="L45" s="46">
        <v>0</v>
      </c>
      <c r="M45" s="46">
        <v>0</v>
      </c>
      <c r="N45" s="46">
        <f t="shared" ref="N45:N55" si="10">SUM(D45:M45)</f>
        <v>26440941</v>
      </c>
      <c r="O45" s="47">
        <f t="shared" si="8"/>
        <v>552.1758588284431</v>
      </c>
      <c r="P45" s="9"/>
    </row>
    <row r="46" spans="1:16">
      <c r="A46" s="12"/>
      <c r="B46" s="25">
        <v>341.9</v>
      </c>
      <c r="C46" s="20" t="s">
        <v>42</v>
      </c>
      <c r="D46" s="46">
        <v>1742512</v>
      </c>
      <c r="E46" s="46">
        <v>0</v>
      </c>
      <c r="F46" s="46">
        <v>0</v>
      </c>
      <c r="G46" s="46">
        <v>1500000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3242512</v>
      </c>
      <c r="O46" s="47">
        <f t="shared" si="8"/>
        <v>67.714566148063071</v>
      </c>
      <c r="P46" s="9"/>
    </row>
    <row r="47" spans="1:16">
      <c r="A47" s="12"/>
      <c r="B47" s="25">
        <v>342.1</v>
      </c>
      <c r="C47" s="20" t="s">
        <v>43</v>
      </c>
      <c r="D47" s="46">
        <v>131824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131824</v>
      </c>
      <c r="O47" s="47">
        <f t="shared" si="8"/>
        <v>2.7529288921374127</v>
      </c>
      <c r="P47" s="9"/>
    </row>
    <row r="48" spans="1:16">
      <c r="A48" s="12"/>
      <c r="B48" s="25">
        <v>342.2</v>
      </c>
      <c r="C48" s="20" t="s">
        <v>91</v>
      </c>
      <c r="D48" s="46">
        <v>2259791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2259791</v>
      </c>
      <c r="O48" s="47">
        <f t="shared" si="8"/>
        <v>47.192043437402113</v>
      </c>
      <c r="P48" s="9"/>
    </row>
    <row r="49" spans="1:16">
      <c r="A49" s="12"/>
      <c r="B49" s="25">
        <v>342.4</v>
      </c>
      <c r="C49" s="20" t="s">
        <v>44</v>
      </c>
      <c r="D49" s="46">
        <v>584917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584917</v>
      </c>
      <c r="O49" s="47">
        <f t="shared" si="8"/>
        <v>12.215036023807038</v>
      </c>
      <c r="P49" s="9"/>
    </row>
    <row r="50" spans="1:16">
      <c r="A50" s="12"/>
      <c r="B50" s="25">
        <v>342.9</v>
      </c>
      <c r="C50" s="20" t="s">
        <v>92</v>
      </c>
      <c r="D50" s="46">
        <v>328515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328515</v>
      </c>
      <c r="O50" s="47">
        <f t="shared" si="8"/>
        <v>6.8604991124569281</v>
      </c>
      <c r="P50" s="9"/>
    </row>
    <row r="51" spans="1:16">
      <c r="A51" s="12"/>
      <c r="B51" s="25">
        <v>343.4</v>
      </c>
      <c r="C51" s="20" t="s">
        <v>45</v>
      </c>
      <c r="D51" s="46">
        <v>8854840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8854840</v>
      </c>
      <c r="O51" s="47">
        <f t="shared" si="8"/>
        <v>184.91886812154118</v>
      </c>
      <c r="P51" s="9"/>
    </row>
    <row r="52" spans="1:16">
      <c r="A52" s="12"/>
      <c r="B52" s="25">
        <v>343.5</v>
      </c>
      <c r="C52" s="20" t="s">
        <v>46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10130165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10130165</v>
      </c>
      <c r="O52" s="47">
        <f t="shared" si="8"/>
        <v>211.55194737391668</v>
      </c>
      <c r="P52" s="9"/>
    </row>
    <row r="53" spans="1:16">
      <c r="A53" s="12"/>
      <c r="B53" s="25">
        <v>343.9</v>
      </c>
      <c r="C53" s="20" t="s">
        <v>48</v>
      </c>
      <c r="D53" s="46">
        <v>45080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45080</v>
      </c>
      <c r="O53" s="47">
        <f t="shared" si="8"/>
        <v>0.94142215725174894</v>
      </c>
      <c r="P53" s="9"/>
    </row>
    <row r="54" spans="1:16" ht="15" customHeight="1">
      <c r="A54" s="12"/>
      <c r="B54" s="25">
        <v>344.5</v>
      </c>
      <c r="C54" s="20" t="s">
        <v>49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9977364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9977364</v>
      </c>
      <c r="O54" s="47">
        <f t="shared" si="8"/>
        <v>208.36094810483451</v>
      </c>
      <c r="P54" s="9"/>
    </row>
    <row r="55" spans="1:16">
      <c r="A55" s="12"/>
      <c r="B55" s="25">
        <v>347.2</v>
      </c>
      <c r="C55" s="20" t="s">
        <v>50</v>
      </c>
      <c r="D55" s="46">
        <v>3534934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3534934</v>
      </c>
      <c r="O55" s="47">
        <f t="shared" si="8"/>
        <v>73.82132191709303</v>
      </c>
      <c r="P55" s="9"/>
    </row>
    <row r="56" spans="1:16" ht="15.75">
      <c r="A56" s="29" t="s">
        <v>40</v>
      </c>
      <c r="B56" s="30"/>
      <c r="C56" s="31"/>
      <c r="D56" s="32">
        <f t="shared" ref="D56:M56" si="11">SUM(D57:D63)</f>
        <v>3641890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>SUM(D56:M56)</f>
        <v>3641890</v>
      </c>
      <c r="O56" s="45">
        <f t="shared" si="8"/>
        <v>76.054923253628488</v>
      </c>
      <c r="P56" s="10"/>
    </row>
    <row r="57" spans="1:16">
      <c r="A57" s="13"/>
      <c r="B57" s="39">
        <v>351.1</v>
      </c>
      <c r="C57" s="21" t="s">
        <v>53</v>
      </c>
      <c r="D57" s="46">
        <v>1828299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1828299</v>
      </c>
      <c r="O57" s="47">
        <f t="shared" si="8"/>
        <v>38.181037903310013</v>
      </c>
      <c r="P57" s="9"/>
    </row>
    <row r="58" spans="1:16">
      <c r="A58" s="13"/>
      <c r="B58" s="39">
        <v>351.4</v>
      </c>
      <c r="C58" s="21" t="s">
        <v>55</v>
      </c>
      <c r="D58" s="46">
        <v>20188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2">SUM(D58:M58)</f>
        <v>20188</v>
      </c>
      <c r="O58" s="47">
        <f t="shared" si="8"/>
        <v>0.42159340085621805</v>
      </c>
      <c r="P58" s="9"/>
    </row>
    <row r="59" spans="1:16">
      <c r="A59" s="13"/>
      <c r="B59" s="39">
        <v>351.5</v>
      </c>
      <c r="C59" s="21" t="s">
        <v>56</v>
      </c>
      <c r="D59" s="46">
        <v>19549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19549</v>
      </c>
      <c r="O59" s="47">
        <f t="shared" si="8"/>
        <v>0.40824892972747207</v>
      </c>
      <c r="P59" s="9"/>
    </row>
    <row r="60" spans="1:16">
      <c r="A60" s="13"/>
      <c r="B60" s="39">
        <v>354</v>
      </c>
      <c r="C60" s="21" t="s">
        <v>57</v>
      </c>
      <c r="D60" s="46">
        <v>720138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720138</v>
      </c>
      <c r="O60" s="47">
        <f t="shared" si="8"/>
        <v>15.038905711600711</v>
      </c>
      <c r="P60" s="9"/>
    </row>
    <row r="61" spans="1:16">
      <c r="A61" s="13"/>
      <c r="B61" s="39">
        <v>355</v>
      </c>
      <c r="C61" s="21" t="s">
        <v>109</v>
      </c>
      <c r="D61" s="46">
        <v>319078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319078</v>
      </c>
      <c r="O61" s="47">
        <f t="shared" si="8"/>
        <v>6.6634227837527407</v>
      </c>
      <c r="P61" s="9"/>
    </row>
    <row r="62" spans="1:16">
      <c r="A62" s="13"/>
      <c r="B62" s="39">
        <v>356</v>
      </c>
      <c r="C62" s="21" t="s">
        <v>110</v>
      </c>
      <c r="D62" s="46">
        <v>218310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218310</v>
      </c>
      <c r="O62" s="47">
        <f t="shared" si="8"/>
        <v>4.5590477184922209</v>
      </c>
      <c r="P62" s="9"/>
    </row>
    <row r="63" spans="1:16">
      <c r="A63" s="13"/>
      <c r="B63" s="39">
        <v>359</v>
      </c>
      <c r="C63" s="21" t="s">
        <v>58</v>
      </c>
      <c r="D63" s="46">
        <v>516328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516328</v>
      </c>
      <c r="O63" s="47">
        <f t="shared" si="8"/>
        <v>10.782666805889109</v>
      </c>
      <c r="P63" s="9"/>
    </row>
    <row r="64" spans="1:16" ht="15.75">
      <c r="A64" s="29" t="s">
        <v>3</v>
      </c>
      <c r="B64" s="30"/>
      <c r="C64" s="31"/>
      <c r="D64" s="32">
        <f t="shared" ref="D64:M64" si="13">SUM(D65:D72)</f>
        <v>4860222</v>
      </c>
      <c r="E64" s="32">
        <f t="shared" si="13"/>
        <v>0</v>
      </c>
      <c r="F64" s="32">
        <f t="shared" si="13"/>
        <v>1766</v>
      </c>
      <c r="G64" s="32">
        <f t="shared" si="13"/>
        <v>189700</v>
      </c>
      <c r="H64" s="32">
        <f t="shared" si="13"/>
        <v>0</v>
      </c>
      <c r="I64" s="32">
        <f t="shared" si="13"/>
        <v>401009</v>
      </c>
      <c r="J64" s="32">
        <f t="shared" si="13"/>
        <v>140186</v>
      </c>
      <c r="K64" s="32">
        <f t="shared" si="13"/>
        <v>74382234</v>
      </c>
      <c r="L64" s="32">
        <f t="shared" si="13"/>
        <v>0</v>
      </c>
      <c r="M64" s="32">
        <f t="shared" si="13"/>
        <v>0</v>
      </c>
      <c r="N64" s="32">
        <f>SUM(D64:M64)</f>
        <v>79975117</v>
      </c>
      <c r="O64" s="45">
        <f t="shared" si="8"/>
        <v>1670.1496710869792</v>
      </c>
      <c r="P64" s="10"/>
    </row>
    <row r="65" spans="1:119">
      <c r="A65" s="12"/>
      <c r="B65" s="25">
        <v>361.1</v>
      </c>
      <c r="C65" s="20" t="s">
        <v>60</v>
      </c>
      <c r="D65" s="46">
        <v>59681</v>
      </c>
      <c r="E65" s="46">
        <v>0</v>
      </c>
      <c r="F65" s="46">
        <v>1766</v>
      </c>
      <c r="G65" s="46">
        <v>52624</v>
      </c>
      <c r="H65" s="46">
        <v>0</v>
      </c>
      <c r="I65" s="46">
        <v>16670</v>
      </c>
      <c r="J65" s="46">
        <v>34632</v>
      </c>
      <c r="K65" s="46">
        <v>4604229</v>
      </c>
      <c r="L65" s="46">
        <v>0</v>
      </c>
      <c r="M65" s="46">
        <v>0</v>
      </c>
      <c r="N65" s="46">
        <f>SUM(D65:M65)</f>
        <v>4769602</v>
      </c>
      <c r="O65" s="47">
        <f t="shared" si="8"/>
        <v>99.605346141798051</v>
      </c>
      <c r="P65" s="9"/>
    </row>
    <row r="66" spans="1:119">
      <c r="A66" s="12"/>
      <c r="B66" s="25">
        <v>361.2</v>
      </c>
      <c r="C66" s="20" t="s">
        <v>93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2318435</v>
      </c>
      <c r="L66" s="46">
        <v>0</v>
      </c>
      <c r="M66" s="46">
        <v>0</v>
      </c>
      <c r="N66" s="46">
        <f t="shared" ref="N66:N72" si="14">SUM(D66:M66)</f>
        <v>2318435</v>
      </c>
      <c r="O66" s="47">
        <f t="shared" si="8"/>
        <v>48.416727576485329</v>
      </c>
      <c r="P66" s="9"/>
    </row>
    <row r="67" spans="1:119">
      <c r="A67" s="12"/>
      <c r="B67" s="25">
        <v>361.3</v>
      </c>
      <c r="C67" s="20" t="s">
        <v>94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40225063</v>
      </c>
      <c r="L67" s="46">
        <v>0</v>
      </c>
      <c r="M67" s="46">
        <v>0</v>
      </c>
      <c r="N67" s="46">
        <f t="shared" si="14"/>
        <v>40225063</v>
      </c>
      <c r="O67" s="47">
        <f t="shared" si="8"/>
        <v>840.03472903832096</v>
      </c>
      <c r="P67" s="9"/>
    </row>
    <row r="68" spans="1:119">
      <c r="A68" s="12"/>
      <c r="B68" s="25">
        <v>362</v>
      </c>
      <c r="C68" s="20" t="s">
        <v>62</v>
      </c>
      <c r="D68" s="46">
        <v>3635797</v>
      </c>
      <c r="E68" s="46">
        <v>0</v>
      </c>
      <c r="F68" s="46">
        <v>0</v>
      </c>
      <c r="G68" s="46">
        <v>0</v>
      </c>
      <c r="H68" s="46">
        <v>0</v>
      </c>
      <c r="I68" s="46">
        <v>353176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3988973</v>
      </c>
      <c r="O68" s="47">
        <f t="shared" si="8"/>
        <v>83.303184713375799</v>
      </c>
      <c r="P68" s="9"/>
    </row>
    <row r="69" spans="1:119">
      <c r="A69" s="12"/>
      <c r="B69" s="25">
        <v>365</v>
      </c>
      <c r="C69" s="20" t="s">
        <v>63</v>
      </c>
      <c r="D69" s="46">
        <v>67651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51769</v>
      </c>
      <c r="K69" s="46">
        <v>0</v>
      </c>
      <c r="L69" s="46">
        <v>0</v>
      </c>
      <c r="M69" s="46">
        <v>0</v>
      </c>
      <c r="N69" s="46">
        <f t="shared" si="14"/>
        <v>119420</v>
      </c>
      <c r="O69" s="47">
        <f t="shared" ref="O69:O76" si="15">(N69/O$78)</f>
        <v>2.493891615328391</v>
      </c>
      <c r="P69" s="9"/>
    </row>
    <row r="70" spans="1:119">
      <c r="A70" s="12"/>
      <c r="B70" s="25">
        <v>366</v>
      </c>
      <c r="C70" s="20" t="s">
        <v>64</v>
      </c>
      <c r="D70" s="46">
        <v>859140</v>
      </c>
      <c r="E70" s="46">
        <v>0</v>
      </c>
      <c r="F70" s="46">
        <v>0</v>
      </c>
      <c r="G70" s="46">
        <v>134113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993253</v>
      </c>
      <c r="O70" s="47">
        <f t="shared" si="15"/>
        <v>20.742466325571684</v>
      </c>
      <c r="P70" s="9"/>
    </row>
    <row r="71" spans="1:119">
      <c r="A71" s="12"/>
      <c r="B71" s="25">
        <v>368</v>
      </c>
      <c r="C71" s="20" t="s">
        <v>95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27116112</v>
      </c>
      <c r="L71" s="46">
        <v>0</v>
      </c>
      <c r="M71" s="46">
        <v>0</v>
      </c>
      <c r="N71" s="46">
        <f t="shared" si="14"/>
        <v>27116112</v>
      </c>
      <c r="O71" s="47">
        <f t="shared" si="15"/>
        <v>566.27570220319512</v>
      </c>
      <c r="P71" s="9"/>
    </row>
    <row r="72" spans="1:119">
      <c r="A72" s="12"/>
      <c r="B72" s="25">
        <v>369.9</v>
      </c>
      <c r="C72" s="20" t="s">
        <v>65</v>
      </c>
      <c r="D72" s="46">
        <v>237953</v>
      </c>
      <c r="E72" s="46">
        <v>0</v>
      </c>
      <c r="F72" s="46">
        <v>0</v>
      </c>
      <c r="G72" s="46">
        <v>2963</v>
      </c>
      <c r="H72" s="46">
        <v>0</v>
      </c>
      <c r="I72" s="46">
        <v>31163</v>
      </c>
      <c r="J72" s="46">
        <v>53785</v>
      </c>
      <c r="K72" s="46">
        <v>118395</v>
      </c>
      <c r="L72" s="46">
        <v>0</v>
      </c>
      <c r="M72" s="46">
        <v>0</v>
      </c>
      <c r="N72" s="46">
        <f t="shared" si="14"/>
        <v>444259</v>
      </c>
      <c r="O72" s="47">
        <f t="shared" si="15"/>
        <v>9.2776234729038318</v>
      </c>
      <c r="P72" s="9"/>
    </row>
    <row r="73" spans="1:119" ht="15.75">
      <c r="A73" s="29" t="s">
        <v>41</v>
      </c>
      <c r="B73" s="30"/>
      <c r="C73" s="31"/>
      <c r="D73" s="32">
        <f t="shared" ref="D73:M73" si="16">SUM(D74:D75)</f>
        <v>5954456</v>
      </c>
      <c r="E73" s="32">
        <f t="shared" si="16"/>
        <v>0</v>
      </c>
      <c r="F73" s="32">
        <f t="shared" si="16"/>
        <v>46786530</v>
      </c>
      <c r="G73" s="32">
        <f t="shared" si="16"/>
        <v>5979970</v>
      </c>
      <c r="H73" s="32">
        <f t="shared" si="16"/>
        <v>0</v>
      </c>
      <c r="I73" s="32">
        <f t="shared" si="16"/>
        <v>878584</v>
      </c>
      <c r="J73" s="32">
        <f t="shared" si="16"/>
        <v>3000000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62599540</v>
      </c>
      <c r="O73" s="45">
        <f t="shared" si="15"/>
        <v>1307.2891302077894</v>
      </c>
      <c r="P73" s="9"/>
    </row>
    <row r="74" spans="1:119">
      <c r="A74" s="12"/>
      <c r="B74" s="25">
        <v>381</v>
      </c>
      <c r="C74" s="20" t="s">
        <v>66</v>
      </c>
      <c r="D74" s="46">
        <v>5954456</v>
      </c>
      <c r="E74" s="46">
        <v>0</v>
      </c>
      <c r="F74" s="46">
        <v>3690240</v>
      </c>
      <c r="G74" s="46">
        <v>5979970</v>
      </c>
      <c r="H74" s="46">
        <v>0</v>
      </c>
      <c r="I74" s="46">
        <v>878584</v>
      </c>
      <c r="J74" s="46">
        <v>3000000</v>
      </c>
      <c r="K74" s="46">
        <v>0</v>
      </c>
      <c r="L74" s="46">
        <v>0</v>
      </c>
      <c r="M74" s="46">
        <v>0</v>
      </c>
      <c r="N74" s="46">
        <f>SUM(D74:M74)</f>
        <v>19503250</v>
      </c>
      <c r="O74" s="47">
        <f t="shared" si="15"/>
        <v>407.29351571473319</v>
      </c>
      <c r="P74" s="9"/>
    </row>
    <row r="75" spans="1:119" ht="15.75" thickBot="1">
      <c r="A75" s="12"/>
      <c r="B75" s="25">
        <v>385</v>
      </c>
      <c r="C75" s="20" t="s">
        <v>111</v>
      </c>
      <c r="D75" s="46">
        <v>0</v>
      </c>
      <c r="E75" s="46">
        <v>0</v>
      </c>
      <c r="F75" s="46">
        <v>43096290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43096290</v>
      </c>
      <c r="O75" s="47">
        <f t="shared" si="15"/>
        <v>899.99561449305634</v>
      </c>
      <c r="P75" s="9"/>
    </row>
    <row r="76" spans="1:119" ht="16.5" thickBot="1">
      <c r="A76" s="14" t="s">
        <v>51</v>
      </c>
      <c r="B76" s="23"/>
      <c r="C76" s="22"/>
      <c r="D76" s="15">
        <f t="shared" ref="D76:M76" si="17">SUM(D5,D18,D28,D44,D56,D64,D73)</f>
        <v>131805464</v>
      </c>
      <c r="E76" s="15">
        <f t="shared" si="17"/>
        <v>0</v>
      </c>
      <c r="F76" s="15">
        <f t="shared" si="17"/>
        <v>46788396</v>
      </c>
      <c r="G76" s="15">
        <f t="shared" si="17"/>
        <v>12907557</v>
      </c>
      <c r="H76" s="15">
        <f t="shared" si="17"/>
        <v>0</v>
      </c>
      <c r="I76" s="15">
        <f t="shared" si="17"/>
        <v>22307570</v>
      </c>
      <c r="J76" s="15">
        <f t="shared" si="17"/>
        <v>29581127</v>
      </c>
      <c r="K76" s="15">
        <f t="shared" si="17"/>
        <v>75919743</v>
      </c>
      <c r="L76" s="15">
        <f t="shared" si="17"/>
        <v>0</v>
      </c>
      <c r="M76" s="15">
        <f t="shared" si="17"/>
        <v>0</v>
      </c>
      <c r="N76" s="15">
        <f>SUM(D76:M76)</f>
        <v>319309857</v>
      </c>
      <c r="O76" s="38">
        <f t="shared" si="15"/>
        <v>6668.2647384358361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112</v>
      </c>
      <c r="M78" s="118"/>
      <c r="N78" s="118"/>
      <c r="O78" s="43">
        <v>47885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103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81084620</v>
      </c>
      <c r="E5" s="27">
        <f t="shared" si="0"/>
        <v>0</v>
      </c>
      <c r="F5" s="27">
        <f t="shared" si="0"/>
        <v>0</v>
      </c>
      <c r="G5" s="27">
        <f t="shared" si="0"/>
        <v>2552642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1290213</v>
      </c>
      <c r="L5" s="27">
        <f t="shared" si="0"/>
        <v>0</v>
      </c>
      <c r="M5" s="27">
        <f t="shared" si="0"/>
        <v>0</v>
      </c>
      <c r="N5" s="28">
        <f>SUM(D5:M5)</f>
        <v>84927475</v>
      </c>
      <c r="O5" s="33">
        <f t="shared" ref="O5:O36" si="1">(N5/O$75)</f>
        <v>1805.9301039828183</v>
      </c>
      <c r="P5" s="6"/>
    </row>
    <row r="6" spans="1:133">
      <c r="A6" s="12"/>
      <c r="B6" s="25">
        <v>311</v>
      </c>
      <c r="C6" s="20" t="s">
        <v>2</v>
      </c>
      <c r="D6" s="46">
        <v>67078084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67078084</v>
      </c>
      <c r="O6" s="47">
        <f t="shared" si="1"/>
        <v>1426.3738703298106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808768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808768</v>
      </c>
      <c r="O7" s="47">
        <f t="shared" si="1"/>
        <v>17.197950113764435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314531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314531</v>
      </c>
      <c r="O8" s="47">
        <f t="shared" si="1"/>
        <v>6.688306717417654</v>
      </c>
      <c r="P8" s="9"/>
    </row>
    <row r="9" spans="1:133">
      <c r="A9" s="12"/>
      <c r="B9" s="25">
        <v>312.51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862967</v>
      </c>
      <c r="L9" s="46">
        <v>0</v>
      </c>
      <c r="M9" s="46">
        <v>0</v>
      </c>
      <c r="N9" s="46">
        <f>SUM(D9:M9)</f>
        <v>862967</v>
      </c>
      <c r="O9" s="47">
        <f t="shared" si="1"/>
        <v>18.350458247389799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427246</v>
      </c>
      <c r="L10" s="46">
        <v>0</v>
      </c>
      <c r="M10" s="46">
        <v>0</v>
      </c>
      <c r="N10" s="46">
        <f>SUM(D10:M10)</f>
        <v>427246</v>
      </c>
      <c r="O10" s="47">
        <f t="shared" si="1"/>
        <v>9.085121313288111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1429343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1429343</v>
      </c>
      <c r="O11" s="47">
        <f t="shared" si="1"/>
        <v>30.394092755225721</v>
      </c>
      <c r="P11" s="9"/>
    </row>
    <row r="12" spans="1:133">
      <c r="A12" s="12"/>
      <c r="B12" s="25">
        <v>314.10000000000002</v>
      </c>
      <c r="C12" s="20" t="s">
        <v>12</v>
      </c>
      <c r="D12" s="46">
        <v>5365817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5365817</v>
      </c>
      <c r="O12" s="47">
        <f t="shared" si="1"/>
        <v>114.10077189699534</v>
      </c>
      <c r="P12" s="9"/>
    </row>
    <row r="13" spans="1:133">
      <c r="A13" s="12"/>
      <c r="B13" s="25">
        <v>314.3</v>
      </c>
      <c r="C13" s="20" t="s">
        <v>13</v>
      </c>
      <c r="D13" s="46">
        <v>990556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990556</v>
      </c>
      <c r="O13" s="47">
        <f t="shared" si="1"/>
        <v>21.063559231930594</v>
      </c>
      <c r="P13" s="9"/>
    </row>
    <row r="14" spans="1:133">
      <c r="A14" s="12"/>
      <c r="B14" s="25">
        <v>314.39999999999998</v>
      </c>
      <c r="C14" s="20" t="s">
        <v>15</v>
      </c>
      <c r="D14" s="46">
        <v>139597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139597</v>
      </c>
      <c r="O14" s="47">
        <f t="shared" si="1"/>
        <v>2.9684436600250921</v>
      </c>
      <c r="P14" s="9"/>
    </row>
    <row r="15" spans="1:133">
      <c r="A15" s="12"/>
      <c r="B15" s="25">
        <v>314.7</v>
      </c>
      <c r="C15" s="20" t="s">
        <v>16</v>
      </c>
      <c r="D15" s="46">
        <v>1013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1013</v>
      </c>
      <c r="O15" s="47">
        <f t="shared" si="1"/>
        <v>2.1540816977481021E-2</v>
      </c>
      <c r="P15" s="9"/>
    </row>
    <row r="16" spans="1:133">
      <c r="A16" s="12"/>
      <c r="B16" s="25">
        <v>315</v>
      </c>
      <c r="C16" s="20" t="s">
        <v>99</v>
      </c>
      <c r="D16" s="46">
        <v>4456678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4456678</v>
      </c>
      <c r="O16" s="47">
        <f t="shared" si="1"/>
        <v>94.768494694537182</v>
      </c>
      <c r="P16" s="9"/>
    </row>
    <row r="17" spans="1:16">
      <c r="A17" s="12"/>
      <c r="B17" s="25">
        <v>316</v>
      </c>
      <c r="C17" s="20" t="s">
        <v>17</v>
      </c>
      <c r="D17" s="46">
        <v>3052875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3052875</v>
      </c>
      <c r="O17" s="47">
        <f t="shared" si="1"/>
        <v>64.917494205456435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SUM(D19:D26)</f>
        <v>14904241</v>
      </c>
      <c r="E18" s="32">
        <f t="shared" si="3"/>
        <v>0</v>
      </c>
      <c r="F18" s="32">
        <f t="shared" si="3"/>
        <v>10491</v>
      </c>
      <c r="G18" s="32">
        <f t="shared" si="3"/>
        <v>1847145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16761877</v>
      </c>
      <c r="O18" s="45">
        <f t="shared" si="1"/>
        <v>356.43092266144981</v>
      </c>
      <c r="P18" s="10"/>
    </row>
    <row r="19" spans="1:16">
      <c r="A19" s="12"/>
      <c r="B19" s="25">
        <v>322</v>
      </c>
      <c r="C19" s="20" t="s">
        <v>0</v>
      </c>
      <c r="D19" s="46">
        <v>7328551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7328551</v>
      </c>
      <c r="O19" s="47">
        <f t="shared" si="1"/>
        <v>155.83709358453655</v>
      </c>
      <c r="P19" s="9"/>
    </row>
    <row r="20" spans="1:16">
      <c r="A20" s="12"/>
      <c r="B20" s="25">
        <v>323.10000000000002</v>
      </c>
      <c r="C20" s="20" t="s">
        <v>19</v>
      </c>
      <c r="D20" s="46">
        <v>4498854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4498854</v>
      </c>
      <c r="O20" s="47">
        <f t="shared" si="1"/>
        <v>95.665341186977699</v>
      </c>
      <c r="P20" s="9"/>
    </row>
    <row r="21" spans="1:16">
      <c r="A21" s="12"/>
      <c r="B21" s="25">
        <v>323.39999999999998</v>
      </c>
      <c r="C21" s="20" t="s">
        <v>20</v>
      </c>
      <c r="D21" s="46">
        <v>107611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107611</v>
      </c>
      <c r="O21" s="47">
        <f t="shared" si="1"/>
        <v>2.2882812001616091</v>
      </c>
      <c r="P21" s="9"/>
    </row>
    <row r="22" spans="1:16">
      <c r="A22" s="12"/>
      <c r="B22" s="25">
        <v>323.5</v>
      </c>
      <c r="C22" s="20" t="s">
        <v>21</v>
      </c>
      <c r="D22" s="46">
        <v>200780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200780</v>
      </c>
      <c r="O22" s="47">
        <f t="shared" si="1"/>
        <v>4.2694622238288646</v>
      </c>
      <c r="P22" s="9"/>
    </row>
    <row r="23" spans="1:16">
      <c r="A23" s="12"/>
      <c r="B23" s="25">
        <v>323.7</v>
      </c>
      <c r="C23" s="20" t="s">
        <v>22</v>
      </c>
      <c r="D23" s="46">
        <v>1528287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1528287</v>
      </c>
      <c r="O23" s="47">
        <f t="shared" si="1"/>
        <v>32.498075573606648</v>
      </c>
      <c r="P23" s="9"/>
    </row>
    <row r="24" spans="1:16">
      <c r="A24" s="12"/>
      <c r="B24" s="25">
        <v>324.70999999999998</v>
      </c>
      <c r="C24" s="20" t="s">
        <v>23</v>
      </c>
      <c r="D24" s="46">
        <v>0</v>
      </c>
      <c r="E24" s="46">
        <v>0</v>
      </c>
      <c r="F24" s="46">
        <v>0</v>
      </c>
      <c r="G24" s="46">
        <v>1847145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1847145</v>
      </c>
      <c r="O24" s="47">
        <f t="shared" si="1"/>
        <v>39.278393263444407</v>
      </c>
      <c r="P24" s="9"/>
    </row>
    <row r="25" spans="1:16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10491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10491</v>
      </c>
      <c r="O25" s="47">
        <f t="shared" si="1"/>
        <v>0.22308461096816723</v>
      </c>
      <c r="P25" s="9"/>
    </row>
    <row r="26" spans="1:16">
      <c r="A26" s="12"/>
      <c r="B26" s="25">
        <v>329</v>
      </c>
      <c r="C26" s="20" t="s">
        <v>25</v>
      </c>
      <c r="D26" s="46">
        <v>1240158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1240158</v>
      </c>
      <c r="O26" s="47">
        <f t="shared" si="1"/>
        <v>26.371191017925874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SUM(D28:D40)</f>
        <v>3023026</v>
      </c>
      <c r="E27" s="32">
        <f t="shared" si="6"/>
        <v>0</v>
      </c>
      <c r="F27" s="32">
        <f t="shared" si="6"/>
        <v>0</v>
      </c>
      <c r="G27" s="32">
        <f t="shared" si="6"/>
        <v>1969639</v>
      </c>
      <c r="H27" s="32">
        <f t="shared" si="6"/>
        <v>0</v>
      </c>
      <c r="I27" s="32">
        <f t="shared" si="6"/>
        <v>1930987</v>
      </c>
      <c r="J27" s="32">
        <f t="shared" si="6"/>
        <v>12600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6936252</v>
      </c>
      <c r="O27" s="45">
        <f t="shared" si="1"/>
        <v>147.49509856040146</v>
      </c>
      <c r="P27" s="10"/>
    </row>
    <row r="28" spans="1:16">
      <c r="A28" s="12"/>
      <c r="B28" s="25">
        <v>331.2</v>
      </c>
      <c r="C28" s="20" t="s">
        <v>82</v>
      </c>
      <c r="D28" s="46">
        <v>75529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75529</v>
      </c>
      <c r="O28" s="47">
        <f t="shared" si="1"/>
        <v>1.6060773598145746</v>
      </c>
      <c r="P28" s="9"/>
    </row>
    <row r="29" spans="1:16">
      <c r="A29" s="12"/>
      <c r="B29" s="25">
        <v>331.39</v>
      </c>
      <c r="C29" s="20" t="s">
        <v>100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12600</v>
      </c>
      <c r="K29" s="46">
        <v>0</v>
      </c>
      <c r="L29" s="46">
        <v>0</v>
      </c>
      <c r="M29" s="46">
        <v>0</v>
      </c>
      <c r="N29" s="46">
        <f t="shared" si="5"/>
        <v>12600</v>
      </c>
      <c r="O29" s="47">
        <f t="shared" si="1"/>
        <v>0.26793118846620029</v>
      </c>
      <c r="P29" s="9"/>
    </row>
    <row r="30" spans="1:16">
      <c r="A30" s="12"/>
      <c r="B30" s="25">
        <v>334.2</v>
      </c>
      <c r="C30" s="20" t="s">
        <v>83</v>
      </c>
      <c r="D30" s="46">
        <v>-1150772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-1150772</v>
      </c>
      <c r="O30" s="47">
        <f t="shared" si="1"/>
        <v>-24.470453143938588</v>
      </c>
      <c r="P30" s="9"/>
    </row>
    <row r="31" spans="1:16">
      <c r="A31" s="12"/>
      <c r="B31" s="25">
        <v>334.35</v>
      </c>
      <c r="C31" s="20" t="s">
        <v>84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324445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324445</v>
      </c>
      <c r="O31" s="47">
        <f t="shared" si="1"/>
        <v>6.8991217811044718</v>
      </c>
      <c r="P31" s="9"/>
    </row>
    <row r="32" spans="1:16">
      <c r="A32" s="12"/>
      <c r="B32" s="25">
        <v>334.36</v>
      </c>
      <c r="C32" s="20" t="s">
        <v>85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1606542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1606542</v>
      </c>
      <c r="O32" s="47">
        <f t="shared" si="1"/>
        <v>34.162119633402085</v>
      </c>
      <c r="P32" s="9"/>
    </row>
    <row r="33" spans="1:16">
      <c r="A33" s="12"/>
      <c r="B33" s="25">
        <v>334.39</v>
      </c>
      <c r="C33" s="20" t="s">
        <v>28</v>
      </c>
      <c r="D33" s="46">
        <v>17462</v>
      </c>
      <c r="E33" s="46">
        <v>0</v>
      </c>
      <c r="F33" s="46">
        <v>0</v>
      </c>
      <c r="G33" s="46">
        <v>634252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651714</v>
      </c>
      <c r="O33" s="47">
        <f t="shared" si="1"/>
        <v>13.858294171433432</v>
      </c>
      <c r="P33" s="9"/>
    </row>
    <row r="34" spans="1:16">
      <c r="A34" s="12"/>
      <c r="B34" s="25">
        <v>334.49</v>
      </c>
      <c r="C34" s="20" t="s">
        <v>86</v>
      </c>
      <c r="D34" s="46">
        <v>90507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90507</v>
      </c>
      <c r="O34" s="47">
        <f t="shared" si="1"/>
        <v>1.9245752440087609</v>
      </c>
      <c r="P34" s="9"/>
    </row>
    <row r="35" spans="1:16">
      <c r="A35" s="12"/>
      <c r="B35" s="25">
        <v>334.7</v>
      </c>
      <c r="C35" s="20" t="s">
        <v>87</v>
      </c>
      <c r="D35" s="46">
        <v>0</v>
      </c>
      <c r="E35" s="46">
        <v>0</v>
      </c>
      <c r="F35" s="46">
        <v>0</v>
      </c>
      <c r="G35" s="46">
        <v>55361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55361</v>
      </c>
      <c r="O35" s="47">
        <f t="shared" si="1"/>
        <v>1.1772173432283581</v>
      </c>
      <c r="P35" s="9"/>
    </row>
    <row r="36" spans="1:16">
      <c r="A36" s="12"/>
      <c r="B36" s="25">
        <v>335.12</v>
      </c>
      <c r="C36" s="20" t="s">
        <v>29</v>
      </c>
      <c r="D36" s="46">
        <v>1130261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1130261</v>
      </c>
      <c r="O36" s="47">
        <f t="shared" si="1"/>
        <v>24.034299444999682</v>
      </c>
      <c r="P36" s="9"/>
    </row>
    <row r="37" spans="1:16">
      <c r="A37" s="12"/>
      <c r="B37" s="25">
        <v>335.15</v>
      </c>
      <c r="C37" s="20" t="s">
        <v>30</v>
      </c>
      <c r="D37" s="46">
        <v>55539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55539</v>
      </c>
      <c r="O37" s="47">
        <f t="shared" ref="O37:O68" si="8">(N37/O$75)</f>
        <v>1.1810024028749442</v>
      </c>
      <c r="P37" s="9"/>
    </row>
    <row r="38" spans="1:16">
      <c r="A38" s="12"/>
      <c r="B38" s="25">
        <v>335.18</v>
      </c>
      <c r="C38" s="20" t="s">
        <v>31</v>
      </c>
      <c r="D38" s="46">
        <v>2804500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2804500</v>
      </c>
      <c r="O38" s="47">
        <f t="shared" si="8"/>
        <v>59.635953813766562</v>
      </c>
      <c r="P38" s="9"/>
    </row>
    <row r="39" spans="1:16">
      <c r="A39" s="12"/>
      <c r="B39" s="25">
        <v>337.3</v>
      </c>
      <c r="C39" s="20" t="s">
        <v>88</v>
      </c>
      <c r="D39" s="46">
        <v>0</v>
      </c>
      <c r="E39" s="46">
        <v>0</v>
      </c>
      <c r="F39" s="46">
        <v>0</v>
      </c>
      <c r="G39" s="46">
        <v>42256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42256</v>
      </c>
      <c r="O39" s="47">
        <f t="shared" si="8"/>
        <v>0.89854764284347288</v>
      </c>
      <c r="P39" s="9"/>
    </row>
    <row r="40" spans="1:16">
      <c r="A40" s="12"/>
      <c r="B40" s="25">
        <v>337.7</v>
      </c>
      <c r="C40" s="20" t="s">
        <v>89</v>
      </c>
      <c r="D40" s="46">
        <v>0</v>
      </c>
      <c r="E40" s="46">
        <v>0</v>
      </c>
      <c r="F40" s="46">
        <v>0</v>
      </c>
      <c r="G40" s="46">
        <v>1237770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1237770</v>
      </c>
      <c r="O40" s="47">
        <f t="shared" si="8"/>
        <v>26.320411678397516</v>
      </c>
      <c r="P40" s="9"/>
    </row>
    <row r="41" spans="1:16" ht="15.75">
      <c r="A41" s="29" t="s">
        <v>39</v>
      </c>
      <c r="B41" s="30"/>
      <c r="C41" s="31"/>
      <c r="D41" s="32">
        <f t="shared" ref="D41:M41" si="9">SUM(D42:D52)</f>
        <v>17895381</v>
      </c>
      <c r="E41" s="32">
        <f t="shared" si="9"/>
        <v>0</v>
      </c>
      <c r="F41" s="32">
        <f t="shared" si="9"/>
        <v>0</v>
      </c>
      <c r="G41" s="32">
        <f t="shared" si="9"/>
        <v>1601500</v>
      </c>
      <c r="H41" s="32">
        <f t="shared" si="9"/>
        <v>0</v>
      </c>
      <c r="I41" s="32">
        <f t="shared" si="9"/>
        <v>19463796</v>
      </c>
      <c r="J41" s="32">
        <f t="shared" si="9"/>
        <v>27214287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66174964</v>
      </c>
      <c r="O41" s="45">
        <f t="shared" si="8"/>
        <v>1407.169583430795</v>
      </c>
      <c r="P41" s="10"/>
    </row>
    <row r="42" spans="1:16">
      <c r="A42" s="12"/>
      <c r="B42" s="25">
        <v>341.2</v>
      </c>
      <c r="C42" s="20" t="s">
        <v>90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27214287</v>
      </c>
      <c r="K42" s="46">
        <v>0</v>
      </c>
      <c r="L42" s="46">
        <v>0</v>
      </c>
      <c r="M42" s="46">
        <v>0</v>
      </c>
      <c r="N42" s="46">
        <f t="shared" ref="N42:N52" si="10">SUM(D42:M42)</f>
        <v>27214287</v>
      </c>
      <c r="O42" s="47">
        <f t="shared" si="8"/>
        <v>578.69494120398917</v>
      </c>
      <c r="P42" s="9"/>
    </row>
    <row r="43" spans="1:16">
      <c r="A43" s="12"/>
      <c r="B43" s="25">
        <v>341.9</v>
      </c>
      <c r="C43" s="20" t="s">
        <v>42</v>
      </c>
      <c r="D43" s="46">
        <v>2118822</v>
      </c>
      <c r="E43" s="46">
        <v>0</v>
      </c>
      <c r="F43" s="46">
        <v>0</v>
      </c>
      <c r="G43" s="46">
        <v>1601500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3720322</v>
      </c>
      <c r="O43" s="47">
        <f t="shared" si="8"/>
        <v>79.110340868011988</v>
      </c>
      <c r="P43" s="9"/>
    </row>
    <row r="44" spans="1:16">
      <c r="A44" s="12"/>
      <c r="B44" s="25">
        <v>342.1</v>
      </c>
      <c r="C44" s="20" t="s">
        <v>43</v>
      </c>
      <c r="D44" s="46">
        <v>156865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156865</v>
      </c>
      <c r="O44" s="47">
        <f t="shared" si="8"/>
        <v>3.3356369745040082</v>
      </c>
      <c r="P44" s="9"/>
    </row>
    <row r="45" spans="1:16">
      <c r="A45" s="12"/>
      <c r="B45" s="25">
        <v>342.2</v>
      </c>
      <c r="C45" s="20" t="s">
        <v>91</v>
      </c>
      <c r="D45" s="46">
        <v>1920124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1920124</v>
      </c>
      <c r="O45" s="47">
        <f t="shared" si="8"/>
        <v>40.83024645416463</v>
      </c>
      <c r="P45" s="9"/>
    </row>
    <row r="46" spans="1:16">
      <c r="A46" s="12"/>
      <c r="B46" s="25">
        <v>342.4</v>
      </c>
      <c r="C46" s="20" t="s">
        <v>44</v>
      </c>
      <c r="D46" s="46">
        <v>717827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717827</v>
      </c>
      <c r="O46" s="47">
        <f t="shared" si="8"/>
        <v>15.264146128819615</v>
      </c>
      <c r="P46" s="9"/>
    </row>
    <row r="47" spans="1:16">
      <c r="A47" s="12"/>
      <c r="B47" s="25">
        <v>342.9</v>
      </c>
      <c r="C47" s="20" t="s">
        <v>92</v>
      </c>
      <c r="D47" s="46">
        <v>386929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386929</v>
      </c>
      <c r="O47" s="47">
        <f t="shared" si="8"/>
        <v>8.2278053033363818</v>
      </c>
      <c r="P47" s="9"/>
    </row>
    <row r="48" spans="1:16">
      <c r="A48" s="12"/>
      <c r="B48" s="25">
        <v>343.4</v>
      </c>
      <c r="C48" s="20" t="s">
        <v>45</v>
      </c>
      <c r="D48" s="46">
        <v>8769277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8769277</v>
      </c>
      <c r="O48" s="47">
        <f t="shared" si="8"/>
        <v>186.47323877772342</v>
      </c>
      <c r="P48" s="9"/>
    </row>
    <row r="49" spans="1:16">
      <c r="A49" s="12"/>
      <c r="B49" s="25">
        <v>343.5</v>
      </c>
      <c r="C49" s="20" t="s">
        <v>46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9618570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9618570</v>
      </c>
      <c r="O49" s="47">
        <f t="shared" si="8"/>
        <v>204.53292789248729</v>
      </c>
      <c r="P49" s="9"/>
    </row>
    <row r="50" spans="1:16">
      <c r="A50" s="12"/>
      <c r="B50" s="25">
        <v>343.9</v>
      </c>
      <c r="C50" s="20" t="s">
        <v>48</v>
      </c>
      <c r="D50" s="46">
        <v>8809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8809</v>
      </c>
      <c r="O50" s="47">
        <f t="shared" si="8"/>
        <v>0.18731792374593317</v>
      </c>
      <c r="P50" s="9"/>
    </row>
    <row r="51" spans="1:16">
      <c r="A51" s="12"/>
      <c r="B51" s="25">
        <v>344.5</v>
      </c>
      <c r="C51" s="20" t="s">
        <v>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9845226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9845226</v>
      </c>
      <c r="O51" s="47">
        <f t="shared" si="8"/>
        <v>209.35262721415359</v>
      </c>
      <c r="P51" s="9"/>
    </row>
    <row r="52" spans="1:16">
      <c r="A52" s="12"/>
      <c r="B52" s="25">
        <v>347.2</v>
      </c>
      <c r="C52" s="20" t="s">
        <v>50</v>
      </c>
      <c r="D52" s="46">
        <v>3816728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3816728</v>
      </c>
      <c r="O52" s="47">
        <f t="shared" si="8"/>
        <v>81.16035468985902</v>
      </c>
      <c r="P52" s="9"/>
    </row>
    <row r="53" spans="1:16" ht="15.75">
      <c r="A53" s="29" t="s">
        <v>40</v>
      </c>
      <c r="B53" s="30"/>
      <c r="C53" s="31"/>
      <c r="D53" s="32">
        <f t="shared" ref="D53:M53" si="11">SUM(D54:D60)</f>
        <v>3996367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3996367</v>
      </c>
      <c r="O53" s="45">
        <f t="shared" si="8"/>
        <v>84.980266655325664</v>
      </c>
      <c r="P53" s="10"/>
    </row>
    <row r="54" spans="1:16">
      <c r="A54" s="13"/>
      <c r="B54" s="39">
        <v>351.1</v>
      </c>
      <c r="C54" s="21" t="s">
        <v>53</v>
      </c>
      <c r="D54" s="46">
        <v>1824832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1824832</v>
      </c>
      <c r="O54" s="47">
        <f t="shared" si="8"/>
        <v>38.803921151678821</v>
      </c>
      <c r="P54" s="9"/>
    </row>
    <row r="55" spans="1:16">
      <c r="A55" s="13"/>
      <c r="B55" s="39">
        <v>351.2</v>
      </c>
      <c r="C55" s="21" t="s">
        <v>54</v>
      </c>
      <c r="D55" s="46">
        <v>643668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2">SUM(D55:M55)</f>
        <v>643668</v>
      </c>
      <c r="O55" s="47">
        <f t="shared" si="8"/>
        <v>13.687200969655729</v>
      </c>
      <c r="P55" s="9"/>
    </row>
    <row r="56" spans="1:16">
      <c r="A56" s="13"/>
      <c r="B56" s="39">
        <v>351.4</v>
      </c>
      <c r="C56" s="21" t="s">
        <v>55</v>
      </c>
      <c r="D56" s="46">
        <v>19643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19643</v>
      </c>
      <c r="O56" s="47">
        <f t="shared" si="8"/>
        <v>0.41769621706679144</v>
      </c>
      <c r="P56" s="9"/>
    </row>
    <row r="57" spans="1:16">
      <c r="A57" s="13"/>
      <c r="B57" s="39">
        <v>351.5</v>
      </c>
      <c r="C57" s="21" t="s">
        <v>56</v>
      </c>
      <c r="D57" s="46">
        <v>17554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17554</v>
      </c>
      <c r="O57" s="47">
        <f t="shared" si="8"/>
        <v>0.37327492716949839</v>
      </c>
      <c r="P57" s="9"/>
    </row>
    <row r="58" spans="1:16">
      <c r="A58" s="13"/>
      <c r="B58" s="39">
        <v>351.9</v>
      </c>
      <c r="C58" s="21" t="s">
        <v>59</v>
      </c>
      <c r="D58" s="46">
        <v>129158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129158</v>
      </c>
      <c r="O58" s="47">
        <f t="shared" si="8"/>
        <v>2.7464647968188487</v>
      </c>
      <c r="P58" s="9"/>
    </row>
    <row r="59" spans="1:16">
      <c r="A59" s="13"/>
      <c r="B59" s="39">
        <v>353</v>
      </c>
      <c r="C59" s="21" t="s">
        <v>101</v>
      </c>
      <c r="D59" s="46">
        <v>737270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737270</v>
      </c>
      <c r="O59" s="47">
        <f t="shared" si="8"/>
        <v>15.677589469879006</v>
      </c>
      <c r="P59" s="9"/>
    </row>
    <row r="60" spans="1:16">
      <c r="A60" s="13"/>
      <c r="B60" s="39">
        <v>359</v>
      </c>
      <c r="C60" s="21" t="s">
        <v>58</v>
      </c>
      <c r="D60" s="46">
        <v>624242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624242</v>
      </c>
      <c r="O60" s="47">
        <f t="shared" si="8"/>
        <v>13.274119123056968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SUM(D62:D69)</f>
        <v>9077957</v>
      </c>
      <c r="E61" s="32">
        <f t="shared" si="13"/>
        <v>0</v>
      </c>
      <c r="F61" s="32">
        <f t="shared" si="13"/>
        <v>2548</v>
      </c>
      <c r="G61" s="32">
        <f t="shared" si="13"/>
        <v>451011</v>
      </c>
      <c r="H61" s="32">
        <f t="shared" si="13"/>
        <v>0</v>
      </c>
      <c r="I61" s="32">
        <f t="shared" si="13"/>
        <v>371009</v>
      </c>
      <c r="J61" s="32">
        <f t="shared" si="13"/>
        <v>28039</v>
      </c>
      <c r="K61" s="32">
        <f t="shared" si="13"/>
        <v>34464903</v>
      </c>
      <c r="L61" s="32">
        <f t="shared" si="13"/>
        <v>0</v>
      </c>
      <c r="M61" s="32">
        <f t="shared" si="13"/>
        <v>0</v>
      </c>
      <c r="N61" s="32">
        <f>SUM(D61:M61)</f>
        <v>44395467</v>
      </c>
      <c r="O61" s="45">
        <f t="shared" si="8"/>
        <v>944.04208220809323</v>
      </c>
      <c r="P61" s="10"/>
    </row>
    <row r="62" spans="1:16">
      <c r="A62" s="12"/>
      <c r="B62" s="25">
        <v>361.1</v>
      </c>
      <c r="C62" s="20" t="s">
        <v>60</v>
      </c>
      <c r="D62" s="46">
        <v>50751</v>
      </c>
      <c r="E62" s="46">
        <v>0</v>
      </c>
      <c r="F62" s="46">
        <v>2548</v>
      </c>
      <c r="G62" s="46">
        <v>5470</v>
      </c>
      <c r="H62" s="46">
        <v>0</v>
      </c>
      <c r="I62" s="46">
        <v>9266</v>
      </c>
      <c r="J62" s="46">
        <v>6475</v>
      </c>
      <c r="K62" s="46">
        <v>4239364</v>
      </c>
      <c r="L62" s="46">
        <v>0</v>
      </c>
      <c r="M62" s="46">
        <v>0</v>
      </c>
      <c r="N62" s="46">
        <f>SUM(D62:M62)</f>
        <v>4313874</v>
      </c>
      <c r="O62" s="47">
        <f t="shared" si="8"/>
        <v>91.731856167733426</v>
      </c>
      <c r="P62" s="9"/>
    </row>
    <row r="63" spans="1:16">
      <c r="A63" s="12"/>
      <c r="B63" s="25">
        <v>361.2</v>
      </c>
      <c r="C63" s="20" t="s">
        <v>93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2832748</v>
      </c>
      <c r="L63" s="46">
        <v>0</v>
      </c>
      <c r="M63" s="46">
        <v>0</v>
      </c>
      <c r="N63" s="46">
        <f t="shared" ref="N63:N69" si="14">SUM(D63:M63)</f>
        <v>2832748</v>
      </c>
      <c r="O63" s="47">
        <f t="shared" si="8"/>
        <v>60.236630021051738</v>
      </c>
      <c r="P63" s="9"/>
    </row>
    <row r="64" spans="1:16">
      <c r="A64" s="12"/>
      <c r="B64" s="25">
        <v>361.3</v>
      </c>
      <c r="C64" s="20" t="s">
        <v>94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1944154</v>
      </c>
      <c r="L64" s="46">
        <v>0</v>
      </c>
      <c r="M64" s="46">
        <v>0</v>
      </c>
      <c r="N64" s="46">
        <f t="shared" si="14"/>
        <v>1944154</v>
      </c>
      <c r="O64" s="47">
        <f t="shared" si="8"/>
        <v>41.341229506453736</v>
      </c>
      <c r="P64" s="9"/>
    </row>
    <row r="65" spans="1:119">
      <c r="A65" s="12"/>
      <c r="B65" s="25">
        <v>362</v>
      </c>
      <c r="C65" s="20" t="s">
        <v>62</v>
      </c>
      <c r="D65" s="46">
        <v>7355117</v>
      </c>
      <c r="E65" s="46">
        <v>0</v>
      </c>
      <c r="F65" s="46">
        <v>0</v>
      </c>
      <c r="G65" s="46">
        <v>0</v>
      </c>
      <c r="H65" s="46">
        <v>0</v>
      </c>
      <c r="I65" s="46">
        <v>308976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7664093</v>
      </c>
      <c r="O65" s="47">
        <f t="shared" si="8"/>
        <v>162.9721861909116</v>
      </c>
      <c r="P65" s="9"/>
    </row>
    <row r="66" spans="1:119">
      <c r="A66" s="12"/>
      <c r="B66" s="25">
        <v>365</v>
      </c>
      <c r="C66" s="20" t="s">
        <v>63</v>
      </c>
      <c r="D66" s="46">
        <v>116423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1200</v>
      </c>
      <c r="K66" s="46">
        <v>0</v>
      </c>
      <c r="L66" s="46">
        <v>0</v>
      </c>
      <c r="M66" s="46">
        <v>0</v>
      </c>
      <c r="N66" s="46">
        <f t="shared" si="14"/>
        <v>117623</v>
      </c>
      <c r="O66" s="47">
        <f t="shared" si="8"/>
        <v>2.5011801730920533</v>
      </c>
      <c r="P66" s="9"/>
    </row>
    <row r="67" spans="1:119">
      <c r="A67" s="12"/>
      <c r="B67" s="25">
        <v>366</v>
      </c>
      <c r="C67" s="20" t="s">
        <v>64</v>
      </c>
      <c r="D67" s="46">
        <v>1178445</v>
      </c>
      <c r="E67" s="46">
        <v>0</v>
      </c>
      <c r="F67" s="46">
        <v>0</v>
      </c>
      <c r="G67" s="46">
        <v>379567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1558012</v>
      </c>
      <c r="O67" s="47">
        <f t="shared" si="8"/>
        <v>33.130159270206477</v>
      </c>
      <c r="P67" s="9"/>
    </row>
    <row r="68" spans="1:119">
      <c r="A68" s="12"/>
      <c r="B68" s="25">
        <v>368</v>
      </c>
      <c r="C68" s="20" t="s">
        <v>95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25241020</v>
      </c>
      <c r="L68" s="46">
        <v>0</v>
      </c>
      <c r="M68" s="46">
        <v>0</v>
      </c>
      <c r="N68" s="46">
        <f t="shared" si="14"/>
        <v>25241020</v>
      </c>
      <c r="O68" s="47">
        <f t="shared" si="8"/>
        <v>536.73464180151825</v>
      </c>
      <c r="P68" s="9"/>
    </row>
    <row r="69" spans="1:119">
      <c r="A69" s="12"/>
      <c r="B69" s="25">
        <v>369.9</v>
      </c>
      <c r="C69" s="20" t="s">
        <v>65</v>
      </c>
      <c r="D69" s="46">
        <v>377221</v>
      </c>
      <c r="E69" s="46">
        <v>0</v>
      </c>
      <c r="F69" s="46">
        <v>0</v>
      </c>
      <c r="G69" s="46">
        <v>65974</v>
      </c>
      <c r="H69" s="46">
        <v>0</v>
      </c>
      <c r="I69" s="46">
        <v>52767</v>
      </c>
      <c r="J69" s="46">
        <v>20364</v>
      </c>
      <c r="K69" s="46">
        <v>207617</v>
      </c>
      <c r="L69" s="46">
        <v>0</v>
      </c>
      <c r="M69" s="46">
        <v>0</v>
      </c>
      <c r="N69" s="46">
        <f t="shared" si="14"/>
        <v>723943</v>
      </c>
      <c r="O69" s="47">
        <f>(N69/O$75)</f>
        <v>15.394199077125906</v>
      </c>
      <c r="P69" s="9"/>
    </row>
    <row r="70" spans="1:119" ht="15.75">
      <c r="A70" s="29" t="s">
        <v>41</v>
      </c>
      <c r="B70" s="30"/>
      <c r="C70" s="31"/>
      <c r="D70" s="32">
        <f t="shared" ref="D70:M70" si="15">SUM(D71:D72)</f>
        <v>7262723</v>
      </c>
      <c r="E70" s="32">
        <f t="shared" si="15"/>
        <v>0</v>
      </c>
      <c r="F70" s="32">
        <f t="shared" si="15"/>
        <v>29127747</v>
      </c>
      <c r="G70" s="32">
        <f t="shared" si="15"/>
        <v>56258237</v>
      </c>
      <c r="H70" s="32">
        <f t="shared" si="15"/>
        <v>0</v>
      </c>
      <c r="I70" s="32">
        <f t="shared" si="15"/>
        <v>0</v>
      </c>
      <c r="J70" s="32">
        <f t="shared" si="15"/>
        <v>1000000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93648707</v>
      </c>
      <c r="O70" s="45">
        <f>(N70/O$75)</f>
        <v>1991.3816956216642</v>
      </c>
      <c r="P70" s="9"/>
    </row>
    <row r="71" spans="1:119">
      <c r="A71" s="12"/>
      <c r="B71" s="25">
        <v>381</v>
      </c>
      <c r="C71" s="20" t="s">
        <v>66</v>
      </c>
      <c r="D71" s="46">
        <v>6807873</v>
      </c>
      <c r="E71" s="46">
        <v>0</v>
      </c>
      <c r="F71" s="46">
        <v>29127747</v>
      </c>
      <c r="G71" s="46">
        <v>9612604</v>
      </c>
      <c r="H71" s="46">
        <v>0</v>
      </c>
      <c r="I71" s="46">
        <v>0</v>
      </c>
      <c r="J71" s="46">
        <v>1000000</v>
      </c>
      <c r="K71" s="46">
        <v>0</v>
      </c>
      <c r="L71" s="46">
        <v>0</v>
      </c>
      <c r="M71" s="46">
        <v>0</v>
      </c>
      <c r="N71" s="46">
        <f>SUM(D71:M71)</f>
        <v>46548224</v>
      </c>
      <c r="O71" s="47">
        <f>(N71/O$75)</f>
        <v>989.81912518340528</v>
      </c>
      <c r="P71" s="9"/>
    </row>
    <row r="72" spans="1:119" ht="15.75" thickBot="1">
      <c r="A72" s="12"/>
      <c r="B72" s="25">
        <v>384</v>
      </c>
      <c r="C72" s="20" t="s">
        <v>67</v>
      </c>
      <c r="D72" s="46">
        <v>454850</v>
      </c>
      <c r="E72" s="46">
        <v>0</v>
      </c>
      <c r="F72" s="46">
        <v>0</v>
      </c>
      <c r="G72" s="46">
        <v>46645633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47100483</v>
      </c>
      <c r="O72" s="47">
        <f>(N72/O$75)</f>
        <v>1001.5625704382588</v>
      </c>
      <c r="P72" s="9"/>
    </row>
    <row r="73" spans="1:119" ht="16.5" thickBot="1">
      <c r="A73" s="14" t="s">
        <v>51</v>
      </c>
      <c r="B73" s="23"/>
      <c r="C73" s="22"/>
      <c r="D73" s="15">
        <f t="shared" ref="D73:M73" si="16">SUM(D5,D18,D27,D41,D53,D61,D70)</f>
        <v>137244315</v>
      </c>
      <c r="E73" s="15">
        <f t="shared" si="16"/>
        <v>0</v>
      </c>
      <c r="F73" s="15">
        <f t="shared" si="16"/>
        <v>29140786</v>
      </c>
      <c r="G73" s="15">
        <f t="shared" si="16"/>
        <v>64680174</v>
      </c>
      <c r="H73" s="15">
        <f t="shared" si="16"/>
        <v>0</v>
      </c>
      <c r="I73" s="15">
        <f t="shared" si="16"/>
        <v>21765792</v>
      </c>
      <c r="J73" s="15">
        <f t="shared" si="16"/>
        <v>28254926</v>
      </c>
      <c r="K73" s="15">
        <f t="shared" si="16"/>
        <v>35755116</v>
      </c>
      <c r="L73" s="15">
        <f t="shared" si="16"/>
        <v>0</v>
      </c>
      <c r="M73" s="15">
        <f t="shared" si="16"/>
        <v>0</v>
      </c>
      <c r="N73" s="15">
        <f>SUM(D73:M73)</f>
        <v>316841109</v>
      </c>
      <c r="O73" s="38">
        <f>(N73/O$75)</f>
        <v>6737.4297531205475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102</v>
      </c>
      <c r="M75" s="118"/>
      <c r="N75" s="118"/>
      <c r="O75" s="43">
        <v>47027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103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84694008</v>
      </c>
      <c r="E5" s="27">
        <f t="shared" si="0"/>
        <v>0</v>
      </c>
      <c r="F5" s="27">
        <f t="shared" si="0"/>
        <v>0</v>
      </c>
      <c r="G5" s="27">
        <f t="shared" si="0"/>
        <v>1052197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1313065</v>
      </c>
      <c r="L5" s="27">
        <f t="shared" si="0"/>
        <v>0</v>
      </c>
      <c r="M5" s="27">
        <f t="shared" si="0"/>
        <v>0</v>
      </c>
      <c r="N5" s="28">
        <f>SUM(D5:M5)</f>
        <v>87059270</v>
      </c>
      <c r="O5" s="33">
        <f t="shared" ref="O5:O36" si="1">(N5/O$75)</f>
        <v>1861.1952710791859</v>
      </c>
      <c r="P5" s="6"/>
    </row>
    <row r="6" spans="1:133">
      <c r="A6" s="12"/>
      <c r="B6" s="25">
        <v>311</v>
      </c>
      <c r="C6" s="20" t="s">
        <v>2</v>
      </c>
      <c r="D6" s="46">
        <v>70277262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70277262</v>
      </c>
      <c r="O6" s="47">
        <f t="shared" si="1"/>
        <v>1502.421369933299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760159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760159</v>
      </c>
      <c r="O7" s="47">
        <f t="shared" si="1"/>
        <v>16.251047545749959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292038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292038</v>
      </c>
      <c r="O8" s="47">
        <f t="shared" si="1"/>
        <v>6.2433299127757822</v>
      </c>
      <c r="P8" s="9"/>
    </row>
    <row r="9" spans="1:133">
      <c r="A9" s="12"/>
      <c r="B9" s="25">
        <v>312.51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864679</v>
      </c>
      <c r="L9" s="46">
        <v>0</v>
      </c>
      <c r="M9" s="46">
        <v>0</v>
      </c>
      <c r="N9" s="46">
        <f>SUM(D9:M9)</f>
        <v>864679</v>
      </c>
      <c r="O9" s="47">
        <f t="shared" si="1"/>
        <v>18.485526765862836</v>
      </c>
      <c r="P9" s="9"/>
    </row>
    <row r="10" spans="1:133">
      <c r="A10" s="12"/>
      <c r="B10" s="25">
        <v>312.52</v>
      </c>
      <c r="C10" s="20" t="s">
        <v>80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448386</v>
      </c>
      <c r="L10" s="46">
        <v>0</v>
      </c>
      <c r="M10" s="46">
        <v>0</v>
      </c>
      <c r="N10" s="46">
        <f>SUM(D10:M10)</f>
        <v>448386</v>
      </c>
      <c r="O10" s="47">
        <f t="shared" si="1"/>
        <v>9.5858132375577227</v>
      </c>
      <c r="P10" s="9"/>
    </row>
    <row r="11" spans="1:133">
      <c r="A11" s="12"/>
      <c r="B11" s="25">
        <v>314.10000000000002</v>
      </c>
      <c r="C11" s="20" t="s">
        <v>12</v>
      </c>
      <c r="D11" s="46">
        <v>5351951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5351951</v>
      </c>
      <c r="O11" s="47">
        <f t="shared" si="1"/>
        <v>114.41660253121259</v>
      </c>
      <c r="P11" s="9"/>
    </row>
    <row r="12" spans="1:133">
      <c r="A12" s="12"/>
      <c r="B12" s="25">
        <v>314.2</v>
      </c>
      <c r="C12" s="20" t="s">
        <v>14</v>
      </c>
      <c r="D12" s="46">
        <v>4812602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4812602</v>
      </c>
      <c r="O12" s="47">
        <f t="shared" si="1"/>
        <v>102.88613819052506</v>
      </c>
      <c r="P12" s="9"/>
    </row>
    <row r="13" spans="1:133">
      <c r="A13" s="12"/>
      <c r="B13" s="25">
        <v>314.3</v>
      </c>
      <c r="C13" s="20" t="s">
        <v>13</v>
      </c>
      <c r="D13" s="46">
        <v>930350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930350</v>
      </c>
      <c r="O13" s="47">
        <f t="shared" si="1"/>
        <v>19.889473234137164</v>
      </c>
      <c r="P13" s="9"/>
    </row>
    <row r="14" spans="1:133">
      <c r="A14" s="12"/>
      <c r="B14" s="25">
        <v>314.39999999999998</v>
      </c>
      <c r="C14" s="20" t="s">
        <v>15</v>
      </c>
      <c r="D14" s="46">
        <v>123990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123990</v>
      </c>
      <c r="O14" s="47">
        <f t="shared" si="1"/>
        <v>2.6507183170856852</v>
      </c>
      <c r="P14" s="9"/>
    </row>
    <row r="15" spans="1:133">
      <c r="A15" s="12"/>
      <c r="B15" s="25">
        <v>314.7</v>
      </c>
      <c r="C15" s="20" t="s">
        <v>16</v>
      </c>
      <c r="D15" s="46">
        <v>968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968</v>
      </c>
      <c r="O15" s="47">
        <f t="shared" si="1"/>
        <v>2.0694373182828803E-2</v>
      </c>
      <c r="P15" s="9"/>
    </row>
    <row r="16" spans="1:133">
      <c r="A16" s="12"/>
      <c r="B16" s="25">
        <v>316</v>
      </c>
      <c r="C16" s="20" t="s">
        <v>17</v>
      </c>
      <c r="D16" s="46">
        <v>3196885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3196885</v>
      </c>
      <c r="O16" s="47">
        <f t="shared" si="1"/>
        <v>68.344557037797159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10470254</v>
      </c>
      <c r="E17" s="32">
        <f t="shared" si="3"/>
        <v>0</v>
      </c>
      <c r="F17" s="32">
        <f t="shared" si="3"/>
        <v>32621</v>
      </c>
      <c r="G17" s="32">
        <f t="shared" si="3"/>
        <v>467028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10969903</v>
      </c>
      <c r="O17" s="45">
        <f t="shared" si="1"/>
        <v>234.51990336924919</v>
      </c>
      <c r="P17" s="10"/>
    </row>
    <row r="18" spans="1:16">
      <c r="A18" s="12"/>
      <c r="B18" s="25">
        <v>322</v>
      </c>
      <c r="C18" s="20" t="s">
        <v>0</v>
      </c>
      <c r="D18" s="46">
        <v>3209993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3209993</v>
      </c>
      <c r="O18" s="47">
        <f t="shared" si="1"/>
        <v>68.624786215153065</v>
      </c>
      <c r="P18" s="9"/>
    </row>
    <row r="19" spans="1:16">
      <c r="A19" s="12"/>
      <c r="B19" s="25">
        <v>323.10000000000002</v>
      </c>
      <c r="C19" s="20" t="s">
        <v>19</v>
      </c>
      <c r="D19" s="46">
        <v>4682462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4682462</v>
      </c>
      <c r="O19" s="47">
        <f t="shared" si="1"/>
        <v>100.10394219257739</v>
      </c>
      <c r="P19" s="9"/>
    </row>
    <row r="20" spans="1:16">
      <c r="A20" s="12"/>
      <c r="B20" s="25">
        <v>323.39999999999998</v>
      </c>
      <c r="C20" s="20" t="s">
        <v>20</v>
      </c>
      <c r="D20" s="46">
        <v>98157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98157</v>
      </c>
      <c r="O20" s="47">
        <f t="shared" si="1"/>
        <v>2.0984479220112879</v>
      </c>
      <c r="P20" s="9"/>
    </row>
    <row r="21" spans="1:16">
      <c r="A21" s="12"/>
      <c r="B21" s="25">
        <v>323.5</v>
      </c>
      <c r="C21" s="20" t="s">
        <v>21</v>
      </c>
      <c r="D21" s="46">
        <v>505004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505004</v>
      </c>
      <c r="O21" s="47">
        <f t="shared" si="1"/>
        <v>10.796220283906276</v>
      </c>
      <c r="P21" s="9"/>
    </row>
    <row r="22" spans="1:16">
      <c r="A22" s="12"/>
      <c r="B22" s="25">
        <v>323.7</v>
      </c>
      <c r="C22" s="20" t="s">
        <v>22</v>
      </c>
      <c r="D22" s="46">
        <v>990678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990678</v>
      </c>
      <c r="O22" s="47">
        <f t="shared" si="1"/>
        <v>21.179194458696767</v>
      </c>
      <c r="P22" s="9"/>
    </row>
    <row r="23" spans="1:16">
      <c r="A23" s="12"/>
      <c r="B23" s="25">
        <v>324.72000000000003</v>
      </c>
      <c r="C23" s="20" t="s">
        <v>81</v>
      </c>
      <c r="D23" s="46">
        <v>0</v>
      </c>
      <c r="E23" s="46">
        <v>0</v>
      </c>
      <c r="F23" s="46">
        <v>0</v>
      </c>
      <c r="G23" s="46">
        <v>452456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452456</v>
      </c>
      <c r="O23" s="47">
        <f t="shared" si="1"/>
        <v>9.6728236702582517</v>
      </c>
      <c r="P23" s="9"/>
    </row>
    <row r="24" spans="1:16">
      <c r="A24" s="12"/>
      <c r="B24" s="25">
        <v>325.10000000000002</v>
      </c>
      <c r="C24" s="20" t="s">
        <v>24</v>
      </c>
      <c r="D24" s="46">
        <v>54</v>
      </c>
      <c r="E24" s="46">
        <v>0</v>
      </c>
      <c r="F24" s="46">
        <v>32621</v>
      </c>
      <c r="G24" s="46">
        <v>14572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47247</v>
      </c>
      <c r="O24" s="47">
        <f t="shared" si="1"/>
        <v>1.0100692662904054</v>
      </c>
      <c r="P24" s="9"/>
    </row>
    <row r="25" spans="1:16">
      <c r="A25" s="12"/>
      <c r="B25" s="25">
        <v>329</v>
      </c>
      <c r="C25" s="20" t="s">
        <v>25</v>
      </c>
      <c r="D25" s="46">
        <v>983906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983906</v>
      </c>
      <c r="O25" s="47">
        <f t="shared" si="1"/>
        <v>21.034419360355738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SUM(D27:D39)</f>
        <v>3839719</v>
      </c>
      <c r="E26" s="32">
        <f t="shared" si="5"/>
        <v>13459</v>
      </c>
      <c r="F26" s="32">
        <f t="shared" si="5"/>
        <v>0</v>
      </c>
      <c r="G26" s="32">
        <f t="shared" si="5"/>
        <v>3611677</v>
      </c>
      <c r="H26" s="32">
        <f t="shared" si="5"/>
        <v>0</v>
      </c>
      <c r="I26" s="32">
        <f t="shared" si="5"/>
        <v>251067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7715922</v>
      </c>
      <c r="O26" s="45">
        <f t="shared" si="1"/>
        <v>164.95472036942022</v>
      </c>
      <c r="P26" s="10"/>
    </row>
    <row r="27" spans="1:16">
      <c r="A27" s="12"/>
      <c r="B27" s="25">
        <v>331.2</v>
      </c>
      <c r="C27" s="20" t="s">
        <v>82</v>
      </c>
      <c r="D27" s="46">
        <v>119469</v>
      </c>
      <c r="E27" s="46">
        <v>0</v>
      </c>
      <c r="F27" s="46">
        <v>0</v>
      </c>
      <c r="G27" s="46">
        <v>0</v>
      </c>
      <c r="H27" s="46">
        <v>0</v>
      </c>
      <c r="I27" s="46">
        <v>12470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131939</v>
      </c>
      <c r="O27" s="47">
        <f t="shared" si="1"/>
        <v>2.8206558919103815</v>
      </c>
      <c r="P27" s="9"/>
    </row>
    <row r="28" spans="1:16">
      <c r="A28" s="12"/>
      <c r="B28" s="25">
        <v>334.2</v>
      </c>
      <c r="C28" s="20" t="s">
        <v>83</v>
      </c>
      <c r="D28" s="46">
        <v>19085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19085</v>
      </c>
      <c r="O28" s="47">
        <f t="shared" si="1"/>
        <v>0.40800838036599968</v>
      </c>
      <c r="P28" s="9"/>
    </row>
    <row r="29" spans="1:16">
      <c r="A29" s="12"/>
      <c r="B29" s="25">
        <v>334.35</v>
      </c>
      <c r="C29" s="20" t="s">
        <v>84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107767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107767</v>
      </c>
      <c r="O29" s="47">
        <f t="shared" si="1"/>
        <v>2.3038951599110655</v>
      </c>
      <c r="P29" s="9"/>
    </row>
    <row r="30" spans="1:16">
      <c r="A30" s="12"/>
      <c r="B30" s="25">
        <v>334.36</v>
      </c>
      <c r="C30" s="20" t="s">
        <v>85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130830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130830</v>
      </c>
      <c r="O30" s="47">
        <f t="shared" si="1"/>
        <v>2.7969471523858389</v>
      </c>
      <c r="P30" s="9"/>
    </row>
    <row r="31" spans="1:16">
      <c r="A31" s="12"/>
      <c r="B31" s="25">
        <v>334.39</v>
      </c>
      <c r="C31" s="20" t="s">
        <v>28</v>
      </c>
      <c r="D31" s="46">
        <v>0</v>
      </c>
      <c r="E31" s="46">
        <v>13459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13459</v>
      </c>
      <c r="O31" s="47">
        <f t="shared" si="1"/>
        <v>0.28773302548315377</v>
      </c>
      <c r="P31" s="9"/>
    </row>
    <row r="32" spans="1:16">
      <c r="A32" s="12"/>
      <c r="B32" s="25">
        <v>334.49</v>
      </c>
      <c r="C32" s="20" t="s">
        <v>86</v>
      </c>
      <c r="D32" s="46">
        <v>30169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30169</v>
      </c>
      <c r="O32" s="47">
        <f t="shared" si="1"/>
        <v>0.64496750470326658</v>
      </c>
      <c r="P32" s="9"/>
    </row>
    <row r="33" spans="1:16">
      <c r="A33" s="12"/>
      <c r="B33" s="25">
        <v>334.7</v>
      </c>
      <c r="C33" s="20" t="s">
        <v>87</v>
      </c>
      <c r="D33" s="46">
        <v>25000</v>
      </c>
      <c r="E33" s="46">
        <v>0</v>
      </c>
      <c r="F33" s="46">
        <v>0</v>
      </c>
      <c r="G33" s="46">
        <v>312554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337554</v>
      </c>
      <c r="O33" s="47">
        <f t="shared" si="1"/>
        <v>7.2163930220625963</v>
      </c>
      <c r="P33" s="9"/>
    </row>
    <row r="34" spans="1:16">
      <c r="A34" s="12"/>
      <c r="B34" s="25">
        <v>335.12</v>
      </c>
      <c r="C34" s="20" t="s">
        <v>29</v>
      </c>
      <c r="D34" s="46">
        <v>1073890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1073890</v>
      </c>
      <c r="O34" s="47">
        <f t="shared" si="1"/>
        <v>22.958140926971097</v>
      </c>
      <c r="P34" s="9"/>
    </row>
    <row r="35" spans="1:16">
      <c r="A35" s="12"/>
      <c r="B35" s="25">
        <v>335.15</v>
      </c>
      <c r="C35" s="20" t="s">
        <v>30</v>
      </c>
      <c r="D35" s="46">
        <v>58825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58825</v>
      </c>
      <c r="O35" s="47">
        <f t="shared" si="1"/>
        <v>1.2575893620660168</v>
      </c>
      <c r="P35" s="9"/>
    </row>
    <row r="36" spans="1:16">
      <c r="A36" s="12"/>
      <c r="B36" s="25">
        <v>335.18</v>
      </c>
      <c r="C36" s="20" t="s">
        <v>31</v>
      </c>
      <c r="D36" s="46">
        <v>2508521</v>
      </c>
      <c r="E36" s="46">
        <v>0</v>
      </c>
      <c r="F36" s="46">
        <v>0</v>
      </c>
      <c r="G36" s="46">
        <v>1346817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3855338</v>
      </c>
      <c r="O36" s="47">
        <f t="shared" si="1"/>
        <v>82.421284419360362</v>
      </c>
      <c r="P36" s="9"/>
    </row>
    <row r="37" spans="1:16">
      <c r="A37" s="12"/>
      <c r="B37" s="25">
        <v>337.2</v>
      </c>
      <c r="C37" s="20" t="s">
        <v>34</v>
      </c>
      <c r="D37" s="46">
        <v>4760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4760</v>
      </c>
      <c r="O37" s="47">
        <f t="shared" ref="O37:O68" si="7">(N37/O$75)</f>
        <v>0.1017615871387036</v>
      </c>
      <c r="P37" s="9"/>
    </row>
    <row r="38" spans="1:16">
      <c r="A38" s="12"/>
      <c r="B38" s="25">
        <v>337.3</v>
      </c>
      <c r="C38" s="20" t="s">
        <v>88</v>
      </c>
      <c r="D38" s="46">
        <v>0</v>
      </c>
      <c r="E38" s="46">
        <v>0</v>
      </c>
      <c r="F38" s="46">
        <v>0</v>
      </c>
      <c r="G38" s="46">
        <v>649628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649628</v>
      </c>
      <c r="O38" s="47">
        <f t="shared" si="7"/>
        <v>13.888062254147426</v>
      </c>
      <c r="P38" s="9"/>
    </row>
    <row r="39" spans="1:16">
      <c r="A39" s="12"/>
      <c r="B39" s="25">
        <v>337.7</v>
      </c>
      <c r="C39" s="20" t="s">
        <v>89</v>
      </c>
      <c r="D39" s="46">
        <v>0</v>
      </c>
      <c r="E39" s="46">
        <v>0</v>
      </c>
      <c r="F39" s="46">
        <v>0</v>
      </c>
      <c r="G39" s="46">
        <v>1302678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1302678</v>
      </c>
      <c r="O39" s="47">
        <f t="shared" si="7"/>
        <v>27.849281682914317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SUM(D41:D51)</f>
        <v>15736821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18343888</v>
      </c>
      <c r="J40" s="32">
        <f t="shared" si="8"/>
        <v>27236829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61317538</v>
      </c>
      <c r="O40" s="45">
        <f t="shared" si="7"/>
        <v>1310.87604754575</v>
      </c>
      <c r="P40" s="10"/>
    </row>
    <row r="41" spans="1:16">
      <c r="A41" s="12"/>
      <c r="B41" s="25">
        <v>341.2</v>
      </c>
      <c r="C41" s="20" t="s">
        <v>90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27236829</v>
      </c>
      <c r="K41" s="46">
        <v>0</v>
      </c>
      <c r="L41" s="46">
        <v>0</v>
      </c>
      <c r="M41" s="46">
        <v>0</v>
      </c>
      <c r="N41" s="46">
        <f t="shared" ref="N41:N51" si="9">SUM(D41:M41)</f>
        <v>27236829</v>
      </c>
      <c r="O41" s="47">
        <f t="shared" si="7"/>
        <v>582.28213186249354</v>
      </c>
      <c r="P41" s="9"/>
    </row>
    <row r="42" spans="1:16">
      <c r="A42" s="12"/>
      <c r="B42" s="25">
        <v>341.9</v>
      </c>
      <c r="C42" s="20" t="s">
        <v>42</v>
      </c>
      <c r="D42" s="46">
        <v>1361781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1361781</v>
      </c>
      <c r="O42" s="47">
        <f t="shared" si="7"/>
        <v>29.112814263724989</v>
      </c>
      <c r="P42" s="9"/>
    </row>
    <row r="43" spans="1:16">
      <c r="A43" s="12"/>
      <c r="B43" s="25">
        <v>342.1</v>
      </c>
      <c r="C43" s="20" t="s">
        <v>43</v>
      </c>
      <c r="D43" s="46">
        <v>117112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117112</v>
      </c>
      <c r="O43" s="47">
        <f t="shared" si="7"/>
        <v>2.5036770993671968</v>
      </c>
      <c r="P43" s="9"/>
    </row>
    <row r="44" spans="1:16">
      <c r="A44" s="12"/>
      <c r="B44" s="25">
        <v>342.2</v>
      </c>
      <c r="C44" s="20" t="s">
        <v>91</v>
      </c>
      <c r="D44" s="46">
        <v>1742478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1742478</v>
      </c>
      <c r="O44" s="47">
        <f t="shared" si="7"/>
        <v>37.251539250897899</v>
      </c>
      <c r="P44" s="9"/>
    </row>
    <row r="45" spans="1:16">
      <c r="A45" s="12"/>
      <c r="B45" s="25">
        <v>342.4</v>
      </c>
      <c r="C45" s="20" t="s">
        <v>44</v>
      </c>
      <c r="D45" s="46">
        <v>630879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630879</v>
      </c>
      <c r="O45" s="47">
        <f t="shared" si="7"/>
        <v>13.487237044638276</v>
      </c>
      <c r="P45" s="9"/>
    </row>
    <row r="46" spans="1:16">
      <c r="A46" s="12"/>
      <c r="B46" s="25">
        <v>342.9</v>
      </c>
      <c r="C46" s="20" t="s">
        <v>92</v>
      </c>
      <c r="D46" s="46">
        <v>332814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332814</v>
      </c>
      <c r="O46" s="47">
        <f t="shared" si="7"/>
        <v>7.1150590046177529</v>
      </c>
      <c r="P46" s="9"/>
    </row>
    <row r="47" spans="1:16">
      <c r="A47" s="12"/>
      <c r="B47" s="25">
        <v>343.4</v>
      </c>
      <c r="C47" s="20" t="s">
        <v>45</v>
      </c>
      <c r="D47" s="46">
        <v>8177970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8177970</v>
      </c>
      <c r="O47" s="47">
        <f t="shared" si="7"/>
        <v>174.83260646485377</v>
      </c>
      <c r="P47" s="9"/>
    </row>
    <row r="48" spans="1:16">
      <c r="A48" s="12"/>
      <c r="B48" s="25">
        <v>343.5</v>
      </c>
      <c r="C48" s="20" t="s">
        <v>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9450749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9450749</v>
      </c>
      <c r="O48" s="47">
        <f t="shared" si="7"/>
        <v>202.04269283393194</v>
      </c>
      <c r="P48" s="9"/>
    </row>
    <row r="49" spans="1:16">
      <c r="A49" s="12"/>
      <c r="B49" s="25">
        <v>343.9</v>
      </c>
      <c r="C49" s="20" t="s">
        <v>48</v>
      </c>
      <c r="D49" s="46">
        <v>60978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60978</v>
      </c>
      <c r="O49" s="47">
        <f t="shared" si="7"/>
        <v>1.3036172396100565</v>
      </c>
      <c r="P49" s="9"/>
    </row>
    <row r="50" spans="1:16">
      <c r="A50" s="12"/>
      <c r="B50" s="25">
        <v>344.5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8893139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8893139</v>
      </c>
      <c r="O50" s="47">
        <f t="shared" si="7"/>
        <v>190.12183598426543</v>
      </c>
      <c r="P50" s="9"/>
    </row>
    <row r="51" spans="1:16">
      <c r="A51" s="12"/>
      <c r="B51" s="25">
        <v>347.2</v>
      </c>
      <c r="C51" s="20" t="s">
        <v>50</v>
      </c>
      <c r="D51" s="46">
        <v>3312809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3312809</v>
      </c>
      <c r="O51" s="47">
        <f t="shared" si="7"/>
        <v>70.822836497349073</v>
      </c>
      <c r="P51" s="9"/>
    </row>
    <row r="52" spans="1:16" ht="15.75">
      <c r="A52" s="29" t="s">
        <v>40</v>
      </c>
      <c r="B52" s="30"/>
      <c r="C52" s="31"/>
      <c r="D52" s="32">
        <f t="shared" ref="D52:M52" si="10">SUM(D53:D59)</f>
        <v>3473120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3473120</v>
      </c>
      <c r="O52" s="45">
        <f t="shared" si="7"/>
        <v>74.250042756969393</v>
      </c>
      <c r="P52" s="10"/>
    </row>
    <row r="53" spans="1:16">
      <c r="A53" s="13"/>
      <c r="B53" s="39">
        <v>351.1</v>
      </c>
      <c r="C53" s="21" t="s">
        <v>53</v>
      </c>
      <c r="D53" s="46">
        <v>1583286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1583286</v>
      </c>
      <c r="O53" s="47">
        <f t="shared" si="7"/>
        <v>33.848255515649051</v>
      </c>
      <c r="P53" s="9"/>
    </row>
    <row r="54" spans="1:16">
      <c r="A54" s="13"/>
      <c r="B54" s="39">
        <v>351.2</v>
      </c>
      <c r="C54" s="21" t="s">
        <v>54</v>
      </c>
      <c r="D54" s="46">
        <v>239587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1">SUM(D54:M54)</f>
        <v>239587</v>
      </c>
      <c r="O54" s="47">
        <f t="shared" si="7"/>
        <v>5.122007012142979</v>
      </c>
      <c r="P54" s="9"/>
    </row>
    <row r="55" spans="1:16">
      <c r="A55" s="13"/>
      <c r="B55" s="39">
        <v>351.4</v>
      </c>
      <c r="C55" s="21" t="s">
        <v>55</v>
      </c>
      <c r="D55" s="46">
        <v>23205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23205</v>
      </c>
      <c r="O55" s="47">
        <f t="shared" si="7"/>
        <v>0.49608773730118011</v>
      </c>
      <c r="P55" s="9"/>
    </row>
    <row r="56" spans="1:16">
      <c r="A56" s="13"/>
      <c r="B56" s="39">
        <v>351.5</v>
      </c>
      <c r="C56" s="21" t="s">
        <v>56</v>
      </c>
      <c r="D56" s="46">
        <v>942666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942666</v>
      </c>
      <c r="O56" s="47">
        <f t="shared" si="7"/>
        <v>20.152770651616212</v>
      </c>
      <c r="P56" s="9"/>
    </row>
    <row r="57" spans="1:16">
      <c r="A57" s="13"/>
      <c r="B57" s="39">
        <v>351.9</v>
      </c>
      <c r="C57" s="21" t="s">
        <v>59</v>
      </c>
      <c r="D57" s="46">
        <v>99902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99902</v>
      </c>
      <c r="O57" s="47">
        <f t="shared" si="7"/>
        <v>2.1357533778005813</v>
      </c>
      <c r="P57" s="9"/>
    </row>
    <row r="58" spans="1:16">
      <c r="A58" s="13"/>
      <c r="B58" s="39">
        <v>354</v>
      </c>
      <c r="C58" s="21" t="s">
        <v>57</v>
      </c>
      <c r="D58" s="46">
        <v>334422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334422</v>
      </c>
      <c r="O58" s="47">
        <f t="shared" si="7"/>
        <v>7.1494356080041044</v>
      </c>
      <c r="P58" s="9"/>
    </row>
    <row r="59" spans="1:16">
      <c r="A59" s="13"/>
      <c r="B59" s="39">
        <v>359</v>
      </c>
      <c r="C59" s="21" t="s">
        <v>58</v>
      </c>
      <c r="D59" s="46">
        <v>250052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250052</v>
      </c>
      <c r="O59" s="47">
        <f t="shared" si="7"/>
        <v>5.3457328544552762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SUM(D61:D68)</f>
        <v>2840116</v>
      </c>
      <c r="E60" s="32">
        <f t="shared" si="12"/>
        <v>0</v>
      </c>
      <c r="F60" s="32">
        <f t="shared" si="12"/>
        <v>2566</v>
      </c>
      <c r="G60" s="32">
        <f t="shared" si="12"/>
        <v>781016</v>
      </c>
      <c r="H60" s="32">
        <f t="shared" si="12"/>
        <v>0</v>
      </c>
      <c r="I60" s="32">
        <f t="shared" si="12"/>
        <v>344252</v>
      </c>
      <c r="J60" s="32">
        <f t="shared" si="12"/>
        <v>36734</v>
      </c>
      <c r="K60" s="32">
        <f t="shared" si="12"/>
        <v>49998867</v>
      </c>
      <c r="L60" s="32">
        <f t="shared" si="12"/>
        <v>0</v>
      </c>
      <c r="M60" s="32">
        <f t="shared" si="12"/>
        <v>0</v>
      </c>
      <c r="N60" s="32">
        <f>SUM(D60:M60)</f>
        <v>54003551</v>
      </c>
      <c r="O60" s="45">
        <f t="shared" si="7"/>
        <v>1154.5140884214127</v>
      </c>
      <c r="P60" s="10"/>
    </row>
    <row r="61" spans="1:16">
      <c r="A61" s="12"/>
      <c r="B61" s="25">
        <v>361.1</v>
      </c>
      <c r="C61" s="20" t="s">
        <v>60</v>
      </c>
      <c r="D61" s="46">
        <v>70723</v>
      </c>
      <c r="E61" s="46">
        <v>0</v>
      </c>
      <c r="F61" s="46">
        <v>2566</v>
      </c>
      <c r="G61" s="46">
        <v>1932</v>
      </c>
      <c r="H61" s="46">
        <v>0</v>
      </c>
      <c r="I61" s="46">
        <v>9129</v>
      </c>
      <c r="J61" s="46">
        <v>117</v>
      </c>
      <c r="K61" s="46">
        <v>3886981</v>
      </c>
      <c r="L61" s="46">
        <v>0</v>
      </c>
      <c r="M61" s="46">
        <v>0</v>
      </c>
      <c r="N61" s="46">
        <f>SUM(D61:M61)</f>
        <v>3971448</v>
      </c>
      <c r="O61" s="47">
        <f t="shared" si="7"/>
        <v>84.903540277065161</v>
      </c>
      <c r="P61" s="9"/>
    </row>
    <row r="62" spans="1:16">
      <c r="A62" s="12"/>
      <c r="B62" s="25">
        <v>361.2</v>
      </c>
      <c r="C62" s="20" t="s">
        <v>93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2140375</v>
      </c>
      <c r="L62" s="46">
        <v>0</v>
      </c>
      <c r="M62" s="46">
        <v>0</v>
      </c>
      <c r="N62" s="46">
        <f t="shared" ref="N62:N68" si="13">SUM(D62:M62)</f>
        <v>2140375</v>
      </c>
      <c r="O62" s="47">
        <f t="shared" si="7"/>
        <v>45.75797417479049</v>
      </c>
      <c r="P62" s="9"/>
    </row>
    <row r="63" spans="1:16">
      <c r="A63" s="12"/>
      <c r="B63" s="25">
        <v>361.3</v>
      </c>
      <c r="C63" s="20" t="s">
        <v>94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15948512</v>
      </c>
      <c r="L63" s="46">
        <v>0</v>
      </c>
      <c r="M63" s="46">
        <v>0</v>
      </c>
      <c r="N63" s="46">
        <f t="shared" si="13"/>
        <v>15948512</v>
      </c>
      <c r="O63" s="47">
        <f t="shared" si="7"/>
        <v>340.95501966820592</v>
      </c>
      <c r="P63" s="9"/>
    </row>
    <row r="64" spans="1:16">
      <c r="A64" s="12"/>
      <c r="B64" s="25">
        <v>362</v>
      </c>
      <c r="C64" s="20" t="s">
        <v>62</v>
      </c>
      <c r="D64" s="46">
        <v>2530061</v>
      </c>
      <c r="E64" s="46">
        <v>0</v>
      </c>
      <c r="F64" s="46">
        <v>0</v>
      </c>
      <c r="G64" s="46">
        <v>21799</v>
      </c>
      <c r="H64" s="46">
        <v>0</v>
      </c>
      <c r="I64" s="46">
        <v>334583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2886443</v>
      </c>
      <c r="O64" s="47">
        <f t="shared" si="7"/>
        <v>61.707777492731317</v>
      </c>
      <c r="P64" s="9"/>
    </row>
    <row r="65" spans="1:119">
      <c r="A65" s="12"/>
      <c r="B65" s="25">
        <v>365</v>
      </c>
      <c r="C65" s="20" t="s">
        <v>63</v>
      </c>
      <c r="D65" s="46">
        <v>53246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28112</v>
      </c>
      <c r="K65" s="46">
        <v>0</v>
      </c>
      <c r="L65" s="46">
        <v>0</v>
      </c>
      <c r="M65" s="46">
        <v>0</v>
      </c>
      <c r="N65" s="46">
        <f t="shared" si="13"/>
        <v>81358</v>
      </c>
      <c r="O65" s="47">
        <f t="shared" si="7"/>
        <v>1.7393107576534976</v>
      </c>
      <c r="P65" s="9"/>
    </row>
    <row r="66" spans="1:119">
      <c r="A66" s="12"/>
      <c r="B66" s="25">
        <v>366</v>
      </c>
      <c r="C66" s="20" t="s">
        <v>64</v>
      </c>
      <c r="D66" s="46">
        <v>31510</v>
      </c>
      <c r="E66" s="46">
        <v>0</v>
      </c>
      <c r="F66" s="46">
        <v>0</v>
      </c>
      <c r="G66" s="46">
        <v>757250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788760</v>
      </c>
      <c r="O66" s="47">
        <f t="shared" si="7"/>
        <v>16.86249358645459</v>
      </c>
      <c r="P66" s="9"/>
    </row>
    <row r="67" spans="1:119">
      <c r="A67" s="12"/>
      <c r="B67" s="25">
        <v>368</v>
      </c>
      <c r="C67" s="20" t="s">
        <v>95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27409003</v>
      </c>
      <c r="L67" s="46">
        <v>0</v>
      </c>
      <c r="M67" s="46">
        <v>0</v>
      </c>
      <c r="N67" s="46">
        <f t="shared" si="13"/>
        <v>27409003</v>
      </c>
      <c r="O67" s="47">
        <f t="shared" si="7"/>
        <v>585.96295108602703</v>
      </c>
      <c r="P67" s="9"/>
    </row>
    <row r="68" spans="1:119">
      <c r="A68" s="12"/>
      <c r="B68" s="25">
        <v>369.9</v>
      </c>
      <c r="C68" s="20" t="s">
        <v>65</v>
      </c>
      <c r="D68" s="46">
        <v>154576</v>
      </c>
      <c r="E68" s="46">
        <v>0</v>
      </c>
      <c r="F68" s="46">
        <v>0</v>
      </c>
      <c r="G68" s="46">
        <v>35</v>
      </c>
      <c r="H68" s="46">
        <v>0</v>
      </c>
      <c r="I68" s="46">
        <v>540</v>
      </c>
      <c r="J68" s="46">
        <v>8505</v>
      </c>
      <c r="K68" s="46">
        <v>613996</v>
      </c>
      <c r="L68" s="46">
        <v>0</v>
      </c>
      <c r="M68" s="46">
        <v>0</v>
      </c>
      <c r="N68" s="46">
        <f t="shared" si="13"/>
        <v>777652</v>
      </c>
      <c r="O68" s="47">
        <f t="shared" si="7"/>
        <v>16.625021378484693</v>
      </c>
      <c r="P68" s="9"/>
    </row>
    <row r="69" spans="1:119" ht="15.75">
      <c r="A69" s="29" t="s">
        <v>41</v>
      </c>
      <c r="B69" s="30"/>
      <c r="C69" s="31"/>
      <c r="D69" s="32">
        <f t="shared" ref="D69:M69" si="14">SUM(D70:D72)</f>
        <v>7212276</v>
      </c>
      <c r="E69" s="32">
        <f t="shared" si="14"/>
        <v>0</v>
      </c>
      <c r="F69" s="32">
        <f t="shared" si="14"/>
        <v>4458460</v>
      </c>
      <c r="G69" s="32">
        <f t="shared" si="14"/>
        <v>2050249</v>
      </c>
      <c r="H69" s="32">
        <f t="shared" si="14"/>
        <v>0</v>
      </c>
      <c r="I69" s="32">
        <f t="shared" si="14"/>
        <v>0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13720985</v>
      </c>
      <c r="O69" s="45">
        <f>(N69/O$75)</f>
        <v>293.33386779545066</v>
      </c>
      <c r="P69" s="9"/>
    </row>
    <row r="70" spans="1:119">
      <c r="A70" s="12"/>
      <c r="B70" s="25">
        <v>381</v>
      </c>
      <c r="C70" s="20" t="s">
        <v>66</v>
      </c>
      <c r="D70" s="46">
        <v>0</v>
      </c>
      <c r="E70" s="46">
        <v>0</v>
      </c>
      <c r="F70" s="46">
        <v>4458460</v>
      </c>
      <c r="G70" s="46">
        <v>2050249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6508709</v>
      </c>
      <c r="O70" s="47">
        <f>(N70/O$75)</f>
        <v>139.14633572772362</v>
      </c>
      <c r="P70" s="9"/>
    </row>
    <row r="71" spans="1:119">
      <c r="A71" s="12"/>
      <c r="B71" s="25">
        <v>382</v>
      </c>
      <c r="C71" s="20" t="s">
        <v>76</v>
      </c>
      <c r="D71" s="46">
        <v>6509346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6509346</v>
      </c>
      <c r="O71" s="47">
        <f>(N71/O$75)</f>
        <v>139.15995382247306</v>
      </c>
      <c r="P71" s="9"/>
    </row>
    <row r="72" spans="1:119" ht="15.75" thickBot="1">
      <c r="A72" s="12"/>
      <c r="B72" s="25">
        <v>384</v>
      </c>
      <c r="C72" s="20" t="s">
        <v>67</v>
      </c>
      <c r="D72" s="46">
        <v>702930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702930</v>
      </c>
      <c r="O72" s="47">
        <f>(N72/O$75)</f>
        <v>15.027578245253977</v>
      </c>
      <c r="P72" s="9"/>
    </row>
    <row r="73" spans="1:119" ht="16.5" thickBot="1">
      <c r="A73" s="14" t="s">
        <v>51</v>
      </c>
      <c r="B73" s="23"/>
      <c r="C73" s="22"/>
      <c r="D73" s="15">
        <f t="shared" ref="D73:M73" si="15">SUM(D5,D17,D26,D40,D52,D60,D69)</f>
        <v>128266314</v>
      </c>
      <c r="E73" s="15">
        <f t="shared" si="15"/>
        <v>13459</v>
      </c>
      <c r="F73" s="15">
        <f t="shared" si="15"/>
        <v>4493647</v>
      </c>
      <c r="G73" s="15">
        <f t="shared" si="15"/>
        <v>7962167</v>
      </c>
      <c r="H73" s="15">
        <f t="shared" si="15"/>
        <v>0</v>
      </c>
      <c r="I73" s="15">
        <f t="shared" si="15"/>
        <v>18939207</v>
      </c>
      <c r="J73" s="15">
        <f t="shared" si="15"/>
        <v>27273563</v>
      </c>
      <c r="K73" s="15">
        <f t="shared" si="15"/>
        <v>51311932</v>
      </c>
      <c r="L73" s="15">
        <f t="shared" si="15"/>
        <v>0</v>
      </c>
      <c r="M73" s="15">
        <f t="shared" si="15"/>
        <v>0</v>
      </c>
      <c r="N73" s="15">
        <f>SUM(D73:M73)</f>
        <v>238260289</v>
      </c>
      <c r="O73" s="38">
        <f>(N73/O$75)</f>
        <v>5093.6439413374383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96</v>
      </c>
      <c r="M75" s="118"/>
      <c r="N75" s="118"/>
      <c r="O75" s="43">
        <v>46776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103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A77:O77"/>
    <mergeCell ref="L75:N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80793407</v>
      </c>
      <c r="E5" s="27">
        <f t="shared" si="0"/>
        <v>1075971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81869378</v>
      </c>
      <c r="O5" s="33">
        <f t="shared" ref="O5:O36" si="1">(N5/O$65)</f>
        <v>1799.2874442319949</v>
      </c>
      <c r="P5" s="6"/>
    </row>
    <row r="6" spans="1:133">
      <c r="A6" s="12"/>
      <c r="B6" s="25">
        <v>311</v>
      </c>
      <c r="C6" s="20" t="s">
        <v>2</v>
      </c>
      <c r="D6" s="46">
        <v>66397191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66397191</v>
      </c>
      <c r="O6" s="47">
        <f t="shared" si="1"/>
        <v>1459.2468517175446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775799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775799</v>
      </c>
      <c r="O7" s="47">
        <f t="shared" si="1"/>
        <v>17.05015274389574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300172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300172</v>
      </c>
      <c r="O8" s="47">
        <f t="shared" si="1"/>
        <v>6.5970418232566317</v>
      </c>
      <c r="P8" s="9"/>
    </row>
    <row r="9" spans="1:133">
      <c r="A9" s="12"/>
      <c r="B9" s="25">
        <v>314.10000000000002</v>
      </c>
      <c r="C9" s="20" t="s">
        <v>12</v>
      </c>
      <c r="D9" s="46">
        <v>5001967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5001967</v>
      </c>
      <c r="O9" s="47">
        <f t="shared" si="1"/>
        <v>109.93092459506384</v>
      </c>
      <c r="P9" s="9"/>
    </row>
    <row r="10" spans="1:133">
      <c r="A10" s="12"/>
      <c r="B10" s="25">
        <v>314.2</v>
      </c>
      <c r="C10" s="20" t="s">
        <v>14</v>
      </c>
      <c r="D10" s="46">
        <v>5258458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5258458</v>
      </c>
      <c r="O10" s="47">
        <f t="shared" si="1"/>
        <v>115.56796553921892</v>
      </c>
      <c r="P10" s="9"/>
    </row>
    <row r="11" spans="1:133">
      <c r="A11" s="12"/>
      <c r="B11" s="25">
        <v>314.3</v>
      </c>
      <c r="C11" s="20" t="s">
        <v>13</v>
      </c>
      <c r="D11" s="46">
        <v>894497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894497</v>
      </c>
      <c r="O11" s="47">
        <f t="shared" si="1"/>
        <v>19.658842662798619</v>
      </c>
      <c r="P11" s="9"/>
    </row>
    <row r="12" spans="1:133">
      <c r="A12" s="12"/>
      <c r="B12" s="25">
        <v>314.39999999999998</v>
      </c>
      <c r="C12" s="20" t="s">
        <v>15</v>
      </c>
      <c r="D12" s="46">
        <v>137174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137174</v>
      </c>
      <c r="O12" s="47">
        <f t="shared" si="1"/>
        <v>3.0147469286389312</v>
      </c>
      <c r="P12" s="9"/>
    </row>
    <row r="13" spans="1:133">
      <c r="A13" s="12"/>
      <c r="B13" s="25">
        <v>314.7</v>
      </c>
      <c r="C13" s="20" t="s">
        <v>16</v>
      </c>
      <c r="D13" s="46">
        <v>1181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1181</v>
      </c>
      <c r="O13" s="47">
        <f t="shared" si="1"/>
        <v>2.5955473506076788E-2</v>
      </c>
      <c r="P13" s="9"/>
    </row>
    <row r="14" spans="1:133">
      <c r="A14" s="12"/>
      <c r="B14" s="25">
        <v>316</v>
      </c>
      <c r="C14" s="20" t="s">
        <v>17</v>
      </c>
      <c r="D14" s="46">
        <v>3102939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3102939</v>
      </c>
      <c r="O14" s="47">
        <f t="shared" si="1"/>
        <v>68.194962748071475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SUM(D16:D23)</f>
        <v>11061646</v>
      </c>
      <c r="E15" s="32">
        <f t="shared" si="3"/>
        <v>0</v>
      </c>
      <c r="F15" s="32">
        <f t="shared" si="3"/>
        <v>1295</v>
      </c>
      <c r="G15" s="32">
        <f t="shared" si="3"/>
        <v>709963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11772904</v>
      </c>
      <c r="O15" s="45">
        <f t="shared" si="1"/>
        <v>258.73945627568622</v>
      </c>
      <c r="P15" s="10"/>
    </row>
    <row r="16" spans="1:133">
      <c r="A16" s="12"/>
      <c r="B16" s="25">
        <v>322</v>
      </c>
      <c r="C16" s="20" t="s">
        <v>0</v>
      </c>
      <c r="D16" s="46">
        <v>2855659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2855659</v>
      </c>
      <c r="O16" s="47">
        <f t="shared" si="1"/>
        <v>62.760356915232634</v>
      </c>
      <c r="P16" s="9"/>
    </row>
    <row r="17" spans="1:16">
      <c r="A17" s="12"/>
      <c r="B17" s="25">
        <v>323.10000000000002</v>
      </c>
      <c r="C17" s="20" t="s">
        <v>19</v>
      </c>
      <c r="D17" s="46">
        <v>5470371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5470371</v>
      </c>
      <c r="O17" s="47">
        <f t="shared" si="1"/>
        <v>120.22529175182963</v>
      </c>
      <c r="P17" s="9"/>
    </row>
    <row r="18" spans="1:16">
      <c r="A18" s="12"/>
      <c r="B18" s="25">
        <v>323.39999999999998</v>
      </c>
      <c r="C18" s="20" t="s">
        <v>20</v>
      </c>
      <c r="D18" s="46">
        <v>117381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117381</v>
      </c>
      <c r="O18" s="47">
        <f t="shared" si="1"/>
        <v>2.5797455000988991</v>
      </c>
      <c r="P18" s="9"/>
    </row>
    <row r="19" spans="1:16">
      <c r="A19" s="12"/>
      <c r="B19" s="25">
        <v>323.5</v>
      </c>
      <c r="C19" s="20" t="s">
        <v>21</v>
      </c>
      <c r="D19" s="46">
        <v>205958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205958</v>
      </c>
      <c r="O19" s="47">
        <f t="shared" si="1"/>
        <v>4.5264499681325683</v>
      </c>
      <c r="P19" s="9"/>
    </row>
    <row r="20" spans="1:16">
      <c r="A20" s="12"/>
      <c r="B20" s="25">
        <v>323.7</v>
      </c>
      <c r="C20" s="20" t="s">
        <v>22</v>
      </c>
      <c r="D20" s="46">
        <v>1256027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1256027</v>
      </c>
      <c r="O20" s="47">
        <f t="shared" si="1"/>
        <v>27.604382321267664</v>
      </c>
      <c r="P20" s="9"/>
    </row>
    <row r="21" spans="1:16">
      <c r="A21" s="12"/>
      <c r="B21" s="25">
        <v>324.70999999999998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708757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708757</v>
      </c>
      <c r="O21" s="47">
        <f t="shared" si="1"/>
        <v>15.576734577262037</v>
      </c>
      <c r="P21" s="9"/>
    </row>
    <row r="22" spans="1:16">
      <c r="A22" s="12"/>
      <c r="B22" s="25">
        <v>325.10000000000002</v>
      </c>
      <c r="C22" s="20" t="s">
        <v>24</v>
      </c>
      <c r="D22" s="46">
        <v>4307</v>
      </c>
      <c r="E22" s="46">
        <v>0</v>
      </c>
      <c r="F22" s="46">
        <v>1295</v>
      </c>
      <c r="G22" s="46">
        <v>1206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6808</v>
      </c>
      <c r="O22" s="47">
        <f t="shared" si="1"/>
        <v>0.14962308520691853</v>
      </c>
      <c r="P22" s="9"/>
    </row>
    <row r="23" spans="1:16">
      <c r="A23" s="12"/>
      <c r="B23" s="25">
        <v>329</v>
      </c>
      <c r="C23" s="20" t="s">
        <v>25</v>
      </c>
      <c r="D23" s="46">
        <v>1151943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1151943</v>
      </c>
      <c r="O23" s="47">
        <f t="shared" si="1"/>
        <v>25.316872156655897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SUM(D25:D32)</f>
        <v>3811300</v>
      </c>
      <c r="E24" s="32">
        <f t="shared" si="5"/>
        <v>0</v>
      </c>
      <c r="F24" s="32">
        <f t="shared" si="5"/>
        <v>0</v>
      </c>
      <c r="G24" s="32">
        <f t="shared" si="5"/>
        <v>3890821</v>
      </c>
      <c r="H24" s="32">
        <f t="shared" si="5"/>
        <v>0</v>
      </c>
      <c r="I24" s="32">
        <f t="shared" si="5"/>
        <v>392233</v>
      </c>
      <c r="J24" s="32">
        <f t="shared" si="5"/>
        <v>0</v>
      </c>
      <c r="K24" s="32">
        <f t="shared" si="5"/>
        <v>1523801</v>
      </c>
      <c r="L24" s="32">
        <f t="shared" si="5"/>
        <v>0</v>
      </c>
      <c r="M24" s="32">
        <f t="shared" si="5"/>
        <v>0</v>
      </c>
      <c r="N24" s="44">
        <f t="shared" ref="N24:N33" si="6">SUM(D24:M24)</f>
        <v>9618155</v>
      </c>
      <c r="O24" s="45">
        <f t="shared" si="1"/>
        <v>211.38337618953429</v>
      </c>
      <c r="P24" s="10"/>
    </row>
    <row r="25" spans="1:16">
      <c r="A25" s="12"/>
      <c r="B25" s="25">
        <v>331.1</v>
      </c>
      <c r="C25" s="20" t="s">
        <v>26</v>
      </c>
      <c r="D25" s="46">
        <v>59924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59924</v>
      </c>
      <c r="O25" s="47">
        <f t="shared" si="1"/>
        <v>1.3169820443506737</v>
      </c>
      <c r="P25" s="9"/>
    </row>
    <row r="26" spans="1:16">
      <c r="A26" s="12"/>
      <c r="B26" s="25">
        <v>334.39</v>
      </c>
      <c r="C26" s="20" t="s">
        <v>28</v>
      </c>
      <c r="D26" s="46">
        <v>60338</v>
      </c>
      <c r="E26" s="46">
        <v>0</v>
      </c>
      <c r="F26" s="46">
        <v>0</v>
      </c>
      <c r="G26" s="46">
        <v>0</v>
      </c>
      <c r="H26" s="46">
        <v>0</v>
      </c>
      <c r="I26" s="46">
        <v>392233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452571</v>
      </c>
      <c r="O26" s="47">
        <f t="shared" si="1"/>
        <v>9.9463967824882964</v>
      </c>
      <c r="P26" s="9"/>
    </row>
    <row r="27" spans="1:16">
      <c r="A27" s="12"/>
      <c r="B27" s="25">
        <v>335.12</v>
      </c>
      <c r="C27" s="20" t="s">
        <v>29</v>
      </c>
      <c r="D27" s="46">
        <v>1084807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1084807</v>
      </c>
      <c r="O27" s="47">
        <f t="shared" si="1"/>
        <v>23.841388101360408</v>
      </c>
      <c r="P27" s="9"/>
    </row>
    <row r="28" spans="1:16">
      <c r="A28" s="12"/>
      <c r="B28" s="25">
        <v>335.15</v>
      </c>
      <c r="C28" s="20" t="s">
        <v>30</v>
      </c>
      <c r="D28" s="46">
        <v>56716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56716</v>
      </c>
      <c r="O28" s="47">
        <f t="shared" si="1"/>
        <v>1.2464780993824311</v>
      </c>
      <c r="P28" s="9"/>
    </row>
    <row r="29" spans="1:16">
      <c r="A29" s="12"/>
      <c r="B29" s="25">
        <v>335.18</v>
      </c>
      <c r="C29" s="20" t="s">
        <v>31</v>
      </c>
      <c r="D29" s="46">
        <v>2543428</v>
      </c>
      <c r="E29" s="46">
        <v>0</v>
      </c>
      <c r="F29" s="46">
        <v>0</v>
      </c>
      <c r="G29" s="46">
        <v>1302297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3845725</v>
      </c>
      <c r="O29" s="47">
        <f t="shared" si="1"/>
        <v>84.51957099843959</v>
      </c>
      <c r="P29" s="9"/>
    </row>
    <row r="30" spans="1:16">
      <c r="A30" s="12"/>
      <c r="B30" s="25">
        <v>335.29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1523801</v>
      </c>
      <c r="L30" s="46">
        <v>0</v>
      </c>
      <c r="M30" s="46">
        <v>0</v>
      </c>
      <c r="N30" s="46">
        <f t="shared" si="6"/>
        <v>1523801</v>
      </c>
      <c r="O30" s="47">
        <f t="shared" si="1"/>
        <v>33.489395837454119</v>
      </c>
      <c r="P30" s="9"/>
    </row>
    <row r="31" spans="1:16">
      <c r="A31" s="12"/>
      <c r="B31" s="25">
        <v>337.1</v>
      </c>
      <c r="C31" s="20" t="s">
        <v>33</v>
      </c>
      <c r="D31" s="46">
        <v>0</v>
      </c>
      <c r="E31" s="46">
        <v>0</v>
      </c>
      <c r="F31" s="46">
        <v>0</v>
      </c>
      <c r="G31" s="46">
        <v>1516456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1516456</v>
      </c>
      <c r="O31" s="47">
        <f t="shared" si="1"/>
        <v>33.327970813828266</v>
      </c>
      <c r="P31" s="9"/>
    </row>
    <row r="32" spans="1:16">
      <c r="A32" s="12"/>
      <c r="B32" s="25">
        <v>337.2</v>
      </c>
      <c r="C32" s="20" t="s">
        <v>34</v>
      </c>
      <c r="D32" s="46">
        <v>6087</v>
      </c>
      <c r="E32" s="46">
        <v>0</v>
      </c>
      <c r="F32" s="46">
        <v>0</v>
      </c>
      <c r="G32" s="46">
        <v>1072068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1078155</v>
      </c>
      <c r="O32" s="47">
        <f t="shared" si="1"/>
        <v>23.6951935122305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SUM(D34:D42)</f>
        <v>12187879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16352182</v>
      </c>
      <c r="J33" s="32">
        <f t="shared" si="7"/>
        <v>27825802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56365863</v>
      </c>
      <c r="O33" s="45">
        <f t="shared" si="1"/>
        <v>1238.7829498252786</v>
      </c>
      <c r="P33" s="10"/>
    </row>
    <row r="34" spans="1:16">
      <c r="A34" s="12"/>
      <c r="B34" s="25">
        <v>341.9</v>
      </c>
      <c r="C34" s="20" t="s">
        <v>42</v>
      </c>
      <c r="D34" s="46">
        <v>1019415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27825802</v>
      </c>
      <c r="K34" s="46">
        <v>0</v>
      </c>
      <c r="L34" s="46">
        <v>0</v>
      </c>
      <c r="M34" s="46">
        <v>0</v>
      </c>
      <c r="N34" s="46">
        <f t="shared" ref="N34:N42" si="8">SUM(D34:M34)</f>
        <v>28845217</v>
      </c>
      <c r="O34" s="47">
        <f t="shared" si="1"/>
        <v>633.94688028834526</v>
      </c>
      <c r="P34" s="9"/>
    </row>
    <row r="35" spans="1:16">
      <c r="A35" s="12"/>
      <c r="B35" s="25">
        <v>342.1</v>
      </c>
      <c r="C35" s="20" t="s">
        <v>43</v>
      </c>
      <c r="D35" s="46">
        <v>128277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128277</v>
      </c>
      <c r="O35" s="47">
        <f t="shared" si="1"/>
        <v>2.8192127645546252</v>
      </c>
      <c r="P35" s="9"/>
    </row>
    <row r="36" spans="1:16">
      <c r="A36" s="12"/>
      <c r="B36" s="25">
        <v>342.4</v>
      </c>
      <c r="C36" s="20" t="s">
        <v>44</v>
      </c>
      <c r="D36" s="46">
        <v>55415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55415</v>
      </c>
      <c r="O36" s="47">
        <f t="shared" si="1"/>
        <v>1.2178853212017318</v>
      </c>
      <c r="P36" s="9"/>
    </row>
    <row r="37" spans="1:16">
      <c r="A37" s="12"/>
      <c r="B37" s="25">
        <v>343.4</v>
      </c>
      <c r="C37" s="20" t="s">
        <v>45</v>
      </c>
      <c r="D37" s="46">
        <v>7107527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7107527</v>
      </c>
      <c r="O37" s="47">
        <f t="shared" ref="O37:O63" si="9">(N37/O$65)</f>
        <v>156.20595151754907</v>
      </c>
      <c r="P37" s="9"/>
    </row>
    <row r="38" spans="1:16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8399604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8399604</v>
      </c>
      <c r="O38" s="47">
        <f t="shared" si="9"/>
        <v>184.60262411815125</v>
      </c>
      <c r="P38" s="9"/>
    </row>
    <row r="39" spans="1:16">
      <c r="A39" s="12"/>
      <c r="B39" s="25">
        <v>343.7</v>
      </c>
      <c r="C39" s="20" t="s">
        <v>47</v>
      </c>
      <c r="D39" s="46">
        <v>38325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38325</v>
      </c>
      <c r="O39" s="47">
        <f t="shared" si="9"/>
        <v>0.8422891804575724</v>
      </c>
      <c r="P39" s="9"/>
    </row>
    <row r="40" spans="1:16">
      <c r="A40" s="12"/>
      <c r="B40" s="25">
        <v>343.9</v>
      </c>
      <c r="C40" s="20" t="s">
        <v>48</v>
      </c>
      <c r="D40" s="46">
        <v>356887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356887</v>
      </c>
      <c r="O40" s="47">
        <f t="shared" si="9"/>
        <v>7.8434979451001077</v>
      </c>
      <c r="P40" s="9"/>
    </row>
    <row r="41" spans="1:16">
      <c r="A41" s="12"/>
      <c r="B41" s="25">
        <v>344.5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7952578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7952578</v>
      </c>
      <c r="O41" s="47">
        <f t="shared" si="9"/>
        <v>174.77809278916948</v>
      </c>
      <c r="P41" s="9"/>
    </row>
    <row r="42" spans="1:16">
      <c r="A42" s="12"/>
      <c r="B42" s="25">
        <v>347.2</v>
      </c>
      <c r="C42" s="20" t="s">
        <v>50</v>
      </c>
      <c r="D42" s="46">
        <v>3482033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3482033</v>
      </c>
      <c r="O42" s="47">
        <f t="shared" si="9"/>
        <v>76.52651590074943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SUM(D44:D50)</f>
        <v>2888947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2888947</v>
      </c>
      <c r="O43" s="45">
        <f t="shared" si="9"/>
        <v>63.49194523197292</v>
      </c>
      <c r="P43" s="10"/>
    </row>
    <row r="44" spans="1:16">
      <c r="A44" s="13"/>
      <c r="B44" s="39">
        <v>351.1</v>
      </c>
      <c r="C44" s="21" t="s">
        <v>53</v>
      </c>
      <c r="D44" s="46">
        <v>1631241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1631241</v>
      </c>
      <c r="O44" s="47">
        <f t="shared" si="9"/>
        <v>35.850662622799497</v>
      </c>
      <c r="P44" s="9"/>
    </row>
    <row r="45" spans="1:16">
      <c r="A45" s="13"/>
      <c r="B45" s="39">
        <v>351.2</v>
      </c>
      <c r="C45" s="21" t="s">
        <v>54</v>
      </c>
      <c r="D45" s="46">
        <v>324781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1">SUM(D45:M45)</f>
        <v>324781</v>
      </c>
      <c r="O45" s="47">
        <f t="shared" si="9"/>
        <v>7.1378870794048481</v>
      </c>
      <c r="P45" s="9"/>
    </row>
    <row r="46" spans="1:16">
      <c r="A46" s="13"/>
      <c r="B46" s="39">
        <v>351.4</v>
      </c>
      <c r="C46" s="21" t="s">
        <v>55</v>
      </c>
      <c r="D46" s="46">
        <v>26816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26816</v>
      </c>
      <c r="O46" s="47">
        <f t="shared" si="9"/>
        <v>0.58934968462231596</v>
      </c>
      <c r="P46" s="9"/>
    </row>
    <row r="47" spans="1:16">
      <c r="A47" s="13"/>
      <c r="B47" s="39">
        <v>351.5</v>
      </c>
      <c r="C47" s="21" t="s">
        <v>56</v>
      </c>
      <c r="D47" s="46">
        <v>18605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18605</v>
      </c>
      <c r="O47" s="47">
        <f t="shared" si="9"/>
        <v>0.40889211226126898</v>
      </c>
      <c r="P47" s="9"/>
    </row>
    <row r="48" spans="1:16">
      <c r="A48" s="13"/>
      <c r="B48" s="39">
        <v>351.9</v>
      </c>
      <c r="C48" s="21" t="s">
        <v>59</v>
      </c>
      <c r="D48" s="46">
        <v>298826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298826</v>
      </c>
      <c r="O48" s="47">
        <f t="shared" si="9"/>
        <v>6.5674600558229486</v>
      </c>
      <c r="P48" s="9"/>
    </row>
    <row r="49" spans="1:119">
      <c r="A49" s="13"/>
      <c r="B49" s="39">
        <v>354</v>
      </c>
      <c r="C49" s="21" t="s">
        <v>57</v>
      </c>
      <c r="D49" s="46">
        <v>338678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338678</v>
      </c>
      <c r="O49" s="47">
        <f t="shared" si="9"/>
        <v>7.4433089382650932</v>
      </c>
      <c r="P49" s="9"/>
    </row>
    <row r="50" spans="1:119">
      <c r="A50" s="13"/>
      <c r="B50" s="39">
        <v>359</v>
      </c>
      <c r="C50" s="21" t="s">
        <v>58</v>
      </c>
      <c r="D50" s="46">
        <v>250000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250000</v>
      </c>
      <c r="O50" s="47">
        <f t="shared" si="9"/>
        <v>5.4943847387969491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SUM(D52:D57)</f>
        <v>3829392</v>
      </c>
      <c r="E51" s="32">
        <f t="shared" si="12"/>
        <v>0</v>
      </c>
      <c r="F51" s="32">
        <f t="shared" si="12"/>
        <v>7768</v>
      </c>
      <c r="G51" s="32">
        <f t="shared" si="12"/>
        <v>36543</v>
      </c>
      <c r="H51" s="32">
        <f t="shared" si="12"/>
        <v>0</v>
      </c>
      <c r="I51" s="32">
        <f t="shared" si="12"/>
        <v>403326</v>
      </c>
      <c r="J51" s="32">
        <f t="shared" si="12"/>
        <v>25941</v>
      </c>
      <c r="K51" s="32">
        <f t="shared" si="12"/>
        <v>-2812461</v>
      </c>
      <c r="L51" s="32">
        <f t="shared" si="12"/>
        <v>0</v>
      </c>
      <c r="M51" s="32">
        <f t="shared" si="12"/>
        <v>0</v>
      </c>
      <c r="N51" s="32">
        <f t="shared" ref="N51:N63" si="13">SUM(D51:M51)</f>
        <v>1490509</v>
      </c>
      <c r="O51" s="45">
        <f t="shared" si="9"/>
        <v>32.757719610558013</v>
      </c>
      <c r="P51" s="10"/>
    </row>
    <row r="52" spans="1:119">
      <c r="A52" s="12"/>
      <c r="B52" s="25">
        <v>361.1</v>
      </c>
      <c r="C52" s="20" t="s">
        <v>60</v>
      </c>
      <c r="D52" s="46">
        <v>149057</v>
      </c>
      <c r="E52" s="46">
        <v>0</v>
      </c>
      <c r="F52" s="46">
        <v>7141</v>
      </c>
      <c r="G52" s="46">
        <v>2153</v>
      </c>
      <c r="H52" s="46">
        <v>0</v>
      </c>
      <c r="I52" s="46">
        <v>23493</v>
      </c>
      <c r="J52" s="46">
        <v>8756</v>
      </c>
      <c r="K52" s="46">
        <v>6430840</v>
      </c>
      <c r="L52" s="46">
        <v>0</v>
      </c>
      <c r="M52" s="46">
        <v>0</v>
      </c>
      <c r="N52" s="46">
        <f t="shared" si="13"/>
        <v>6621440</v>
      </c>
      <c r="O52" s="47">
        <f t="shared" si="9"/>
        <v>145.5229555394387</v>
      </c>
      <c r="P52" s="9"/>
    </row>
    <row r="53" spans="1:119">
      <c r="A53" s="12"/>
      <c r="B53" s="25">
        <v>361.4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-9243301</v>
      </c>
      <c r="L53" s="46">
        <v>0</v>
      </c>
      <c r="M53" s="46">
        <v>0</v>
      </c>
      <c r="N53" s="46">
        <f t="shared" si="13"/>
        <v>-9243301</v>
      </c>
      <c r="O53" s="47">
        <f t="shared" si="9"/>
        <v>-203.14500780202633</v>
      </c>
      <c r="P53" s="9"/>
    </row>
    <row r="54" spans="1:119">
      <c r="A54" s="12"/>
      <c r="B54" s="25">
        <v>362</v>
      </c>
      <c r="C54" s="20" t="s">
        <v>62</v>
      </c>
      <c r="D54" s="46">
        <v>3249632</v>
      </c>
      <c r="E54" s="46">
        <v>0</v>
      </c>
      <c r="F54" s="46">
        <v>0</v>
      </c>
      <c r="G54" s="46">
        <v>25888</v>
      </c>
      <c r="H54" s="46">
        <v>0</v>
      </c>
      <c r="I54" s="46">
        <v>359110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3634630</v>
      </c>
      <c r="O54" s="47">
        <f t="shared" si="9"/>
        <v>79.880222412694224</v>
      </c>
      <c r="P54" s="9"/>
    </row>
    <row r="55" spans="1:119">
      <c r="A55" s="12"/>
      <c r="B55" s="25">
        <v>365</v>
      </c>
      <c r="C55" s="20" t="s">
        <v>63</v>
      </c>
      <c r="D55" s="46">
        <v>13298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6811</v>
      </c>
      <c r="K55" s="46">
        <v>0</v>
      </c>
      <c r="L55" s="46">
        <v>0</v>
      </c>
      <c r="M55" s="46">
        <v>0</v>
      </c>
      <c r="N55" s="46">
        <f t="shared" si="13"/>
        <v>20109</v>
      </c>
      <c r="O55" s="47">
        <f t="shared" si="9"/>
        <v>0.44194633084987145</v>
      </c>
      <c r="P55" s="9"/>
    </row>
    <row r="56" spans="1:119">
      <c r="A56" s="12"/>
      <c r="B56" s="25">
        <v>366</v>
      </c>
      <c r="C56" s="20" t="s">
        <v>64</v>
      </c>
      <c r="D56" s="46">
        <v>13375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13375</v>
      </c>
      <c r="O56" s="47">
        <f t="shared" si="9"/>
        <v>0.29394958352563683</v>
      </c>
      <c r="P56" s="9"/>
    </row>
    <row r="57" spans="1:119">
      <c r="A57" s="12"/>
      <c r="B57" s="25">
        <v>369.9</v>
      </c>
      <c r="C57" s="20" t="s">
        <v>65</v>
      </c>
      <c r="D57" s="46">
        <v>404030</v>
      </c>
      <c r="E57" s="46">
        <v>0</v>
      </c>
      <c r="F57" s="46">
        <v>627</v>
      </c>
      <c r="G57" s="46">
        <v>8502</v>
      </c>
      <c r="H57" s="46">
        <v>0</v>
      </c>
      <c r="I57" s="46">
        <v>20723</v>
      </c>
      <c r="J57" s="46">
        <v>10374</v>
      </c>
      <c r="K57" s="46">
        <v>0</v>
      </c>
      <c r="L57" s="46">
        <v>0</v>
      </c>
      <c r="M57" s="46">
        <v>0</v>
      </c>
      <c r="N57" s="46">
        <f t="shared" si="13"/>
        <v>444256</v>
      </c>
      <c r="O57" s="47">
        <f t="shared" si="9"/>
        <v>9.7636535460759113</v>
      </c>
      <c r="P57" s="9"/>
    </row>
    <row r="58" spans="1:119" ht="15.75">
      <c r="A58" s="29" t="s">
        <v>41</v>
      </c>
      <c r="B58" s="30"/>
      <c r="C58" s="31"/>
      <c r="D58" s="32">
        <f t="shared" ref="D58:M58" si="14">SUM(D59:D62)</f>
        <v>10398941</v>
      </c>
      <c r="E58" s="32">
        <f t="shared" si="14"/>
        <v>0</v>
      </c>
      <c r="F58" s="32">
        <f t="shared" si="14"/>
        <v>3651780</v>
      </c>
      <c r="G58" s="32">
        <f t="shared" si="14"/>
        <v>5661523</v>
      </c>
      <c r="H58" s="32">
        <f t="shared" si="14"/>
        <v>0</v>
      </c>
      <c r="I58" s="32">
        <f t="shared" si="14"/>
        <v>0</v>
      </c>
      <c r="J58" s="32">
        <f t="shared" si="14"/>
        <v>0</v>
      </c>
      <c r="K58" s="32">
        <f t="shared" si="14"/>
        <v>25186989</v>
      </c>
      <c r="L58" s="32">
        <f t="shared" si="14"/>
        <v>0</v>
      </c>
      <c r="M58" s="32">
        <f t="shared" si="14"/>
        <v>0</v>
      </c>
      <c r="N58" s="32">
        <f t="shared" si="13"/>
        <v>44899233</v>
      </c>
      <c r="O58" s="45">
        <f t="shared" si="9"/>
        <v>986.77464231555348</v>
      </c>
      <c r="P58" s="9"/>
    </row>
    <row r="59" spans="1:119">
      <c r="A59" s="12"/>
      <c r="B59" s="25">
        <v>381</v>
      </c>
      <c r="C59" s="20" t="s">
        <v>66</v>
      </c>
      <c r="D59" s="46">
        <v>2175366</v>
      </c>
      <c r="E59" s="46">
        <v>0</v>
      </c>
      <c r="F59" s="46">
        <v>3651780</v>
      </c>
      <c r="G59" s="46">
        <v>922000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6749146</v>
      </c>
      <c r="O59" s="47">
        <f t="shared" si="9"/>
        <v>148.32961912924992</v>
      </c>
      <c r="P59" s="9"/>
    </row>
    <row r="60" spans="1:119">
      <c r="A60" s="12"/>
      <c r="B60" s="25">
        <v>382</v>
      </c>
      <c r="C60" s="20" t="s">
        <v>76</v>
      </c>
      <c r="D60" s="46">
        <v>8223575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8223575</v>
      </c>
      <c r="O60" s="47">
        <f t="shared" si="9"/>
        <v>180.73393991340851</v>
      </c>
      <c r="P60" s="9"/>
    </row>
    <row r="61" spans="1:119">
      <c r="A61" s="12"/>
      <c r="B61" s="25">
        <v>384</v>
      </c>
      <c r="C61" s="20" t="s">
        <v>67</v>
      </c>
      <c r="D61" s="46">
        <v>0</v>
      </c>
      <c r="E61" s="46">
        <v>0</v>
      </c>
      <c r="F61" s="46">
        <v>0</v>
      </c>
      <c r="G61" s="46">
        <v>3525000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3525000</v>
      </c>
      <c r="O61" s="47">
        <f t="shared" si="9"/>
        <v>77.470824817036984</v>
      </c>
      <c r="P61" s="9"/>
    </row>
    <row r="62" spans="1:119" ht="15.75" thickBot="1">
      <c r="A62" s="12"/>
      <c r="B62" s="25">
        <v>389.4</v>
      </c>
      <c r="C62" s="20" t="s">
        <v>68</v>
      </c>
      <c r="D62" s="46">
        <v>0</v>
      </c>
      <c r="E62" s="46">
        <v>0</v>
      </c>
      <c r="F62" s="46">
        <v>0</v>
      </c>
      <c r="G62" s="46">
        <v>1214523</v>
      </c>
      <c r="H62" s="46">
        <v>0</v>
      </c>
      <c r="I62" s="46">
        <v>0</v>
      </c>
      <c r="J62" s="46">
        <v>0</v>
      </c>
      <c r="K62" s="46">
        <v>25186989</v>
      </c>
      <c r="L62" s="46">
        <v>0</v>
      </c>
      <c r="M62" s="46">
        <v>0</v>
      </c>
      <c r="N62" s="46">
        <f t="shared" si="13"/>
        <v>26401512</v>
      </c>
      <c r="O62" s="47">
        <f t="shared" si="9"/>
        <v>580.24025845585811</v>
      </c>
      <c r="P62" s="9"/>
    </row>
    <row r="63" spans="1:119" ht="16.5" thickBot="1">
      <c r="A63" s="14" t="s">
        <v>51</v>
      </c>
      <c r="B63" s="23"/>
      <c r="C63" s="22"/>
      <c r="D63" s="15">
        <f t="shared" ref="D63:M63" si="15">SUM(D5,D15,D24,D33,D43,D51,D58)</f>
        <v>124971512</v>
      </c>
      <c r="E63" s="15">
        <f t="shared" si="15"/>
        <v>1075971</v>
      </c>
      <c r="F63" s="15">
        <f t="shared" si="15"/>
        <v>3660843</v>
      </c>
      <c r="G63" s="15">
        <f t="shared" si="15"/>
        <v>10298850</v>
      </c>
      <c r="H63" s="15">
        <f t="shared" si="15"/>
        <v>0</v>
      </c>
      <c r="I63" s="15">
        <f t="shared" si="15"/>
        <v>17147741</v>
      </c>
      <c r="J63" s="15">
        <f t="shared" si="15"/>
        <v>27851743</v>
      </c>
      <c r="K63" s="15">
        <f t="shared" si="15"/>
        <v>23898329</v>
      </c>
      <c r="L63" s="15">
        <f t="shared" si="15"/>
        <v>0</v>
      </c>
      <c r="M63" s="15">
        <f t="shared" si="15"/>
        <v>0</v>
      </c>
      <c r="N63" s="15">
        <f t="shared" si="13"/>
        <v>208904989</v>
      </c>
      <c r="O63" s="38">
        <f t="shared" si="9"/>
        <v>4591.2175336805785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75</v>
      </c>
      <c r="M65" s="118"/>
      <c r="N65" s="118"/>
      <c r="O65" s="43">
        <v>45501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103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A67:O67"/>
    <mergeCell ref="A66:O66"/>
    <mergeCell ref="L65:N6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75309527</v>
      </c>
      <c r="E5" s="27">
        <f t="shared" si="0"/>
        <v>0</v>
      </c>
      <c r="F5" s="27">
        <f t="shared" si="0"/>
        <v>0</v>
      </c>
      <c r="G5" s="27">
        <f t="shared" si="0"/>
        <v>1142282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76451809</v>
      </c>
      <c r="O5" s="33">
        <f t="shared" ref="O5:O36" si="1">(N5/O$60)</f>
        <v>1669.3263679636666</v>
      </c>
      <c r="P5" s="6"/>
    </row>
    <row r="6" spans="1:133">
      <c r="A6" s="12"/>
      <c r="B6" s="25">
        <v>311</v>
      </c>
      <c r="C6" s="20" t="s">
        <v>2</v>
      </c>
      <c r="D6" s="46">
        <v>66388634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66388634</v>
      </c>
      <c r="O6" s="47">
        <f t="shared" si="1"/>
        <v>1449.5967946198523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1142282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1142282</v>
      </c>
      <c r="O7" s="47">
        <f t="shared" si="1"/>
        <v>24.941744180968602</v>
      </c>
      <c r="P7" s="9"/>
    </row>
    <row r="8" spans="1:133">
      <c r="A8" s="12"/>
      <c r="B8" s="25">
        <v>314.10000000000002</v>
      </c>
      <c r="C8" s="20" t="s">
        <v>12</v>
      </c>
      <c r="D8" s="46">
        <v>5024381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5024381</v>
      </c>
      <c r="O8" s="47">
        <f t="shared" si="1"/>
        <v>109.70743263897987</v>
      </c>
      <c r="P8" s="9"/>
    </row>
    <row r="9" spans="1:133">
      <c r="A9" s="12"/>
      <c r="B9" s="25">
        <v>314.3</v>
      </c>
      <c r="C9" s="20" t="s">
        <v>13</v>
      </c>
      <c r="D9" s="46">
        <v>825926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825926</v>
      </c>
      <c r="O9" s="47">
        <f t="shared" si="1"/>
        <v>18.034106292851217</v>
      </c>
      <c r="P9" s="9"/>
    </row>
    <row r="10" spans="1:133">
      <c r="A10" s="12"/>
      <c r="B10" s="25">
        <v>314.39999999999998</v>
      </c>
      <c r="C10" s="20" t="s">
        <v>15</v>
      </c>
      <c r="D10" s="46">
        <v>148168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148168</v>
      </c>
      <c r="O10" s="47">
        <f t="shared" si="1"/>
        <v>3.2352504476177999</v>
      </c>
      <c r="P10" s="9"/>
    </row>
    <row r="11" spans="1:133">
      <c r="A11" s="12"/>
      <c r="B11" s="25">
        <v>314.7</v>
      </c>
      <c r="C11" s="20" t="s">
        <v>16</v>
      </c>
      <c r="D11" s="46">
        <v>1257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1257</v>
      </c>
      <c r="O11" s="47">
        <f t="shared" si="1"/>
        <v>2.7446613389230972E-2</v>
      </c>
      <c r="P11" s="9"/>
    </row>
    <row r="12" spans="1:133">
      <c r="A12" s="12"/>
      <c r="B12" s="25">
        <v>316</v>
      </c>
      <c r="C12" s="20" t="s">
        <v>17</v>
      </c>
      <c r="D12" s="46">
        <v>2921161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2921161</v>
      </c>
      <c r="O12" s="47">
        <f t="shared" si="1"/>
        <v>63.783593170007421</v>
      </c>
      <c r="P12" s="9"/>
    </row>
    <row r="13" spans="1:133" ht="15.75">
      <c r="A13" s="29" t="s">
        <v>128</v>
      </c>
      <c r="B13" s="30"/>
      <c r="C13" s="31"/>
      <c r="D13" s="32">
        <f t="shared" ref="D13:M13" si="3">SUM(D14:D20)</f>
        <v>17272424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17272424</v>
      </c>
      <c r="O13" s="45">
        <f t="shared" si="1"/>
        <v>377.14363072623257</v>
      </c>
      <c r="P13" s="10"/>
    </row>
    <row r="14" spans="1:133">
      <c r="A14" s="12"/>
      <c r="B14" s="25">
        <v>322</v>
      </c>
      <c r="C14" s="20" t="s">
        <v>0</v>
      </c>
      <c r="D14" s="46">
        <v>4210729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4210729</v>
      </c>
      <c r="O14" s="47">
        <f t="shared" si="1"/>
        <v>91.941329315690638</v>
      </c>
      <c r="P14" s="9"/>
    </row>
    <row r="15" spans="1:133">
      <c r="A15" s="12"/>
      <c r="B15" s="25">
        <v>323.10000000000002</v>
      </c>
      <c r="C15" s="20" t="s">
        <v>19</v>
      </c>
      <c r="D15" s="46">
        <v>5518706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5518706</v>
      </c>
      <c r="O15" s="47">
        <f t="shared" si="1"/>
        <v>120.50102624568758</v>
      </c>
      <c r="P15" s="9"/>
    </row>
    <row r="16" spans="1:133">
      <c r="A16" s="12"/>
      <c r="B16" s="25">
        <v>323.2</v>
      </c>
      <c r="C16" s="20" t="s">
        <v>129</v>
      </c>
      <c r="D16" s="46">
        <v>4423054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4423054</v>
      </c>
      <c r="O16" s="47">
        <f t="shared" si="1"/>
        <v>96.577448796890693</v>
      </c>
      <c r="P16" s="9"/>
    </row>
    <row r="17" spans="1:16">
      <c r="A17" s="12"/>
      <c r="B17" s="25">
        <v>323.39999999999998</v>
      </c>
      <c r="C17" s="20" t="s">
        <v>20</v>
      </c>
      <c r="D17" s="46">
        <v>116611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116611</v>
      </c>
      <c r="O17" s="47">
        <f t="shared" si="1"/>
        <v>2.5462028909559371</v>
      </c>
      <c r="P17" s="9"/>
    </row>
    <row r="18" spans="1:16">
      <c r="A18" s="12"/>
      <c r="B18" s="25">
        <v>323.5</v>
      </c>
      <c r="C18" s="20" t="s">
        <v>21</v>
      </c>
      <c r="D18" s="46">
        <v>203987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203987</v>
      </c>
      <c r="O18" s="47">
        <f t="shared" si="1"/>
        <v>4.4540591292196163</v>
      </c>
      <c r="P18" s="9"/>
    </row>
    <row r="19" spans="1:16">
      <c r="A19" s="12"/>
      <c r="B19" s="25">
        <v>323.7</v>
      </c>
      <c r="C19" s="20" t="s">
        <v>22</v>
      </c>
      <c r="D19" s="46">
        <v>1322117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1322117</v>
      </c>
      <c r="O19" s="47">
        <f t="shared" si="1"/>
        <v>28.868444036857504</v>
      </c>
      <c r="P19" s="9"/>
    </row>
    <row r="20" spans="1:16">
      <c r="A20" s="12"/>
      <c r="B20" s="25">
        <v>329</v>
      </c>
      <c r="C20" s="20" t="s">
        <v>130</v>
      </c>
      <c r="D20" s="46">
        <v>1477220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1477220</v>
      </c>
      <c r="O20" s="47">
        <f t="shared" si="1"/>
        <v>32.255120310930607</v>
      </c>
      <c r="P20" s="9"/>
    </row>
    <row r="21" spans="1:16" ht="15.75">
      <c r="A21" s="29" t="s">
        <v>27</v>
      </c>
      <c r="B21" s="30"/>
      <c r="C21" s="31"/>
      <c r="D21" s="32">
        <f t="shared" ref="D21:M21" si="5">SUM(D22:D30)</f>
        <v>4365724</v>
      </c>
      <c r="E21" s="32">
        <f t="shared" si="5"/>
        <v>0</v>
      </c>
      <c r="F21" s="32">
        <f t="shared" si="5"/>
        <v>0</v>
      </c>
      <c r="G21" s="32">
        <f t="shared" si="5"/>
        <v>1891406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2917091</v>
      </c>
      <c r="L21" s="32">
        <f t="shared" si="5"/>
        <v>0</v>
      </c>
      <c r="M21" s="32">
        <f t="shared" si="5"/>
        <v>0</v>
      </c>
      <c r="N21" s="44">
        <f>SUM(D21:M21)</f>
        <v>9174221</v>
      </c>
      <c r="O21" s="45">
        <f t="shared" si="1"/>
        <v>200.31924974889733</v>
      </c>
      <c r="P21" s="10"/>
    </row>
    <row r="22" spans="1:16">
      <c r="A22" s="12"/>
      <c r="B22" s="25">
        <v>331.1</v>
      </c>
      <c r="C22" s="20" t="s">
        <v>26</v>
      </c>
      <c r="D22" s="46">
        <v>157615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157615</v>
      </c>
      <c r="O22" s="47">
        <f t="shared" si="1"/>
        <v>3.4415258308223065</v>
      </c>
      <c r="P22" s="9"/>
    </row>
    <row r="23" spans="1:16">
      <c r="A23" s="12"/>
      <c r="B23" s="25">
        <v>334.1</v>
      </c>
      <c r="C23" s="20" t="s">
        <v>131</v>
      </c>
      <c r="D23" s="46">
        <v>83919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83919</v>
      </c>
      <c r="O23" s="47">
        <f t="shared" si="1"/>
        <v>1.832372592689637</v>
      </c>
      <c r="P23" s="9"/>
    </row>
    <row r="24" spans="1:16">
      <c r="A24" s="12"/>
      <c r="B24" s="25">
        <v>334.7</v>
      </c>
      <c r="C24" s="20" t="s">
        <v>87</v>
      </c>
      <c r="D24" s="46">
        <v>0</v>
      </c>
      <c r="E24" s="46">
        <v>0</v>
      </c>
      <c r="F24" s="46">
        <v>0</v>
      </c>
      <c r="G24" s="46">
        <v>342518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342518</v>
      </c>
      <c r="O24" s="47">
        <f t="shared" si="1"/>
        <v>7.4788855408533124</v>
      </c>
      <c r="P24" s="9"/>
    </row>
    <row r="25" spans="1:16">
      <c r="A25" s="12"/>
      <c r="B25" s="25">
        <v>335.12</v>
      </c>
      <c r="C25" s="20" t="s">
        <v>29</v>
      </c>
      <c r="D25" s="46">
        <v>1185264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1185264</v>
      </c>
      <c r="O25" s="47">
        <f t="shared" si="1"/>
        <v>25.880256779772044</v>
      </c>
      <c r="P25" s="9"/>
    </row>
    <row r="26" spans="1:16">
      <c r="A26" s="12"/>
      <c r="B26" s="25">
        <v>335.15</v>
      </c>
      <c r="C26" s="20" t="s">
        <v>30</v>
      </c>
      <c r="D26" s="46">
        <v>46629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46629</v>
      </c>
      <c r="O26" s="47">
        <f t="shared" si="1"/>
        <v>1.018144897157081</v>
      </c>
      <c r="P26" s="9"/>
    </row>
    <row r="27" spans="1:16">
      <c r="A27" s="12"/>
      <c r="B27" s="25">
        <v>335.18</v>
      </c>
      <c r="C27" s="20" t="s">
        <v>31</v>
      </c>
      <c r="D27" s="46">
        <v>2821758</v>
      </c>
      <c r="E27" s="46">
        <v>0</v>
      </c>
      <c r="F27" s="46">
        <v>0</v>
      </c>
      <c r="G27" s="46">
        <v>1426754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4248512</v>
      </c>
      <c r="O27" s="47">
        <f t="shared" si="1"/>
        <v>92.766321673435527</v>
      </c>
      <c r="P27" s="9"/>
    </row>
    <row r="28" spans="1:16">
      <c r="A28" s="12"/>
      <c r="B28" s="25">
        <v>335.21</v>
      </c>
      <c r="C28" s="20" t="s">
        <v>132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2917091</v>
      </c>
      <c r="L28" s="46">
        <v>0</v>
      </c>
      <c r="M28" s="46">
        <v>0</v>
      </c>
      <c r="N28" s="46">
        <f t="shared" si="6"/>
        <v>2917091</v>
      </c>
      <c r="O28" s="47">
        <f t="shared" si="1"/>
        <v>63.694724660465525</v>
      </c>
      <c r="P28" s="9"/>
    </row>
    <row r="29" spans="1:16">
      <c r="A29" s="12"/>
      <c r="B29" s="25">
        <v>337.2</v>
      </c>
      <c r="C29" s="20" t="s">
        <v>34</v>
      </c>
      <c r="D29" s="46">
        <v>5834</v>
      </c>
      <c r="E29" s="46">
        <v>0</v>
      </c>
      <c r="F29" s="46">
        <v>0</v>
      </c>
      <c r="G29" s="46">
        <v>122134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127968</v>
      </c>
      <c r="O29" s="47">
        <f t="shared" si="1"/>
        <v>2.7941831521027121</v>
      </c>
      <c r="P29" s="9"/>
    </row>
    <row r="30" spans="1:16">
      <c r="A30" s="12"/>
      <c r="B30" s="25">
        <v>338</v>
      </c>
      <c r="C30" s="20" t="s">
        <v>133</v>
      </c>
      <c r="D30" s="46">
        <v>64705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64705</v>
      </c>
      <c r="O30" s="47">
        <f t="shared" si="1"/>
        <v>1.4128346215991965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SUM(D32:D40)</f>
        <v>12025520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16814789</v>
      </c>
      <c r="J31" s="32">
        <f t="shared" si="7"/>
        <v>24924319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53764628</v>
      </c>
      <c r="O31" s="45">
        <f t="shared" si="1"/>
        <v>1173.9514389274641</v>
      </c>
      <c r="P31" s="10"/>
    </row>
    <row r="32" spans="1:16">
      <c r="A32" s="12"/>
      <c r="B32" s="25">
        <v>341.2</v>
      </c>
      <c r="C32" s="20" t="s">
        <v>90</v>
      </c>
      <c r="D32" s="46">
        <v>1364314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24924319</v>
      </c>
      <c r="K32" s="46">
        <v>0</v>
      </c>
      <c r="L32" s="46">
        <v>0</v>
      </c>
      <c r="M32" s="46">
        <v>0</v>
      </c>
      <c r="N32" s="46">
        <f>SUM(D32:M32)</f>
        <v>26288633</v>
      </c>
      <c r="O32" s="47">
        <f t="shared" si="1"/>
        <v>574.01268614349976</v>
      </c>
      <c r="P32" s="9"/>
    </row>
    <row r="33" spans="1:16">
      <c r="A33" s="12"/>
      <c r="B33" s="25">
        <v>342.1</v>
      </c>
      <c r="C33" s="20" t="s">
        <v>43</v>
      </c>
      <c r="D33" s="46">
        <v>106937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106937</v>
      </c>
      <c r="O33" s="47">
        <f t="shared" si="1"/>
        <v>2.3349709594305428</v>
      </c>
      <c r="P33" s="9"/>
    </row>
    <row r="34" spans="1:16">
      <c r="A34" s="12"/>
      <c r="B34" s="25">
        <v>342.4</v>
      </c>
      <c r="C34" s="20" t="s">
        <v>44</v>
      </c>
      <c r="D34" s="46">
        <v>118767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118767</v>
      </c>
      <c r="O34" s="47">
        <f t="shared" si="1"/>
        <v>2.5932791824970525</v>
      </c>
      <c r="P34" s="9"/>
    </row>
    <row r="35" spans="1:16">
      <c r="A35" s="12"/>
      <c r="B35" s="25">
        <v>342.9</v>
      </c>
      <c r="C35" s="20" t="s">
        <v>92</v>
      </c>
      <c r="D35" s="46">
        <v>362336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362336</v>
      </c>
      <c r="O35" s="47">
        <f t="shared" si="1"/>
        <v>7.9116118607799466</v>
      </c>
      <c r="P35" s="9"/>
    </row>
    <row r="36" spans="1:16">
      <c r="A36" s="12"/>
      <c r="B36" s="25">
        <v>343.4</v>
      </c>
      <c r="C36" s="20" t="s">
        <v>45</v>
      </c>
      <c r="D36" s="46">
        <v>6441650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6441650</v>
      </c>
      <c r="O36" s="47">
        <f t="shared" si="1"/>
        <v>140.65352198785973</v>
      </c>
      <c r="P36" s="9"/>
    </row>
    <row r="37" spans="1:16">
      <c r="A37" s="12"/>
      <c r="B37" s="25">
        <v>343.5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8151461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8151461</v>
      </c>
      <c r="O37" s="47">
        <f t="shared" ref="O37:O58" si="9">(N37/O$60)</f>
        <v>177.98727018647102</v>
      </c>
      <c r="P37" s="9"/>
    </row>
    <row r="38" spans="1:16">
      <c r="A38" s="12"/>
      <c r="B38" s="25">
        <v>343.9</v>
      </c>
      <c r="C38" s="20" t="s">
        <v>48</v>
      </c>
      <c r="D38" s="46">
        <v>19517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19517</v>
      </c>
      <c r="O38" s="47">
        <f t="shared" si="9"/>
        <v>0.42615398052316694</v>
      </c>
      <c r="P38" s="9"/>
    </row>
    <row r="39" spans="1:16">
      <c r="A39" s="12"/>
      <c r="B39" s="25">
        <v>344.5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8663328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8663328</v>
      </c>
      <c r="O39" s="47">
        <f t="shared" si="9"/>
        <v>189.16389361980873</v>
      </c>
      <c r="P39" s="9"/>
    </row>
    <row r="40" spans="1:16">
      <c r="A40" s="12"/>
      <c r="B40" s="25">
        <v>347.2</v>
      </c>
      <c r="C40" s="20" t="s">
        <v>50</v>
      </c>
      <c r="D40" s="46">
        <v>3611999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3611999</v>
      </c>
      <c r="O40" s="47">
        <f t="shared" si="9"/>
        <v>78.868051006594172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SUM(D42:D43)</f>
        <v>2594615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2594615</v>
      </c>
      <c r="O41" s="45">
        <f t="shared" si="9"/>
        <v>56.653456482815841</v>
      </c>
      <c r="P41" s="10"/>
    </row>
    <row r="42" spans="1:16">
      <c r="A42" s="13"/>
      <c r="B42" s="39">
        <v>354</v>
      </c>
      <c r="C42" s="21" t="s">
        <v>57</v>
      </c>
      <c r="D42" s="46">
        <v>301731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301731</v>
      </c>
      <c r="O42" s="47">
        <f t="shared" si="9"/>
        <v>6.5883007991615354</v>
      </c>
      <c r="P42" s="9"/>
    </row>
    <row r="43" spans="1:16">
      <c r="A43" s="13"/>
      <c r="B43" s="39">
        <v>359</v>
      </c>
      <c r="C43" s="21" t="s">
        <v>58</v>
      </c>
      <c r="D43" s="46">
        <v>2292884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2292884</v>
      </c>
      <c r="O43" s="47">
        <f t="shared" si="9"/>
        <v>50.065155683654311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SUM(D45:D53)</f>
        <v>5129198</v>
      </c>
      <c r="E44" s="32">
        <f t="shared" si="11"/>
        <v>31939</v>
      </c>
      <c r="F44" s="32">
        <f t="shared" si="11"/>
        <v>145556</v>
      </c>
      <c r="G44" s="32">
        <f t="shared" si="11"/>
        <v>664471</v>
      </c>
      <c r="H44" s="32">
        <f t="shared" si="11"/>
        <v>0</v>
      </c>
      <c r="I44" s="32">
        <f t="shared" si="11"/>
        <v>867959</v>
      </c>
      <c r="J44" s="32">
        <f t="shared" si="11"/>
        <v>521418</v>
      </c>
      <c r="K44" s="32">
        <f t="shared" si="11"/>
        <v>-12863152</v>
      </c>
      <c r="L44" s="32">
        <f t="shared" si="11"/>
        <v>0</v>
      </c>
      <c r="M44" s="32">
        <f t="shared" si="11"/>
        <v>0</v>
      </c>
      <c r="N44" s="32">
        <f>SUM(D44:M44)</f>
        <v>-5502611</v>
      </c>
      <c r="O44" s="45">
        <f t="shared" si="9"/>
        <v>-120.14959168522643</v>
      </c>
      <c r="P44" s="10"/>
    </row>
    <row r="45" spans="1:16">
      <c r="A45" s="12"/>
      <c r="B45" s="25">
        <v>361.1</v>
      </c>
      <c r="C45" s="20" t="s">
        <v>60</v>
      </c>
      <c r="D45" s="46">
        <v>1242767</v>
      </c>
      <c r="E45" s="46">
        <v>0</v>
      </c>
      <c r="F45" s="46">
        <v>69825</v>
      </c>
      <c r="G45" s="46">
        <v>78256</v>
      </c>
      <c r="H45" s="46">
        <v>0</v>
      </c>
      <c r="I45" s="46">
        <v>232393</v>
      </c>
      <c r="J45" s="46">
        <v>78467</v>
      </c>
      <c r="K45" s="46">
        <v>5699649</v>
      </c>
      <c r="L45" s="46">
        <v>0</v>
      </c>
      <c r="M45" s="46">
        <v>0</v>
      </c>
      <c r="N45" s="46">
        <f>SUM(D45:M45)</f>
        <v>7401357</v>
      </c>
      <c r="O45" s="47">
        <f t="shared" si="9"/>
        <v>161.6087383728547</v>
      </c>
      <c r="P45" s="9"/>
    </row>
    <row r="46" spans="1:16">
      <c r="A46" s="12"/>
      <c r="B46" s="25">
        <v>361.2</v>
      </c>
      <c r="C46" s="20" t="s">
        <v>93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2698835</v>
      </c>
      <c r="L46" s="46">
        <v>0</v>
      </c>
      <c r="M46" s="46">
        <v>0</v>
      </c>
      <c r="N46" s="46">
        <f t="shared" ref="N46:N53" si="12">SUM(D46:M46)</f>
        <v>2698835</v>
      </c>
      <c r="O46" s="47">
        <f t="shared" si="9"/>
        <v>58.929101707498141</v>
      </c>
      <c r="P46" s="9"/>
    </row>
    <row r="47" spans="1:16">
      <c r="A47" s="12"/>
      <c r="B47" s="25">
        <v>361.3</v>
      </c>
      <c r="C47" s="20" t="s">
        <v>94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-50021147</v>
      </c>
      <c r="L47" s="46">
        <v>0</v>
      </c>
      <c r="M47" s="46">
        <v>0</v>
      </c>
      <c r="N47" s="46">
        <f t="shared" si="12"/>
        <v>-50021147</v>
      </c>
      <c r="O47" s="47">
        <f t="shared" si="9"/>
        <v>-1092.2124765273593</v>
      </c>
      <c r="P47" s="9"/>
    </row>
    <row r="48" spans="1:16">
      <c r="A48" s="12"/>
      <c r="B48" s="25">
        <v>362</v>
      </c>
      <c r="C48" s="20" t="s">
        <v>62</v>
      </c>
      <c r="D48" s="46">
        <v>3575547</v>
      </c>
      <c r="E48" s="46">
        <v>0</v>
      </c>
      <c r="F48" s="46">
        <v>0</v>
      </c>
      <c r="G48" s="46">
        <v>0</v>
      </c>
      <c r="H48" s="46">
        <v>0</v>
      </c>
      <c r="I48" s="46">
        <v>432669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4008216</v>
      </c>
      <c r="O48" s="47">
        <f t="shared" si="9"/>
        <v>87.519454998034846</v>
      </c>
      <c r="P48" s="9"/>
    </row>
    <row r="49" spans="1:119">
      <c r="A49" s="12"/>
      <c r="B49" s="25">
        <v>363.29</v>
      </c>
      <c r="C49" s="20" t="s">
        <v>134</v>
      </c>
      <c r="D49" s="46">
        <v>0</v>
      </c>
      <c r="E49" s="46">
        <v>0</v>
      </c>
      <c r="F49" s="46">
        <v>57180</v>
      </c>
      <c r="G49" s="46">
        <v>328069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385249</v>
      </c>
      <c r="O49" s="47">
        <f t="shared" si="9"/>
        <v>8.411917550984759</v>
      </c>
      <c r="P49" s="9"/>
    </row>
    <row r="50" spans="1:119">
      <c r="A50" s="12"/>
      <c r="B50" s="25">
        <v>365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166927</v>
      </c>
      <c r="K50" s="46">
        <v>0</v>
      </c>
      <c r="L50" s="46">
        <v>0</v>
      </c>
      <c r="M50" s="46">
        <v>0</v>
      </c>
      <c r="N50" s="46">
        <f t="shared" si="12"/>
        <v>166927</v>
      </c>
      <c r="O50" s="47">
        <f t="shared" si="9"/>
        <v>3.6448534870518365</v>
      </c>
      <c r="P50" s="9"/>
    </row>
    <row r="51" spans="1:119">
      <c r="A51" s="12"/>
      <c r="B51" s="25">
        <v>366</v>
      </c>
      <c r="C51" s="20" t="s">
        <v>64</v>
      </c>
      <c r="D51" s="46">
        <v>0</v>
      </c>
      <c r="E51" s="46">
        <v>0</v>
      </c>
      <c r="F51" s="46">
        <v>0</v>
      </c>
      <c r="G51" s="46">
        <v>257820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257820</v>
      </c>
      <c r="O51" s="47">
        <f t="shared" si="9"/>
        <v>5.6295034717673262</v>
      </c>
      <c r="P51" s="9"/>
    </row>
    <row r="52" spans="1:119">
      <c r="A52" s="12"/>
      <c r="B52" s="25">
        <v>368</v>
      </c>
      <c r="C52" s="20" t="s">
        <v>95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28759511</v>
      </c>
      <c r="L52" s="46">
        <v>0</v>
      </c>
      <c r="M52" s="46">
        <v>0</v>
      </c>
      <c r="N52" s="46">
        <f t="shared" si="12"/>
        <v>28759511</v>
      </c>
      <c r="O52" s="47">
        <f t="shared" si="9"/>
        <v>627.96434342111013</v>
      </c>
      <c r="P52" s="9"/>
    </row>
    <row r="53" spans="1:119">
      <c r="A53" s="12"/>
      <c r="B53" s="25">
        <v>369.9</v>
      </c>
      <c r="C53" s="20" t="s">
        <v>65</v>
      </c>
      <c r="D53" s="46">
        <v>310884</v>
      </c>
      <c r="E53" s="46">
        <v>31939</v>
      </c>
      <c r="F53" s="46">
        <v>18551</v>
      </c>
      <c r="G53" s="46">
        <v>326</v>
      </c>
      <c r="H53" s="46">
        <v>0</v>
      </c>
      <c r="I53" s="46">
        <v>202897</v>
      </c>
      <c r="J53" s="46">
        <v>276024</v>
      </c>
      <c r="K53" s="46">
        <v>0</v>
      </c>
      <c r="L53" s="46">
        <v>0</v>
      </c>
      <c r="M53" s="46">
        <v>0</v>
      </c>
      <c r="N53" s="46">
        <f t="shared" si="12"/>
        <v>840621</v>
      </c>
      <c r="O53" s="47">
        <f t="shared" si="9"/>
        <v>18.354971832831129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SUM(D55:D57)</f>
        <v>7227011</v>
      </c>
      <c r="E54" s="32">
        <f t="shared" si="13"/>
        <v>0</v>
      </c>
      <c r="F54" s="32">
        <f t="shared" si="13"/>
        <v>3649873</v>
      </c>
      <c r="G54" s="32">
        <f t="shared" si="13"/>
        <v>1512041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12388925</v>
      </c>
      <c r="O54" s="45">
        <f t="shared" si="9"/>
        <v>270.5123586182803</v>
      </c>
      <c r="P54" s="9"/>
    </row>
    <row r="55" spans="1:119">
      <c r="A55" s="12"/>
      <c r="B55" s="25">
        <v>381</v>
      </c>
      <c r="C55" s="20" t="s">
        <v>66</v>
      </c>
      <c r="D55" s="46">
        <v>0</v>
      </c>
      <c r="E55" s="46">
        <v>0</v>
      </c>
      <c r="F55" s="46">
        <v>3649873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3649873</v>
      </c>
      <c r="O55" s="47">
        <f t="shared" si="9"/>
        <v>79.695030350670336</v>
      </c>
      <c r="P55" s="9"/>
    </row>
    <row r="56" spans="1:119">
      <c r="A56" s="12"/>
      <c r="B56" s="25">
        <v>382</v>
      </c>
      <c r="C56" s="20" t="s">
        <v>76</v>
      </c>
      <c r="D56" s="46">
        <v>7227011</v>
      </c>
      <c r="E56" s="46">
        <v>0</v>
      </c>
      <c r="F56" s="46">
        <v>0</v>
      </c>
      <c r="G56" s="46">
        <v>150000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7377011</v>
      </c>
      <c r="O56" s="47">
        <f t="shared" si="9"/>
        <v>161.0771431066859</v>
      </c>
      <c r="P56" s="9"/>
    </row>
    <row r="57" spans="1:119" ht="15.75" thickBot="1">
      <c r="A57" s="12"/>
      <c r="B57" s="25">
        <v>384</v>
      </c>
      <c r="C57" s="20" t="s">
        <v>67</v>
      </c>
      <c r="D57" s="46">
        <v>0</v>
      </c>
      <c r="E57" s="46">
        <v>0</v>
      </c>
      <c r="F57" s="46">
        <v>0</v>
      </c>
      <c r="G57" s="46">
        <v>1362041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1362041</v>
      </c>
      <c r="O57" s="47">
        <f t="shared" si="9"/>
        <v>29.740185160924057</v>
      </c>
      <c r="P57" s="9"/>
    </row>
    <row r="58" spans="1:119" ht="16.5" thickBot="1">
      <c r="A58" s="14" t="s">
        <v>51</v>
      </c>
      <c r="B58" s="23"/>
      <c r="C58" s="22"/>
      <c r="D58" s="15">
        <f t="shared" ref="D58:M58" si="14">SUM(D5,D13,D21,D31,D41,D44,D54)</f>
        <v>123924019</v>
      </c>
      <c r="E58" s="15">
        <f t="shared" si="14"/>
        <v>31939</v>
      </c>
      <c r="F58" s="15">
        <f t="shared" si="14"/>
        <v>3795429</v>
      </c>
      <c r="G58" s="15">
        <f t="shared" si="14"/>
        <v>5210200</v>
      </c>
      <c r="H58" s="15">
        <f t="shared" si="14"/>
        <v>0</v>
      </c>
      <c r="I58" s="15">
        <f t="shared" si="14"/>
        <v>17682748</v>
      </c>
      <c r="J58" s="15">
        <f t="shared" si="14"/>
        <v>25445737</v>
      </c>
      <c r="K58" s="15">
        <f t="shared" si="14"/>
        <v>-9946061</v>
      </c>
      <c r="L58" s="15">
        <f t="shared" si="14"/>
        <v>0</v>
      </c>
      <c r="M58" s="15">
        <f t="shared" si="14"/>
        <v>0</v>
      </c>
      <c r="N58" s="15">
        <f>SUM(D58:M58)</f>
        <v>166144011</v>
      </c>
      <c r="O58" s="38">
        <f t="shared" si="9"/>
        <v>3627.75691078213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135</v>
      </c>
      <c r="M60" s="118"/>
      <c r="N60" s="118"/>
      <c r="O60" s="43">
        <v>45798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103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169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170</v>
      </c>
      <c r="N4" s="35" t="s">
        <v>9</v>
      </c>
      <c r="O4" s="35" t="s">
        <v>171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172</v>
      </c>
      <c r="B5" s="26"/>
      <c r="C5" s="26"/>
      <c r="D5" s="27">
        <f t="shared" ref="D5:N5" si="0">SUM(D6:D16)</f>
        <v>111872346</v>
      </c>
      <c r="E5" s="27">
        <f t="shared" si="0"/>
        <v>0</v>
      </c>
      <c r="F5" s="27">
        <f t="shared" si="0"/>
        <v>0</v>
      </c>
      <c r="G5" s="27">
        <f t="shared" si="0"/>
        <v>1151863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1577187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114601396</v>
      </c>
      <c r="P5" s="33">
        <f t="shared" ref="P5:P36" si="1">(O5/P$83)</f>
        <v>2203.2798092821163</v>
      </c>
      <c r="Q5" s="6"/>
    </row>
    <row r="6" spans="1:134">
      <c r="A6" s="12"/>
      <c r="B6" s="25">
        <v>311</v>
      </c>
      <c r="C6" s="20" t="s">
        <v>2</v>
      </c>
      <c r="D6" s="46">
        <v>96338744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96338744</v>
      </c>
      <c r="P6" s="47">
        <f t="shared" si="1"/>
        <v>1852.1694928288537</v>
      </c>
      <c r="Q6" s="9"/>
    </row>
    <row r="7" spans="1:134">
      <c r="A7" s="12"/>
      <c r="B7" s="25">
        <v>312.41000000000003</v>
      </c>
      <c r="C7" s="20" t="s">
        <v>173</v>
      </c>
      <c r="D7" s="46">
        <v>0</v>
      </c>
      <c r="E7" s="46">
        <v>0</v>
      </c>
      <c r="F7" s="46">
        <v>0</v>
      </c>
      <c r="G7" s="46">
        <v>835231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835231</v>
      </c>
      <c r="P7" s="47">
        <f t="shared" si="1"/>
        <v>16.057811358480411</v>
      </c>
      <c r="Q7" s="9"/>
    </row>
    <row r="8" spans="1:134">
      <c r="A8" s="12"/>
      <c r="B8" s="25">
        <v>312.43</v>
      </c>
      <c r="C8" s="20" t="s">
        <v>174</v>
      </c>
      <c r="D8" s="46">
        <v>0</v>
      </c>
      <c r="E8" s="46">
        <v>0</v>
      </c>
      <c r="F8" s="46">
        <v>0</v>
      </c>
      <c r="G8" s="46">
        <v>316632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316632</v>
      </c>
      <c r="P8" s="47">
        <f t="shared" si="1"/>
        <v>6.0874379974622217</v>
      </c>
      <c r="Q8" s="9"/>
    </row>
    <row r="9" spans="1:134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877916</v>
      </c>
      <c r="L9" s="46">
        <v>0</v>
      </c>
      <c r="M9" s="46">
        <v>0</v>
      </c>
      <c r="N9" s="46">
        <v>0</v>
      </c>
      <c r="O9" s="46">
        <f t="shared" si="2"/>
        <v>877916</v>
      </c>
      <c r="P9" s="47">
        <f t="shared" si="1"/>
        <v>16.87845580036144</v>
      </c>
      <c r="Q9" s="9"/>
    </row>
    <row r="10" spans="1:134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699271</v>
      </c>
      <c r="L10" s="46">
        <v>0</v>
      </c>
      <c r="M10" s="46">
        <v>0</v>
      </c>
      <c r="N10" s="46">
        <v>0</v>
      </c>
      <c r="O10" s="46">
        <f t="shared" si="2"/>
        <v>699271</v>
      </c>
      <c r="P10" s="47">
        <f t="shared" si="1"/>
        <v>13.443899719306341</v>
      </c>
      <c r="Q10" s="9"/>
    </row>
    <row r="11" spans="1:134">
      <c r="A11" s="12"/>
      <c r="B11" s="25">
        <v>314.10000000000002</v>
      </c>
      <c r="C11" s="20" t="s">
        <v>12</v>
      </c>
      <c r="D11" s="46">
        <v>7287000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7287000</v>
      </c>
      <c r="P11" s="47">
        <f t="shared" si="1"/>
        <v>140.09689698927212</v>
      </c>
      <c r="Q11" s="9"/>
    </row>
    <row r="12" spans="1:134">
      <c r="A12" s="12"/>
      <c r="B12" s="25">
        <v>314.3</v>
      </c>
      <c r="C12" s="20" t="s">
        <v>13</v>
      </c>
      <c r="D12" s="46">
        <v>1714089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1714089</v>
      </c>
      <c r="P12" s="47">
        <f t="shared" si="1"/>
        <v>32.954377667551043</v>
      </c>
      <c r="Q12" s="9"/>
    </row>
    <row r="13" spans="1:134">
      <c r="A13" s="12"/>
      <c r="B13" s="25">
        <v>314.39999999999998</v>
      </c>
      <c r="C13" s="20" t="s">
        <v>15</v>
      </c>
      <c r="D13" s="46">
        <v>240705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240705</v>
      </c>
      <c r="P13" s="47">
        <f t="shared" si="1"/>
        <v>4.6276963894336136</v>
      </c>
      <c r="Q13" s="9"/>
    </row>
    <row r="14" spans="1:134">
      <c r="A14" s="12"/>
      <c r="B14" s="25">
        <v>314.7</v>
      </c>
      <c r="C14" s="20" t="s">
        <v>16</v>
      </c>
      <c r="D14" s="46">
        <v>1197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1197</v>
      </c>
      <c r="P14" s="47">
        <f t="shared" si="1"/>
        <v>2.3013034952128274E-2</v>
      </c>
      <c r="Q14" s="9"/>
    </row>
    <row r="15" spans="1:134">
      <c r="A15" s="12"/>
      <c r="B15" s="25">
        <v>315.10000000000002</v>
      </c>
      <c r="C15" s="20" t="s">
        <v>175</v>
      </c>
      <c r="D15" s="46">
        <v>2753670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2753670</v>
      </c>
      <c r="P15" s="47">
        <f t="shared" si="1"/>
        <v>52.94093897796747</v>
      </c>
      <c r="Q15" s="9"/>
    </row>
    <row r="16" spans="1:134">
      <c r="A16" s="12"/>
      <c r="B16" s="25">
        <v>316</v>
      </c>
      <c r="C16" s="20" t="s">
        <v>117</v>
      </c>
      <c r="D16" s="46">
        <v>3536941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3536941</v>
      </c>
      <c r="P16" s="47">
        <f t="shared" si="1"/>
        <v>67.999788518475796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SUM(D18:D29)</f>
        <v>25273924</v>
      </c>
      <c r="E17" s="32">
        <f t="shared" si="3"/>
        <v>2980209</v>
      </c>
      <c r="F17" s="32">
        <f t="shared" si="3"/>
        <v>613918</v>
      </c>
      <c r="G17" s="32">
        <f t="shared" si="3"/>
        <v>1988857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30856908</v>
      </c>
      <c r="P17" s="45">
        <f t="shared" si="1"/>
        <v>593.24235782673895</v>
      </c>
      <c r="Q17" s="10"/>
    </row>
    <row r="18" spans="1:17">
      <c r="A18" s="12"/>
      <c r="B18" s="25">
        <v>322</v>
      </c>
      <c r="C18" s="20" t="s">
        <v>176</v>
      </c>
      <c r="D18" s="46">
        <v>15121769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15121769</v>
      </c>
      <c r="P18" s="47">
        <f t="shared" si="1"/>
        <v>290.72497789056791</v>
      </c>
      <c r="Q18" s="9"/>
    </row>
    <row r="19" spans="1:17">
      <c r="A19" s="12"/>
      <c r="B19" s="25">
        <v>323.10000000000002</v>
      </c>
      <c r="C19" s="20" t="s">
        <v>19</v>
      </c>
      <c r="D19" s="46">
        <v>5822344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9" si="4">SUM(D19:N19)</f>
        <v>5822344</v>
      </c>
      <c r="P19" s="47">
        <f t="shared" si="1"/>
        <v>111.93801668781482</v>
      </c>
      <c r="Q19" s="9"/>
    </row>
    <row r="20" spans="1:17">
      <c r="A20" s="12"/>
      <c r="B20" s="25">
        <v>323.39999999999998</v>
      </c>
      <c r="C20" s="20" t="s">
        <v>20</v>
      </c>
      <c r="D20" s="46">
        <v>151444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151444</v>
      </c>
      <c r="P20" s="47">
        <f t="shared" si="1"/>
        <v>2.9116007228823011</v>
      </c>
      <c r="Q20" s="9"/>
    </row>
    <row r="21" spans="1:17">
      <c r="A21" s="12"/>
      <c r="B21" s="25">
        <v>323.7</v>
      </c>
      <c r="C21" s="20" t="s">
        <v>22</v>
      </c>
      <c r="D21" s="46">
        <v>2695736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2695736</v>
      </c>
      <c r="P21" s="47">
        <f t="shared" si="1"/>
        <v>51.827123466758948</v>
      </c>
      <c r="Q21" s="9"/>
    </row>
    <row r="22" spans="1:17">
      <c r="A22" s="12"/>
      <c r="B22" s="25">
        <v>324.11</v>
      </c>
      <c r="C22" s="20" t="s">
        <v>184</v>
      </c>
      <c r="D22" s="46">
        <v>0</v>
      </c>
      <c r="E22" s="46">
        <v>0</v>
      </c>
      <c r="F22" s="46">
        <v>0</v>
      </c>
      <c r="G22" s="46">
        <v>208740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208740</v>
      </c>
      <c r="P22" s="47">
        <f t="shared" si="1"/>
        <v>4.0131503056869304</v>
      </c>
      <c r="Q22" s="9"/>
    </row>
    <row r="23" spans="1:17">
      <c r="A23" s="12"/>
      <c r="B23" s="25">
        <v>324.61</v>
      </c>
      <c r="C23" s="20" t="s">
        <v>185</v>
      </c>
      <c r="D23" s="46">
        <v>0</v>
      </c>
      <c r="E23" s="46">
        <v>0</v>
      </c>
      <c r="F23" s="46">
        <v>0</v>
      </c>
      <c r="G23" s="46">
        <v>630379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630379</v>
      </c>
      <c r="P23" s="47">
        <f t="shared" si="1"/>
        <v>12.119410158803399</v>
      </c>
      <c r="Q23" s="9"/>
    </row>
    <row r="24" spans="1:17">
      <c r="A24" s="12"/>
      <c r="B24" s="25">
        <v>324.91000000000003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769701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769701</v>
      </c>
      <c r="P24" s="47">
        <f t="shared" si="1"/>
        <v>14.797958242011767</v>
      </c>
      <c r="Q24" s="9"/>
    </row>
    <row r="25" spans="1:17">
      <c r="A25" s="12"/>
      <c r="B25" s="25">
        <v>324.92</v>
      </c>
      <c r="C25" s="20" t="s">
        <v>81</v>
      </c>
      <c r="D25" s="46">
        <v>0</v>
      </c>
      <c r="E25" s="46">
        <v>0</v>
      </c>
      <c r="F25" s="46">
        <v>0</v>
      </c>
      <c r="G25" s="46">
        <v>374773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374773</v>
      </c>
      <c r="P25" s="47">
        <f t="shared" si="1"/>
        <v>7.2052332064444187</v>
      </c>
      <c r="Q25" s="9"/>
    </row>
    <row r="26" spans="1:17">
      <c r="A26" s="12"/>
      <c r="B26" s="25">
        <v>325.10000000000002</v>
      </c>
      <c r="C26" s="20" t="s">
        <v>24</v>
      </c>
      <c r="D26" s="46">
        <v>0</v>
      </c>
      <c r="E26" s="46">
        <v>0</v>
      </c>
      <c r="F26" s="46">
        <v>613918</v>
      </c>
      <c r="G26" s="46">
        <v>5264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619182</v>
      </c>
      <c r="P26" s="47">
        <f t="shared" si="1"/>
        <v>11.904141192755796</v>
      </c>
      <c r="Q26" s="9"/>
    </row>
    <row r="27" spans="1:17">
      <c r="A27" s="12"/>
      <c r="B27" s="25">
        <v>325.2</v>
      </c>
      <c r="C27" s="20" t="s">
        <v>105</v>
      </c>
      <c r="D27" s="46">
        <v>0</v>
      </c>
      <c r="E27" s="46">
        <v>2980209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2980209</v>
      </c>
      <c r="P27" s="47">
        <f t="shared" si="1"/>
        <v>57.296285615411236</v>
      </c>
      <c r="Q27" s="9"/>
    </row>
    <row r="28" spans="1:17">
      <c r="A28" s="12"/>
      <c r="B28" s="25">
        <v>329.1</v>
      </c>
      <c r="C28" s="20" t="s">
        <v>186</v>
      </c>
      <c r="D28" s="46">
        <v>22693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22693</v>
      </c>
      <c r="P28" s="47">
        <f t="shared" si="1"/>
        <v>0.43628638443495982</v>
      </c>
      <c r="Q28" s="9"/>
    </row>
    <row r="29" spans="1:17">
      <c r="A29" s="12"/>
      <c r="B29" s="25">
        <v>329.5</v>
      </c>
      <c r="C29" s="20" t="s">
        <v>177</v>
      </c>
      <c r="D29" s="46">
        <v>1459938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1459938</v>
      </c>
      <c r="P29" s="47">
        <f t="shared" si="1"/>
        <v>28.068173953166454</v>
      </c>
      <c r="Q29" s="9"/>
    </row>
    <row r="30" spans="1:17" ht="15.75">
      <c r="A30" s="29" t="s">
        <v>178</v>
      </c>
      <c r="B30" s="30"/>
      <c r="C30" s="31"/>
      <c r="D30" s="32">
        <f t="shared" ref="D30:N30" si="5">SUM(D31:D44)</f>
        <v>18184555</v>
      </c>
      <c r="E30" s="32">
        <f t="shared" si="5"/>
        <v>0</v>
      </c>
      <c r="F30" s="32">
        <f t="shared" si="5"/>
        <v>0</v>
      </c>
      <c r="G30" s="32">
        <f t="shared" si="5"/>
        <v>2993670</v>
      </c>
      <c r="H30" s="32">
        <f t="shared" si="5"/>
        <v>0</v>
      </c>
      <c r="I30" s="32">
        <f t="shared" si="5"/>
        <v>48238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21226463</v>
      </c>
      <c r="P30" s="45">
        <f t="shared" si="1"/>
        <v>408.09134079286343</v>
      </c>
      <c r="Q30" s="10"/>
    </row>
    <row r="31" spans="1:17">
      <c r="A31" s="12"/>
      <c r="B31" s="25">
        <v>331.2</v>
      </c>
      <c r="C31" s="20" t="s">
        <v>82</v>
      </c>
      <c r="D31" s="46">
        <v>418575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418575</v>
      </c>
      <c r="P31" s="47">
        <f t="shared" si="1"/>
        <v>8.0473526358288154</v>
      </c>
      <c r="Q31" s="9"/>
    </row>
    <row r="32" spans="1:17">
      <c r="A32" s="12"/>
      <c r="B32" s="25">
        <v>331.51</v>
      </c>
      <c r="C32" s="20" t="s">
        <v>187</v>
      </c>
      <c r="D32" s="46">
        <v>8550751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6">SUM(D32:N32)</f>
        <v>8550751</v>
      </c>
      <c r="P32" s="47">
        <f t="shared" si="1"/>
        <v>164.3932595070558</v>
      </c>
      <c r="Q32" s="9"/>
    </row>
    <row r="33" spans="1:17">
      <c r="A33" s="12"/>
      <c r="B33" s="25">
        <v>331.9</v>
      </c>
      <c r="C33" s="20" t="s">
        <v>107</v>
      </c>
      <c r="D33" s="46">
        <v>1323157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1323157</v>
      </c>
      <c r="P33" s="47">
        <f t="shared" si="1"/>
        <v>25.438478102049448</v>
      </c>
      <c r="Q33" s="9"/>
    </row>
    <row r="34" spans="1:17">
      <c r="A34" s="12"/>
      <c r="B34" s="25">
        <v>332</v>
      </c>
      <c r="C34" s="20" t="s">
        <v>165</v>
      </c>
      <c r="D34" s="46">
        <v>445886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445886</v>
      </c>
      <c r="P34" s="47">
        <f t="shared" si="1"/>
        <v>8.5724228092436654</v>
      </c>
      <c r="Q34" s="9"/>
    </row>
    <row r="35" spans="1:17">
      <c r="A35" s="12"/>
      <c r="B35" s="25">
        <v>334.36</v>
      </c>
      <c r="C35" s="20" t="s">
        <v>85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48238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48238</v>
      </c>
      <c r="P35" s="47">
        <f t="shared" si="1"/>
        <v>0.92740416041834894</v>
      </c>
      <c r="Q35" s="9"/>
    </row>
    <row r="36" spans="1:17">
      <c r="A36" s="12"/>
      <c r="B36" s="25">
        <v>334.39</v>
      </c>
      <c r="C36" s="20" t="s">
        <v>28</v>
      </c>
      <c r="D36" s="46">
        <v>38300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38300</v>
      </c>
      <c r="P36" s="47">
        <f t="shared" si="1"/>
        <v>0.73634021609566658</v>
      </c>
      <c r="Q36" s="9"/>
    </row>
    <row r="37" spans="1:17">
      <c r="A37" s="12"/>
      <c r="B37" s="25">
        <v>334.49</v>
      </c>
      <c r="C37" s="20" t="s">
        <v>86</v>
      </c>
      <c r="D37" s="46">
        <v>60340</v>
      </c>
      <c r="E37" s="46">
        <v>0</v>
      </c>
      <c r="F37" s="46">
        <v>0</v>
      </c>
      <c r="G37" s="46">
        <v>23428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83768</v>
      </c>
      <c r="P37" s="47">
        <f t="shared" ref="P37:P68" si="7">(O37/P$83)</f>
        <v>1.610489483600569</v>
      </c>
      <c r="Q37" s="9"/>
    </row>
    <row r="38" spans="1:17">
      <c r="A38" s="12"/>
      <c r="B38" s="25">
        <v>334.9</v>
      </c>
      <c r="C38" s="20" t="s">
        <v>143</v>
      </c>
      <c r="D38" s="46">
        <v>61836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61836</v>
      </c>
      <c r="P38" s="47">
        <f t="shared" si="7"/>
        <v>1.1888337755219749</v>
      </c>
      <c r="Q38" s="9"/>
    </row>
    <row r="39" spans="1:17">
      <c r="A39" s="12"/>
      <c r="B39" s="25">
        <v>335.15</v>
      </c>
      <c r="C39" s="20" t="s">
        <v>119</v>
      </c>
      <c r="D39" s="46">
        <v>61813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61813</v>
      </c>
      <c r="P39" s="47">
        <f t="shared" si="7"/>
        <v>1.1883915868804553</v>
      </c>
      <c r="Q39" s="9"/>
    </row>
    <row r="40" spans="1:17">
      <c r="A40" s="12"/>
      <c r="B40" s="25">
        <v>335.18</v>
      </c>
      <c r="C40" s="20" t="s">
        <v>179</v>
      </c>
      <c r="D40" s="46">
        <v>5106733</v>
      </c>
      <c r="E40" s="46">
        <v>0</v>
      </c>
      <c r="F40" s="46">
        <v>0</v>
      </c>
      <c r="G40" s="46">
        <v>2879717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7986450</v>
      </c>
      <c r="P40" s="47">
        <f t="shared" si="7"/>
        <v>153.54423808974508</v>
      </c>
      <c r="Q40" s="9"/>
    </row>
    <row r="41" spans="1:17">
      <c r="A41" s="12"/>
      <c r="B41" s="25">
        <v>335.19</v>
      </c>
      <c r="C41" s="20" t="s">
        <v>180</v>
      </c>
      <c r="D41" s="46">
        <v>2014678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2014678</v>
      </c>
      <c r="P41" s="47">
        <f t="shared" si="7"/>
        <v>38.733379474756795</v>
      </c>
      <c r="Q41" s="9"/>
    </row>
    <row r="42" spans="1:17">
      <c r="A42" s="12"/>
      <c r="B42" s="25">
        <v>337.3</v>
      </c>
      <c r="C42" s="20" t="s">
        <v>88</v>
      </c>
      <c r="D42" s="46">
        <v>0</v>
      </c>
      <c r="E42" s="46">
        <v>0</v>
      </c>
      <c r="F42" s="46">
        <v>0</v>
      </c>
      <c r="G42" s="46">
        <v>33605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3" si="8">SUM(D42:N42)</f>
        <v>33605</v>
      </c>
      <c r="P42" s="47">
        <f t="shared" si="7"/>
        <v>0.64607605644634136</v>
      </c>
      <c r="Q42" s="9"/>
    </row>
    <row r="43" spans="1:17">
      <c r="A43" s="12"/>
      <c r="B43" s="25">
        <v>337.7</v>
      </c>
      <c r="C43" s="20" t="s">
        <v>89</v>
      </c>
      <c r="D43" s="46">
        <v>0</v>
      </c>
      <c r="E43" s="46">
        <v>0</v>
      </c>
      <c r="F43" s="46">
        <v>0</v>
      </c>
      <c r="G43" s="46">
        <v>56920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56920</v>
      </c>
      <c r="P43" s="47">
        <f t="shared" si="7"/>
        <v>1.0943207597954396</v>
      </c>
      <c r="Q43" s="9"/>
    </row>
    <row r="44" spans="1:17">
      <c r="A44" s="12"/>
      <c r="B44" s="25">
        <v>338</v>
      </c>
      <c r="C44" s="20" t="s">
        <v>133</v>
      </c>
      <c r="D44" s="46">
        <v>102486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102486</v>
      </c>
      <c r="P44" s="47">
        <f t="shared" si="7"/>
        <v>1.9703541354250778</v>
      </c>
      <c r="Q44" s="9"/>
    </row>
    <row r="45" spans="1:17" ht="15.75">
      <c r="A45" s="29" t="s">
        <v>39</v>
      </c>
      <c r="B45" s="30"/>
      <c r="C45" s="31"/>
      <c r="D45" s="32">
        <f t="shared" ref="D45:N45" si="9">SUM(D46:D58)</f>
        <v>26802756</v>
      </c>
      <c r="E45" s="32">
        <f t="shared" si="9"/>
        <v>0</v>
      </c>
      <c r="F45" s="32">
        <f t="shared" si="9"/>
        <v>0</v>
      </c>
      <c r="G45" s="32">
        <f t="shared" si="9"/>
        <v>52244</v>
      </c>
      <c r="H45" s="32">
        <f t="shared" si="9"/>
        <v>0</v>
      </c>
      <c r="I45" s="32">
        <f t="shared" si="9"/>
        <v>35461730</v>
      </c>
      <c r="J45" s="32">
        <f t="shared" si="9"/>
        <v>29379915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91696645</v>
      </c>
      <c r="P45" s="45">
        <f t="shared" si="7"/>
        <v>1762.9223862806168</v>
      </c>
      <c r="Q45" s="10"/>
    </row>
    <row r="46" spans="1:17">
      <c r="A46" s="12"/>
      <c r="B46" s="25">
        <v>341.2</v>
      </c>
      <c r="C46" s="20" t="s">
        <v>121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29379915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8" si="10">SUM(D46:N46)</f>
        <v>29379915</v>
      </c>
      <c r="P46" s="47">
        <f t="shared" si="7"/>
        <v>564.84629138308912</v>
      </c>
      <c r="Q46" s="9"/>
    </row>
    <row r="47" spans="1:17">
      <c r="A47" s="12"/>
      <c r="B47" s="25">
        <v>341.9</v>
      </c>
      <c r="C47" s="20" t="s">
        <v>122</v>
      </c>
      <c r="D47" s="46">
        <v>4200485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4200485</v>
      </c>
      <c r="P47" s="47">
        <f t="shared" si="7"/>
        <v>80.756815472757339</v>
      </c>
      <c r="Q47" s="9"/>
    </row>
    <row r="48" spans="1:17">
      <c r="A48" s="12"/>
      <c r="B48" s="25">
        <v>342.1</v>
      </c>
      <c r="C48" s="20" t="s">
        <v>43</v>
      </c>
      <c r="D48" s="46">
        <v>163987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163987</v>
      </c>
      <c r="P48" s="47">
        <f t="shared" si="7"/>
        <v>3.1527473372553545</v>
      </c>
      <c r="Q48" s="9"/>
    </row>
    <row r="49" spans="1:17">
      <c r="A49" s="12"/>
      <c r="B49" s="25">
        <v>342.2</v>
      </c>
      <c r="C49" s="20" t="s">
        <v>91</v>
      </c>
      <c r="D49" s="46">
        <v>3042536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3042536</v>
      </c>
      <c r="P49" s="47">
        <f t="shared" si="7"/>
        <v>58.49455915715</v>
      </c>
      <c r="Q49" s="9"/>
    </row>
    <row r="50" spans="1:17">
      <c r="A50" s="12"/>
      <c r="B50" s="25">
        <v>342.6</v>
      </c>
      <c r="C50" s="20" t="s">
        <v>123</v>
      </c>
      <c r="D50" s="46">
        <v>737317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737317</v>
      </c>
      <c r="P50" s="47">
        <f t="shared" si="7"/>
        <v>14.175356634752182</v>
      </c>
      <c r="Q50" s="9"/>
    </row>
    <row r="51" spans="1:17">
      <c r="A51" s="12"/>
      <c r="B51" s="25">
        <v>342.9</v>
      </c>
      <c r="C51" s="20" t="s">
        <v>92</v>
      </c>
      <c r="D51" s="46">
        <v>249621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249621</v>
      </c>
      <c r="P51" s="47">
        <f t="shared" si="7"/>
        <v>4.7991117775983385</v>
      </c>
      <c r="Q51" s="9"/>
    </row>
    <row r="52" spans="1:17">
      <c r="A52" s="12"/>
      <c r="B52" s="25">
        <v>343.4</v>
      </c>
      <c r="C52" s="20" t="s">
        <v>45</v>
      </c>
      <c r="D52" s="46">
        <v>9064222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9064222</v>
      </c>
      <c r="P52" s="47">
        <f t="shared" si="7"/>
        <v>174.26504402660822</v>
      </c>
      <c r="Q52" s="9"/>
    </row>
    <row r="53" spans="1:17">
      <c r="A53" s="12"/>
      <c r="B53" s="25">
        <v>343.6</v>
      </c>
      <c r="C53" s="20" t="s">
        <v>145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19248678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19248678</v>
      </c>
      <c r="P53" s="47">
        <f t="shared" si="7"/>
        <v>370.06725112469718</v>
      </c>
      <c r="Q53" s="9"/>
    </row>
    <row r="54" spans="1:17">
      <c r="A54" s="12"/>
      <c r="B54" s="25">
        <v>343.9</v>
      </c>
      <c r="C54" s="20" t="s">
        <v>48</v>
      </c>
      <c r="D54" s="46">
        <v>13007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13007</v>
      </c>
      <c r="P54" s="47">
        <f t="shared" si="7"/>
        <v>0.25006728957588342</v>
      </c>
      <c r="Q54" s="9"/>
    </row>
    <row r="55" spans="1:17">
      <c r="A55" s="12"/>
      <c r="B55" s="25">
        <v>344.5</v>
      </c>
      <c r="C55" s="20" t="s">
        <v>124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16213052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16213052</v>
      </c>
      <c r="P55" s="47">
        <f t="shared" si="7"/>
        <v>311.70554081593417</v>
      </c>
      <c r="Q55" s="9"/>
    </row>
    <row r="56" spans="1:17">
      <c r="A56" s="12"/>
      <c r="B56" s="25">
        <v>344.9</v>
      </c>
      <c r="C56" s="20" t="s">
        <v>188</v>
      </c>
      <c r="D56" s="46">
        <v>0</v>
      </c>
      <c r="E56" s="46">
        <v>0</v>
      </c>
      <c r="F56" s="46">
        <v>0</v>
      </c>
      <c r="G56" s="46">
        <v>52244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52244</v>
      </c>
      <c r="P56" s="47">
        <f t="shared" si="7"/>
        <v>1.0044218864151959</v>
      </c>
      <c r="Q56" s="9"/>
    </row>
    <row r="57" spans="1:17">
      <c r="A57" s="12"/>
      <c r="B57" s="25">
        <v>345.9</v>
      </c>
      <c r="C57" s="20" t="s">
        <v>139</v>
      </c>
      <c r="D57" s="46">
        <v>2580000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2580000</v>
      </c>
      <c r="P57" s="47">
        <f t="shared" si="7"/>
        <v>49.602030222632365</v>
      </c>
      <c r="Q57" s="9"/>
    </row>
    <row r="58" spans="1:17">
      <c r="A58" s="12"/>
      <c r="B58" s="25">
        <v>347.2</v>
      </c>
      <c r="C58" s="20" t="s">
        <v>50</v>
      </c>
      <c r="D58" s="46">
        <v>6751581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6751581</v>
      </c>
      <c r="P58" s="47">
        <f t="shared" si="7"/>
        <v>129.80314915215135</v>
      </c>
      <c r="Q58" s="9"/>
    </row>
    <row r="59" spans="1:17" ht="15.75">
      <c r="A59" s="29" t="s">
        <v>40</v>
      </c>
      <c r="B59" s="30"/>
      <c r="C59" s="31"/>
      <c r="D59" s="32">
        <f t="shared" ref="D59:N59" si="11">SUM(D60:D66)</f>
        <v>1615232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1508690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3973005</v>
      </c>
      <c r="N59" s="32">
        <f t="shared" si="11"/>
        <v>0</v>
      </c>
      <c r="O59" s="32">
        <f>SUM(D59:N59)</f>
        <v>7096927</v>
      </c>
      <c r="P59" s="45">
        <f t="shared" si="7"/>
        <v>136.44263083016111</v>
      </c>
      <c r="Q59" s="10"/>
    </row>
    <row r="60" spans="1:17">
      <c r="A60" s="13"/>
      <c r="B60" s="39">
        <v>351.1</v>
      </c>
      <c r="C60" s="21" t="s">
        <v>53</v>
      </c>
      <c r="D60" s="46">
        <v>192085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3973005</v>
      </c>
      <c r="N60" s="46">
        <v>0</v>
      </c>
      <c r="O60" s="46">
        <f>SUM(D60:N60)</f>
        <v>4165090</v>
      </c>
      <c r="P60" s="47">
        <f t="shared" si="7"/>
        <v>80.076325604644907</v>
      </c>
      <c r="Q60" s="9"/>
    </row>
    <row r="61" spans="1:17">
      <c r="A61" s="13"/>
      <c r="B61" s="39">
        <v>351.4</v>
      </c>
      <c r="C61" s="21" t="s">
        <v>55</v>
      </c>
      <c r="D61" s="46">
        <v>18421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6" si="12">SUM(D61:N61)</f>
        <v>18421</v>
      </c>
      <c r="P61" s="47">
        <f t="shared" si="7"/>
        <v>0.35415465067097318</v>
      </c>
      <c r="Q61" s="9"/>
    </row>
    <row r="62" spans="1:17">
      <c r="A62" s="13"/>
      <c r="B62" s="39">
        <v>351.5</v>
      </c>
      <c r="C62" s="21" t="s">
        <v>56</v>
      </c>
      <c r="D62" s="46">
        <v>225692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225692</v>
      </c>
      <c r="P62" s="47">
        <f t="shared" si="7"/>
        <v>4.3390625600799781</v>
      </c>
      <c r="Q62" s="9"/>
    </row>
    <row r="63" spans="1:17">
      <c r="A63" s="13"/>
      <c r="B63" s="39">
        <v>354</v>
      </c>
      <c r="C63" s="21" t="s">
        <v>57</v>
      </c>
      <c r="D63" s="46">
        <v>386335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386335</v>
      </c>
      <c r="P63" s="47">
        <f t="shared" si="7"/>
        <v>7.427519513977006</v>
      </c>
      <c r="Q63" s="9"/>
    </row>
    <row r="64" spans="1:17">
      <c r="A64" s="13"/>
      <c r="B64" s="39">
        <v>355</v>
      </c>
      <c r="C64" s="21" t="s">
        <v>109</v>
      </c>
      <c r="D64" s="46">
        <v>353124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353124</v>
      </c>
      <c r="P64" s="47">
        <f t="shared" si="7"/>
        <v>6.7890183412158267</v>
      </c>
      <c r="Q64" s="9"/>
    </row>
    <row r="65" spans="1:17">
      <c r="A65" s="13"/>
      <c r="B65" s="39">
        <v>356</v>
      </c>
      <c r="C65" s="21" t="s">
        <v>110</v>
      </c>
      <c r="D65" s="46">
        <v>133325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133325</v>
      </c>
      <c r="P65" s="47">
        <f t="shared" si="7"/>
        <v>2.5632522013304109</v>
      </c>
      <c r="Q65" s="9"/>
    </row>
    <row r="66" spans="1:17">
      <c r="A66" s="13"/>
      <c r="B66" s="39">
        <v>359</v>
      </c>
      <c r="C66" s="21" t="s">
        <v>58</v>
      </c>
      <c r="D66" s="46">
        <v>306250</v>
      </c>
      <c r="E66" s="46">
        <v>0</v>
      </c>
      <c r="F66" s="46">
        <v>0</v>
      </c>
      <c r="G66" s="46">
        <v>0</v>
      </c>
      <c r="H66" s="46">
        <v>0</v>
      </c>
      <c r="I66" s="46">
        <v>1508690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1814940</v>
      </c>
      <c r="P66" s="47">
        <f t="shared" si="7"/>
        <v>34.893297958242009</v>
      </c>
      <c r="Q66" s="9"/>
    </row>
    <row r="67" spans="1:17" ht="15.75">
      <c r="A67" s="29" t="s">
        <v>3</v>
      </c>
      <c r="B67" s="30"/>
      <c r="C67" s="31"/>
      <c r="D67" s="32">
        <f t="shared" ref="D67:N67" si="13">SUM(D68:D76)</f>
        <v>6096314</v>
      </c>
      <c r="E67" s="32">
        <f t="shared" si="13"/>
        <v>0</v>
      </c>
      <c r="F67" s="32">
        <f t="shared" si="13"/>
        <v>-741</v>
      </c>
      <c r="G67" s="32">
        <f t="shared" si="13"/>
        <v>-268815</v>
      </c>
      <c r="H67" s="32">
        <f t="shared" si="13"/>
        <v>0</v>
      </c>
      <c r="I67" s="32">
        <f t="shared" si="13"/>
        <v>2889913</v>
      </c>
      <c r="J67" s="32">
        <f t="shared" si="13"/>
        <v>-129349</v>
      </c>
      <c r="K67" s="32">
        <f t="shared" si="13"/>
        <v>-42695097</v>
      </c>
      <c r="L67" s="32">
        <f t="shared" si="13"/>
        <v>0</v>
      </c>
      <c r="M67" s="32">
        <f t="shared" si="13"/>
        <v>99034</v>
      </c>
      <c r="N67" s="32">
        <f t="shared" si="13"/>
        <v>0</v>
      </c>
      <c r="O67" s="32">
        <f>SUM(D67:N67)</f>
        <v>-34008741</v>
      </c>
      <c r="P67" s="45">
        <f t="shared" si="7"/>
        <v>-653.83821663398317</v>
      </c>
      <c r="Q67" s="10"/>
    </row>
    <row r="68" spans="1:17">
      <c r="A68" s="12"/>
      <c r="B68" s="25">
        <v>361.1</v>
      </c>
      <c r="C68" s="20" t="s">
        <v>60</v>
      </c>
      <c r="D68" s="46">
        <v>-593331</v>
      </c>
      <c r="E68" s="46">
        <v>0</v>
      </c>
      <c r="F68" s="46">
        <v>-741</v>
      </c>
      <c r="G68" s="46">
        <v>-438478</v>
      </c>
      <c r="H68" s="46">
        <v>0</v>
      </c>
      <c r="I68" s="46">
        <v>-1383656</v>
      </c>
      <c r="J68" s="46">
        <v>-248890</v>
      </c>
      <c r="K68" s="46">
        <v>6885778</v>
      </c>
      <c r="L68" s="46">
        <v>0</v>
      </c>
      <c r="M68" s="46">
        <v>0</v>
      </c>
      <c r="N68" s="46">
        <v>0</v>
      </c>
      <c r="O68" s="46">
        <f>SUM(D68:N68)</f>
        <v>4220682</v>
      </c>
      <c r="P68" s="47">
        <f t="shared" si="7"/>
        <v>81.145114776790862</v>
      </c>
      <c r="Q68" s="9"/>
    </row>
    <row r="69" spans="1:17">
      <c r="A69" s="12"/>
      <c r="B69" s="25">
        <v>361.3</v>
      </c>
      <c r="C69" s="20" t="s">
        <v>94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-84548985</v>
      </c>
      <c r="L69" s="46">
        <v>0</v>
      </c>
      <c r="M69" s="46">
        <v>0</v>
      </c>
      <c r="N69" s="46">
        <v>0</v>
      </c>
      <c r="O69" s="46">
        <f t="shared" ref="O69:O80" si="14">SUM(D69:N69)</f>
        <v>-84548985</v>
      </c>
      <c r="P69" s="47">
        <f t="shared" ref="P69:P81" si="15">(O69/P$83)</f>
        <v>-1625.5043834352289</v>
      </c>
      <c r="Q69" s="9"/>
    </row>
    <row r="70" spans="1:17">
      <c r="A70" s="12"/>
      <c r="B70" s="25">
        <v>362</v>
      </c>
      <c r="C70" s="20" t="s">
        <v>62</v>
      </c>
      <c r="D70" s="46">
        <v>5949161</v>
      </c>
      <c r="E70" s="46">
        <v>0</v>
      </c>
      <c r="F70" s="46">
        <v>0</v>
      </c>
      <c r="G70" s="46">
        <v>0</v>
      </c>
      <c r="H70" s="46">
        <v>0</v>
      </c>
      <c r="I70" s="46">
        <v>783739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6732900</v>
      </c>
      <c r="P70" s="47">
        <f t="shared" si="15"/>
        <v>129.44399584727188</v>
      </c>
      <c r="Q70" s="9"/>
    </row>
    <row r="71" spans="1:17">
      <c r="A71" s="12"/>
      <c r="B71" s="25">
        <v>364</v>
      </c>
      <c r="C71" s="20" t="s">
        <v>162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3489830</v>
      </c>
      <c r="J71" s="46">
        <v>119529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3609359</v>
      </c>
      <c r="P71" s="47">
        <f t="shared" si="15"/>
        <v>69.392067520283007</v>
      </c>
      <c r="Q71" s="9"/>
    </row>
    <row r="72" spans="1:17">
      <c r="A72" s="12"/>
      <c r="B72" s="25">
        <v>366</v>
      </c>
      <c r="C72" s="20" t="s">
        <v>64</v>
      </c>
      <c r="D72" s="46">
        <v>16000</v>
      </c>
      <c r="E72" s="46">
        <v>0</v>
      </c>
      <c r="F72" s="46">
        <v>0</v>
      </c>
      <c r="G72" s="46">
        <v>169663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185663</v>
      </c>
      <c r="P72" s="47">
        <f t="shared" si="15"/>
        <v>3.5694812934979043</v>
      </c>
      <c r="Q72" s="9"/>
    </row>
    <row r="73" spans="1:17">
      <c r="A73" s="12"/>
      <c r="B73" s="25">
        <v>368</v>
      </c>
      <c r="C73" s="20" t="s">
        <v>95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34967941</v>
      </c>
      <c r="L73" s="46">
        <v>0</v>
      </c>
      <c r="M73" s="46">
        <v>0</v>
      </c>
      <c r="N73" s="46">
        <v>0</v>
      </c>
      <c r="O73" s="46">
        <f t="shared" si="14"/>
        <v>34967941</v>
      </c>
      <c r="P73" s="47">
        <f t="shared" si="15"/>
        <v>672.27940554466102</v>
      </c>
      <c r="Q73" s="9"/>
    </row>
    <row r="74" spans="1:17">
      <c r="A74" s="12"/>
      <c r="B74" s="25">
        <v>369.3</v>
      </c>
      <c r="C74" s="20" t="s">
        <v>153</v>
      </c>
      <c r="D74" s="46">
        <v>504185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>SUM(D74:N74)</f>
        <v>504185</v>
      </c>
      <c r="P74" s="47">
        <f t="shared" si="15"/>
        <v>9.6932556619371706</v>
      </c>
      <c r="Q74" s="9"/>
    </row>
    <row r="75" spans="1:17">
      <c r="A75" s="12"/>
      <c r="B75" s="25">
        <v>369.7</v>
      </c>
      <c r="C75" s="20" t="s">
        <v>181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99034</v>
      </c>
      <c r="N75" s="46">
        <v>0</v>
      </c>
      <c r="O75" s="46">
        <f t="shared" si="14"/>
        <v>99034</v>
      </c>
      <c r="P75" s="47">
        <f t="shared" si="15"/>
        <v>1.9039873880109202</v>
      </c>
      <c r="Q75" s="9"/>
    </row>
    <row r="76" spans="1:17">
      <c r="A76" s="12"/>
      <c r="B76" s="25">
        <v>369.9</v>
      </c>
      <c r="C76" s="20" t="s">
        <v>65</v>
      </c>
      <c r="D76" s="46">
        <v>220299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12</v>
      </c>
      <c r="K76" s="46">
        <v>169</v>
      </c>
      <c r="L76" s="46">
        <v>0</v>
      </c>
      <c r="M76" s="46">
        <v>0</v>
      </c>
      <c r="N76" s="46">
        <v>0</v>
      </c>
      <c r="O76" s="46">
        <f t="shared" si="14"/>
        <v>220480</v>
      </c>
      <c r="P76" s="47">
        <f t="shared" si="15"/>
        <v>4.2388587687930173</v>
      </c>
      <c r="Q76" s="9"/>
    </row>
    <row r="77" spans="1:17" ht="15.75">
      <c r="A77" s="29" t="s">
        <v>41</v>
      </c>
      <c r="B77" s="30"/>
      <c r="C77" s="31"/>
      <c r="D77" s="32">
        <f t="shared" ref="D77:N77" si="16">SUM(D78:D80)</f>
        <v>10116878</v>
      </c>
      <c r="E77" s="32">
        <f t="shared" si="16"/>
        <v>0</v>
      </c>
      <c r="F77" s="32">
        <f t="shared" si="16"/>
        <v>26168570</v>
      </c>
      <c r="G77" s="32">
        <f t="shared" si="16"/>
        <v>25368161</v>
      </c>
      <c r="H77" s="32">
        <f t="shared" si="16"/>
        <v>0</v>
      </c>
      <c r="I77" s="32">
        <f t="shared" si="16"/>
        <v>2991790</v>
      </c>
      <c r="J77" s="32">
        <f t="shared" si="16"/>
        <v>780198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si="16"/>
        <v>0</v>
      </c>
      <c r="O77" s="32">
        <f t="shared" si="14"/>
        <v>65425597</v>
      </c>
      <c r="P77" s="45">
        <f t="shared" si="15"/>
        <v>1257.845906871227</v>
      </c>
      <c r="Q77" s="9"/>
    </row>
    <row r="78" spans="1:17">
      <c r="A78" s="12"/>
      <c r="B78" s="25">
        <v>381</v>
      </c>
      <c r="C78" s="20" t="s">
        <v>66</v>
      </c>
      <c r="D78" s="46">
        <v>9551661</v>
      </c>
      <c r="E78" s="46">
        <v>0</v>
      </c>
      <c r="F78" s="46">
        <v>7043570</v>
      </c>
      <c r="G78" s="46">
        <v>25368161</v>
      </c>
      <c r="H78" s="46">
        <v>0</v>
      </c>
      <c r="I78" s="46">
        <v>2991790</v>
      </c>
      <c r="J78" s="46">
        <v>780198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45735380</v>
      </c>
      <c r="P78" s="47">
        <f t="shared" si="15"/>
        <v>879.28980659053332</v>
      </c>
      <c r="Q78" s="9"/>
    </row>
    <row r="79" spans="1:17">
      <c r="A79" s="12"/>
      <c r="B79" s="25">
        <v>383.1</v>
      </c>
      <c r="C79" s="20" t="s">
        <v>190</v>
      </c>
      <c r="D79" s="46">
        <v>565217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565217</v>
      </c>
      <c r="P79" s="47">
        <f t="shared" si="15"/>
        <v>10.86663206059907</v>
      </c>
      <c r="Q79" s="9"/>
    </row>
    <row r="80" spans="1:17" ht="15.75" thickBot="1">
      <c r="A80" s="12"/>
      <c r="B80" s="25">
        <v>385</v>
      </c>
      <c r="C80" s="20" t="s">
        <v>111</v>
      </c>
      <c r="D80" s="46">
        <v>0</v>
      </c>
      <c r="E80" s="46">
        <v>0</v>
      </c>
      <c r="F80" s="46">
        <v>19125000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19125000</v>
      </c>
      <c r="P80" s="47">
        <f t="shared" si="15"/>
        <v>367.68946822009457</v>
      </c>
      <c r="Q80" s="9"/>
    </row>
    <row r="81" spans="1:120" ht="16.5" thickBot="1">
      <c r="A81" s="14" t="s">
        <v>51</v>
      </c>
      <c r="B81" s="23"/>
      <c r="C81" s="22"/>
      <c r="D81" s="15">
        <f t="shared" ref="D81:N81" si="17">SUM(D5,D17,D30,D45,D59,D67,D77)</f>
        <v>199962005</v>
      </c>
      <c r="E81" s="15">
        <f t="shared" si="17"/>
        <v>2980209</v>
      </c>
      <c r="F81" s="15">
        <f t="shared" si="17"/>
        <v>26781747</v>
      </c>
      <c r="G81" s="15">
        <f t="shared" si="17"/>
        <v>31285980</v>
      </c>
      <c r="H81" s="15">
        <f t="shared" si="17"/>
        <v>0</v>
      </c>
      <c r="I81" s="15">
        <f t="shared" si="17"/>
        <v>42900361</v>
      </c>
      <c r="J81" s="15">
        <f t="shared" si="17"/>
        <v>30030764</v>
      </c>
      <c r="K81" s="15">
        <f t="shared" si="17"/>
        <v>-41117910</v>
      </c>
      <c r="L81" s="15">
        <f t="shared" si="17"/>
        <v>0</v>
      </c>
      <c r="M81" s="15">
        <f t="shared" si="17"/>
        <v>4072039</v>
      </c>
      <c r="N81" s="15">
        <f t="shared" si="17"/>
        <v>0</v>
      </c>
      <c r="O81" s="15">
        <f>SUM(D81:N81)</f>
        <v>296895195</v>
      </c>
      <c r="P81" s="38">
        <f t="shared" si="15"/>
        <v>5707.9862152497408</v>
      </c>
      <c r="Q81" s="6"/>
      <c r="R81" s="2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</row>
    <row r="82" spans="1:120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9"/>
    </row>
    <row r="83" spans="1:120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2"/>
      <c r="M83" s="118" t="s">
        <v>189</v>
      </c>
      <c r="N83" s="118"/>
      <c r="O83" s="118"/>
      <c r="P83" s="43">
        <v>52014</v>
      </c>
    </row>
    <row r="84" spans="1:120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7"/>
    </row>
    <row r="85" spans="1:120" ht="15.75" customHeight="1" thickBot="1">
      <c r="A85" s="120" t="s">
        <v>103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100"/>
    </row>
  </sheetData>
  <mergeCells count="10">
    <mergeCell ref="M83:O83"/>
    <mergeCell ref="A84:P84"/>
    <mergeCell ref="A85:P8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169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170</v>
      </c>
      <c r="N4" s="35" t="s">
        <v>9</v>
      </c>
      <c r="O4" s="35" t="s">
        <v>171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172</v>
      </c>
      <c r="B5" s="26"/>
      <c r="C5" s="26"/>
      <c r="D5" s="27">
        <f t="shared" ref="D5:N5" si="0">SUM(D6:D16)</f>
        <v>107714065</v>
      </c>
      <c r="E5" s="27">
        <f t="shared" si="0"/>
        <v>0</v>
      </c>
      <c r="F5" s="27">
        <f t="shared" si="0"/>
        <v>0</v>
      </c>
      <c r="G5" s="27">
        <f t="shared" si="0"/>
        <v>1082085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1459308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110255458</v>
      </c>
      <c r="P5" s="33">
        <f t="shared" ref="P5:P36" si="1">(O5/P$80)</f>
        <v>2196.6301675532445</v>
      </c>
      <c r="Q5" s="6"/>
    </row>
    <row r="6" spans="1:134">
      <c r="A6" s="12"/>
      <c r="B6" s="25">
        <v>311</v>
      </c>
      <c r="C6" s="20" t="s">
        <v>2</v>
      </c>
      <c r="D6" s="46">
        <v>92904533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92904533</v>
      </c>
      <c r="P6" s="47">
        <f t="shared" si="1"/>
        <v>1850.946008407547</v>
      </c>
      <c r="Q6" s="9"/>
    </row>
    <row r="7" spans="1:134">
      <c r="A7" s="12"/>
      <c r="B7" s="25">
        <v>312.41000000000003</v>
      </c>
      <c r="C7" s="20" t="s">
        <v>173</v>
      </c>
      <c r="D7" s="46">
        <v>0</v>
      </c>
      <c r="E7" s="46">
        <v>0</v>
      </c>
      <c r="F7" s="46">
        <v>0</v>
      </c>
      <c r="G7" s="46">
        <v>785133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785133</v>
      </c>
      <c r="P7" s="47">
        <f t="shared" si="1"/>
        <v>15.642280796126951</v>
      </c>
      <c r="Q7" s="9"/>
    </row>
    <row r="8" spans="1:134">
      <c r="A8" s="12"/>
      <c r="B8" s="25">
        <v>312.43</v>
      </c>
      <c r="C8" s="20" t="s">
        <v>174</v>
      </c>
      <c r="D8" s="46">
        <v>0</v>
      </c>
      <c r="E8" s="46">
        <v>0</v>
      </c>
      <c r="F8" s="46">
        <v>0</v>
      </c>
      <c r="G8" s="46">
        <v>296952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296952</v>
      </c>
      <c r="P8" s="47">
        <f t="shared" si="1"/>
        <v>5.9162034546649931</v>
      </c>
      <c r="Q8" s="9"/>
    </row>
    <row r="9" spans="1:134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881835</v>
      </c>
      <c r="L9" s="46">
        <v>0</v>
      </c>
      <c r="M9" s="46">
        <v>0</v>
      </c>
      <c r="N9" s="46">
        <v>0</v>
      </c>
      <c r="O9" s="46">
        <f t="shared" si="2"/>
        <v>881835</v>
      </c>
      <c r="P9" s="47">
        <f t="shared" si="1"/>
        <v>17.568884107345646</v>
      </c>
      <c r="Q9" s="9"/>
    </row>
    <row r="10" spans="1:134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577473</v>
      </c>
      <c r="L10" s="46">
        <v>0</v>
      </c>
      <c r="M10" s="46">
        <v>0</v>
      </c>
      <c r="N10" s="46">
        <v>0</v>
      </c>
      <c r="O10" s="46">
        <f t="shared" si="2"/>
        <v>577473</v>
      </c>
      <c r="P10" s="47">
        <f t="shared" si="1"/>
        <v>11.505050505050505</v>
      </c>
      <c r="Q10" s="9"/>
    </row>
    <row r="11" spans="1:134">
      <c r="A11" s="12"/>
      <c r="B11" s="25">
        <v>314.10000000000002</v>
      </c>
      <c r="C11" s="20" t="s">
        <v>12</v>
      </c>
      <c r="D11" s="46">
        <v>6766050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6766050</v>
      </c>
      <c r="P11" s="47">
        <f t="shared" si="1"/>
        <v>134.80066941605403</v>
      </c>
      <c r="Q11" s="9"/>
    </row>
    <row r="12" spans="1:134">
      <c r="A12" s="12"/>
      <c r="B12" s="25">
        <v>314.3</v>
      </c>
      <c r="C12" s="20" t="s">
        <v>13</v>
      </c>
      <c r="D12" s="46">
        <v>1668866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1668866</v>
      </c>
      <c r="P12" s="47">
        <f t="shared" si="1"/>
        <v>33.24897894128663</v>
      </c>
      <c r="Q12" s="9"/>
    </row>
    <row r="13" spans="1:134">
      <c r="A13" s="12"/>
      <c r="B13" s="25">
        <v>314.39999999999998</v>
      </c>
      <c r="C13" s="20" t="s">
        <v>15</v>
      </c>
      <c r="D13" s="46">
        <v>222579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222579</v>
      </c>
      <c r="P13" s="47">
        <f t="shared" si="1"/>
        <v>4.4344629729245115</v>
      </c>
      <c r="Q13" s="9"/>
    </row>
    <row r="14" spans="1:134">
      <c r="A14" s="12"/>
      <c r="B14" s="25">
        <v>314.7</v>
      </c>
      <c r="C14" s="20" t="s">
        <v>16</v>
      </c>
      <c r="D14" s="46">
        <v>3966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3966</v>
      </c>
      <c r="P14" s="47">
        <f t="shared" si="1"/>
        <v>7.9015002091925163E-2</v>
      </c>
      <c r="Q14" s="9"/>
    </row>
    <row r="15" spans="1:134">
      <c r="A15" s="12"/>
      <c r="B15" s="25">
        <v>315.10000000000002</v>
      </c>
      <c r="C15" s="20" t="s">
        <v>175</v>
      </c>
      <c r="D15" s="46">
        <v>2699495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2699495</v>
      </c>
      <c r="P15" s="47">
        <f t="shared" si="1"/>
        <v>53.782300320761863</v>
      </c>
      <c r="Q15" s="9"/>
    </row>
    <row r="16" spans="1:134">
      <c r="A16" s="12"/>
      <c r="B16" s="25">
        <v>316</v>
      </c>
      <c r="C16" s="20" t="s">
        <v>117</v>
      </c>
      <c r="D16" s="46">
        <v>3448576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3448576</v>
      </c>
      <c r="P16" s="47">
        <f t="shared" si="1"/>
        <v>68.70631362939055</v>
      </c>
      <c r="Q16" s="9"/>
    </row>
    <row r="17" spans="1:17" ht="15.75">
      <c r="A17" s="29" t="s">
        <v>18</v>
      </c>
      <c r="B17" s="30"/>
      <c r="C17" s="31"/>
      <c r="D17" s="32">
        <f t="shared" ref="D17:N17" si="3">SUM(D18:D27)</f>
        <v>20587246</v>
      </c>
      <c r="E17" s="32">
        <f t="shared" si="3"/>
        <v>3082401</v>
      </c>
      <c r="F17" s="32">
        <f t="shared" si="3"/>
        <v>614021</v>
      </c>
      <c r="G17" s="32">
        <f t="shared" si="3"/>
        <v>2555016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26838684</v>
      </c>
      <c r="P17" s="45">
        <f t="shared" si="1"/>
        <v>534.7097005558544</v>
      </c>
      <c r="Q17" s="10"/>
    </row>
    <row r="18" spans="1:17">
      <c r="A18" s="12"/>
      <c r="B18" s="25">
        <v>322</v>
      </c>
      <c r="C18" s="20" t="s">
        <v>176</v>
      </c>
      <c r="D18" s="46">
        <v>11320047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11320047</v>
      </c>
      <c r="P18" s="47">
        <f t="shared" si="1"/>
        <v>225.53039268423885</v>
      </c>
      <c r="Q18" s="9"/>
    </row>
    <row r="19" spans="1:17">
      <c r="A19" s="12"/>
      <c r="B19" s="25">
        <v>323.10000000000002</v>
      </c>
      <c r="C19" s="20" t="s">
        <v>19</v>
      </c>
      <c r="D19" s="46">
        <v>4901372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4901372</v>
      </c>
      <c r="P19" s="47">
        <f t="shared" si="1"/>
        <v>97.650509035124415</v>
      </c>
      <c r="Q19" s="9"/>
    </row>
    <row r="20" spans="1:17">
      <c r="A20" s="12"/>
      <c r="B20" s="25">
        <v>323.39999999999998</v>
      </c>
      <c r="C20" s="20" t="s">
        <v>20</v>
      </c>
      <c r="D20" s="46">
        <v>124498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124498</v>
      </c>
      <c r="P20" s="47">
        <f t="shared" si="1"/>
        <v>2.4803857111549421</v>
      </c>
      <c r="Q20" s="9"/>
    </row>
    <row r="21" spans="1:17">
      <c r="A21" s="12"/>
      <c r="B21" s="25">
        <v>323.7</v>
      </c>
      <c r="C21" s="20" t="s">
        <v>22</v>
      </c>
      <c r="D21" s="46">
        <v>2417270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2417270</v>
      </c>
      <c r="P21" s="47">
        <f t="shared" si="1"/>
        <v>48.159504313350467</v>
      </c>
      <c r="Q21" s="9"/>
    </row>
    <row r="22" spans="1:17">
      <c r="A22" s="12"/>
      <c r="B22" s="25">
        <v>324.12</v>
      </c>
      <c r="C22" s="20" t="s">
        <v>157</v>
      </c>
      <c r="D22" s="46">
        <v>0</v>
      </c>
      <c r="E22" s="46">
        <v>0</v>
      </c>
      <c r="F22" s="46">
        <v>0</v>
      </c>
      <c r="G22" s="46">
        <v>283256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283256</v>
      </c>
      <c r="P22" s="47">
        <f t="shared" si="1"/>
        <v>5.6433367202597973</v>
      </c>
      <c r="Q22" s="9"/>
    </row>
    <row r="23" spans="1:17">
      <c r="A23" s="12"/>
      <c r="B23" s="25">
        <v>324.62</v>
      </c>
      <c r="C23" s="20" t="s">
        <v>159</v>
      </c>
      <c r="D23" s="46">
        <v>0</v>
      </c>
      <c r="E23" s="46">
        <v>0</v>
      </c>
      <c r="F23" s="46">
        <v>0</v>
      </c>
      <c r="G23" s="46">
        <v>1138413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1138413</v>
      </c>
      <c r="P23" s="47">
        <f t="shared" si="1"/>
        <v>22.680712449943218</v>
      </c>
      <c r="Q23" s="9"/>
    </row>
    <row r="24" spans="1:17">
      <c r="A24" s="12"/>
      <c r="B24" s="25">
        <v>324.92</v>
      </c>
      <c r="C24" s="20" t="s">
        <v>81</v>
      </c>
      <c r="D24" s="46">
        <v>0</v>
      </c>
      <c r="E24" s="46">
        <v>0</v>
      </c>
      <c r="F24" s="46">
        <v>0</v>
      </c>
      <c r="G24" s="46">
        <v>1129628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1129628</v>
      </c>
      <c r="P24" s="47">
        <f t="shared" si="1"/>
        <v>22.505688044149583</v>
      </c>
      <c r="Q24" s="9"/>
    </row>
    <row r="25" spans="1:17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614021</v>
      </c>
      <c r="G25" s="46">
        <v>3719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617740</v>
      </c>
      <c r="P25" s="47">
        <f t="shared" si="1"/>
        <v>12.307293845755384</v>
      </c>
      <c r="Q25" s="9"/>
    </row>
    <row r="26" spans="1:17">
      <c r="A26" s="12"/>
      <c r="B26" s="25">
        <v>325.2</v>
      </c>
      <c r="C26" s="20" t="s">
        <v>105</v>
      </c>
      <c r="D26" s="46">
        <v>0</v>
      </c>
      <c r="E26" s="46">
        <v>3082401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3082401</v>
      </c>
      <c r="P26" s="47">
        <f t="shared" si="1"/>
        <v>61.410973641742871</v>
      </c>
      <c r="Q26" s="9"/>
    </row>
    <row r="27" spans="1:17">
      <c r="A27" s="12"/>
      <c r="B27" s="25">
        <v>329.5</v>
      </c>
      <c r="C27" s="20" t="s">
        <v>177</v>
      </c>
      <c r="D27" s="46">
        <v>1824059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1824059</v>
      </c>
      <c r="P27" s="47">
        <f t="shared" si="1"/>
        <v>36.340904110134879</v>
      </c>
      <c r="Q27" s="9"/>
    </row>
    <row r="28" spans="1:17" ht="15.75">
      <c r="A28" s="29" t="s">
        <v>178</v>
      </c>
      <c r="B28" s="30"/>
      <c r="C28" s="31"/>
      <c r="D28" s="32">
        <f t="shared" ref="D28:N28" si="5">SUM(D29:D42)</f>
        <v>14487432</v>
      </c>
      <c r="E28" s="32">
        <f t="shared" si="5"/>
        <v>0</v>
      </c>
      <c r="F28" s="32">
        <f t="shared" si="5"/>
        <v>0</v>
      </c>
      <c r="G28" s="32">
        <f t="shared" si="5"/>
        <v>3387325</v>
      </c>
      <c r="H28" s="32">
        <f t="shared" si="5"/>
        <v>0</v>
      </c>
      <c r="I28" s="32">
        <f t="shared" si="5"/>
        <v>137233</v>
      </c>
      <c r="J28" s="32">
        <f t="shared" si="5"/>
        <v>189600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18201590</v>
      </c>
      <c r="P28" s="45">
        <f t="shared" si="1"/>
        <v>362.632040324348</v>
      </c>
      <c r="Q28" s="10"/>
    </row>
    <row r="29" spans="1:17">
      <c r="A29" s="12"/>
      <c r="B29" s="25">
        <v>331.2</v>
      </c>
      <c r="C29" s="20" t="s">
        <v>82</v>
      </c>
      <c r="D29" s="46">
        <v>580331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580331</v>
      </c>
      <c r="P29" s="47">
        <f t="shared" si="1"/>
        <v>11.56199071583687</v>
      </c>
      <c r="Q29" s="9"/>
    </row>
    <row r="30" spans="1:17">
      <c r="A30" s="12"/>
      <c r="B30" s="25">
        <v>331.9</v>
      </c>
      <c r="C30" s="20" t="s">
        <v>107</v>
      </c>
      <c r="D30" s="46">
        <v>4188187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6">SUM(D30:N30)</f>
        <v>4188187</v>
      </c>
      <c r="P30" s="47">
        <f t="shared" si="1"/>
        <v>83.441655210885983</v>
      </c>
      <c r="Q30" s="9"/>
    </row>
    <row r="31" spans="1:17">
      <c r="A31" s="12"/>
      <c r="B31" s="25">
        <v>332</v>
      </c>
      <c r="C31" s="20" t="s">
        <v>165</v>
      </c>
      <c r="D31" s="46">
        <v>123248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123248</v>
      </c>
      <c r="P31" s="47">
        <f t="shared" si="1"/>
        <v>2.4554818400972249</v>
      </c>
      <c r="Q31" s="9"/>
    </row>
    <row r="32" spans="1:17">
      <c r="A32" s="12"/>
      <c r="B32" s="25">
        <v>334.35</v>
      </c>
      <c r="C32" s="20" t="s">
        <v>84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44190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44190</v>
      </c>
      <c r="P32" s="47">
        <f t="shared" si="1"/>
        <v>0.88040164963241885</v>
      </c>
      <c r="Q32" s="9"/>
    </row>
    <row r="33" spans="1:17">
      <c r="A33" s="12"/>
      <c r="B33" s="25">
        <v>334.36</v>
      </c>
      <c r="C33" s="20" t="s">
        <v>85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93043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93043</v>
      </c>
      <c r="P33" s="47">
        <f t="shared" si="1"/>
        <v>1.853704699858546</v>
      </c>
      <c r="Q33" s="9"/>
    </row>
    <row r="34" spans="1:17">
      <c r="A34" s="12"/>
      <c r="B34" s="25">
        <v>334.39</v>
      </c>
      <c r="C34" s="20" t="s">
        <v>28</v>
      </c>
      <c r="D34" s="46">
        <v>25000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25000</v>
      </c>
      <c r="P34" s="47">
        <f t="shared" si="1"/>
        <v>0.49807742115434422</v>
      </c>
      <c r="Q34" s="9"/>
    </row>
    <row r="35" spans="1:17">
      <c r="A35" s="12"/>
      <c r="B35" s="25">
        <v>334.49</v>
      </c>
      <c r="C35" s="20" t="s">
        <v>86</v>
      </c>
      <c r="D35" s="46">
        <v>90510</v>
      </c>
      <c r="E35" s="46">
        <v>0</v>
      </c>
      <c r="F35" s="46">
        <v>0</v>
      </c>
      <c r="G35" s="46">
        <v>215213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305723</v>
      </c>
      <c r="P35" s="47">
        <f t="shared" si="1"/>
        <v>6.090948937102783</v>
      </c>
      <c r="Q35" s="9"/>
    </row>
    <row r="36" spans="1:17">
      <c r="A36" s="12"/>
      <c r="B36" s="25">
        <v>334.9</v>
      </c>
      <c r="C36" s="20" t="s">
        <v>143</v>
      </c>
      <c r="D36" s="46">
        <v>235055</v>
      </c>
      <c r="E36" s="46">
        <v>0</v>
      </c>
      <c r="F36" s="46">
        <v>0</v>
      </c>
      <c r="G36" s="46">
        <v>873595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1108650</v>
      </c>
      <c r="P36" s="47">
        <f t="shared" si="1"/>
        <v>22.087741318510549</v>
      </c>
      <c r="Q36" s="9"/>
    </row>
    <row r="37" spans="1:17">
      <c r="A37" s="12"/>
      <c r="B37" s="25">
        <v>335.15</v>
      </c>
      <c r="C37" s="20" t="s">
        <v>119</v>
      </c>
      <c r="D37" s="46">
        <v>62495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62495</v>
      </c>
      <c r="P37" s="47">
        <f t="shared" ref="P37:P68" si="7">(O37/P$80)</f>
        <v>1.2450939374016297</v>
      </c>
      <c r="Q37" s="9"/>
    </row>
    <row r="38" spans="1:17">
      <c r="A38" s="12"/>
      <c r="B38" s="25">
        <v>335.18</v>
      </c>
      <c r="C38" s="20" t="s">
        <v>179</v>
      </c>
      <c r="D38" s="46">
        <v>4151238</v>
      </c>
      <c r="E38" s="46">
        <v>0</v>
      </c>
      <c r="F38" s="46">
        <v>0</v>
      </c>
      <c r="G38" s="46">
        <v>2298517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6449755</v>
      </c>
      <c r="P38" s="47">
        <f t="shared" si="7"/>
        <v>128.4990934990935</v>
      </c>
      <c r="Q38" s="9"/>
    </row>
    <row r="39" spans="1:17">
      <c r="A39" s="12"/>
      <c r="B39" s="25">
        <v>335.19</v>
      </c>
      <c r="C39" s="20" t="s">
        <v>180</v>
      </c>
      <c r="D39" s="46">
        <v>1649404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1649404</v>
      </c>
      <c r="P39" s="47">
        <f t="shared" si="7"/>
        <v>32.861235630466396</v>
      </c>
      <c r="Q39" s="9"/>
    </row>
    <row r="40" spans="1:17">
      <c r="A40" s="12"/>
      <c r="B40" s="25">
        <v>337.1</v>
      </c>
      <c r="C40" s="20" t="s">
        <v>33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189600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189600</v>
      </c>
      <c r="P40" s="47">
        <f t="shared" si="7"/>
        <v>3.7774191620345468</v>
      </c>
      <c r="Q40" s="9"/>
    </row>
    <row r="41" spans="1:17">
      <c r="A41" s="12"/>
      <c r="B41" s="25">
        <v>337.9</v>
      </c>
      <c r="C41" s="20" t="s">
        <v>144</v>
      </c>
      <c r="D41" s="46">
        <v>3271892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3271892</v>
      </c>
      <c r="P41" s="47">
        <f t="shared" si="7"/>
        <v>65.186221186221189</v>
      </c>
      <c r="Q41" s="9"/>
    </row>
    <row r="42" spans="1:17">
      <c r="A42" s="12"/>
      <c r="B42" s="25">
        <v>338</v>
      </c>
      <c r="C42" s="20" t="s">
        <v>133</v>
      </c>
      <c r="D42" s="46">
        <v>110072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110072</v>
      </c>
      <c r="P42" s="47">
        <f t="shared" si="7"/>
        <v>2.1929751160520392</v>
      </c>
      <c r="Q42" s="9"/>
    </row>
    <row r="43" spans="1:17" ht="15.75">
      <c r="A43" s="29" t="s">
        <v>39</v>
      </c>
      <c r="B43" s="30"/>
      <c r="C43" s="31"/>
      <c r="D43" s="32">
        <f t="shared" ref="D43:N43" si="8">SUM(D44:D55)</f>
        <v>22783710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31221547</v>
      </c>
      <c r="J43" s="32">
        <f t="shared" si="8"/>
        <v>28515592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8"/>
        <v>0</v>
      </c>
      <c r="O43" s="32">
        <f>SUM(D43:N43)</f>
        <v>82520849</v>
      </c>
      <c r="P43" s="45">
        <f t="shared" si="7"/>
        <v>1644.0708664554818</v>
      </c>
      <c r="Q43" s="10"/>
    </row>
    <row r="44" spans="1:17">
      <c r="A44" s="12"/>
      <c r="B44" s="25">
        <v>341.2</v>
      </c>
      <c r="C44" s="20" t="s">
        <v>121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28515592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5" si="9">SUM(D44:N44)</f>
        <v>28515592</v>
      </c>
      <c r="P44" s="47">
        <f t="shared" si="7"/>
        <v>568.11890104197801</v>
      </c>
      <c r="Q44" s="9"/>
    </row>
    <row r="45" spans="1:17">
      <c r="A45" s="12"/>
      <c r="B45" s="25">
        <v>341.9</v>
      </c>
      <c r="C45" s="20" t="s">
        <v>122</v>
      </c>
      <c r="D45" s="46">
        <v>3601087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3601087</v>
      </c>
      <c r="P45" s="47">
        <f t="shared" si="7"/>
        <v>71.744805052497355</v>
      </c>
      <c r="Q45" s="9"/>
    </row>
    <row r="46" spans="1:17">
      <c r="A46" s="12"/>
      <c r="B46" s="25">
        <v>342.1</v>
      </c>
      <c r="C46" s="20" t="s">
        <v>43</v>
      </c>
      <c r="D46" s="46">
        <v>123775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123775</v>
      </c>
      <c r="P46" s="47">
        <f t="shared" si="7"/>
        <v>2.4659813121351584</v>
      </c>
      <c r="Q46" s="9"/>
    </row>
    <row r="47" spans="1:17">
      <c r="A47" s="12"/>
      <c r="B47" s="25">
        <v>342.2</v>
      </c>
      <c r="C47" s="20" t="s">
        <v>91</v>
      </c>
      <c r="D47" s="46">
        <v>2963850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2963850</v>
      </c>
      <c r="P47" s="47">
        <f t="shared" si="7"/>
        <v>59.049070587532128</v>
      </c>
      <c r="Q47" s="9"/>
    </row>
    <row r="48" spans="1:17">
      <c r="A48" s="12"/>
      <c r="B48" s="25">
        <v>342.6</v>
      </c>
      <c r="C48" s="20" t="s">
        <v>123</v>
      </c>
      <c r="D48" s="46">
        <v>639954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639954</v>
      </c>
      <c r="P48" s="47">
        <f t="shared" si="7"/>
        <v>12.749865519096288</v>
      </c>
      <c r="Q48" s="9"/>
    </row>
    <row r="49" spans="1:17">
      <c r="A49" s="12"/>
      <c r="B49" s="25">
        <v>342.9</v>
      </c>
      <c r="C49" s="20" t="s">
        <v>92</v>
      </c>
      <c r="D49" s="46">
        <v>234653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234653</v>
      </c>
      <c r="P49" s="47">
        <f t="shared" si="7"/>
        <v>4.6750144442452131</v>
      </c>
      <c r="Q49" s="9"/>
    </row>
    <row r="50" spans="1:17">
      <c r="A50" s="12"/>
      <c r="B50" s="25">
        <v>343.4</v>
      </c>
      <c r="C50" s="20" t="s">
        <v>45</v>
      </c>
      <c r="D50" s="46">
        <v>9044899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9044899</v>
      </c>
      <c r="P50" s="47">
        <f t="shared" si="7"/>
        <v>180.20239874086027</v>
      </c>
      <c r="Q50" s="9"/>
    </row>
    <row r="51" spans="1:17">
      <c r="A51" s="12"/>
      <c r="B51" s="25">
        <v>343.6</v>
      </c>
      <c r="C51" s="20" t="s">
        <v>145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16996066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16996066</v>
      </c>
      <c r="P51" s="47">
        <f t="shared" si="7"/>
        <v>338.61426892196124</v>
      </c>
      <c r="Q51" s="9"/>
    </row>
    <row r="52" spans="1:17">
      <c r="A52" s="12"/>
      <c r="B52" s="25">
        <v>343.9</v>
      </c>
      <c r="C52" s="20" t="s">
        <v>48</v>
      </c>
      <c r="D52" s="46">
        <v>14424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14424</v>
      </c>
      <c r="P52" s="47">
        <f t="shared" si="7"/>
        <v>0.28737074890921044</v>
      </c>
      <c r="Q52" s="9"/>
    </row>
    <row r="53" spans="1:17">
      <c r="A53" s="12"/>
      <c r="B53" s="25">
        <v>344.5</v>
      </c>
      <c r="C53" s="20" t="s">
        <v>124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14225481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14225481</v>
      </c>
      <c r="P53" s="47">
        <f t="shared" si="7"/>
        <v>283.41563564640489</v>
      </c>
      <c r="Q53" s="9"/>
    </row>
    <row r="54" spans="1:17">
      <c r="A54" s="12"/>
      <c r="B54" s="25">
        <v>345.9</v>
      </c>
      <c r="C54" s="20" t="s">
        <v>139</v>
      </c>
      <c r="D54" s="46">
        <v>2580000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2580000</v>
      </c>
      <c r="P54" s="47">
        <f t="shared" si="7"/>
        <v>51.401589863128322</v>
      </c>
      <c r="Q54" s="9"/>
    </row>
    <row r="55" spans="1:17">
      <c r="A55" s="12"/>
      <c r="B55" s="25">
        <v>347.2</v>
      </c>
      <c r="C55" s="20" t="s">
        <v>50</v>
      </c>
      <c r="D55" s="46">
        <v>3581068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3581068</v>
      </c>
      <c r="P55" s="47">
        <f t="shared" si="7"/>
        <v>71.345964576733806</v>
      </c>
      <c r="Q55" s="9"/>
    </row>
    <row r="56" spans="1:17" ht="15.75">
      <c r="A56" s="29" t="s">
        <v>40</v>
      </c>
      <c r="B56" s="30"/>
      <c r="C56" s="31"/>
      <c r="D56" s="32">
        <f t="shared" ref="D56:N56" si="10">SUM(D57:D62)</f>
        <v>1056380</v>
      </c>
      <c r="E56" s="32">
        <f t="shared" si="10"/>
        <v>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1437766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1957325</v>
      </c>
      <c r="N56" s="32">
        <f t="shared" si="10"/>
        <v>0</v>
      </c>
      <c r="O56" s="32">
        <f t="shared" ref="O56:O64" si="11">SUM(D56:N56)</f>
        <v>4451471</v>
      </c>
      <c r="P56" s="45">
        <f t="shared" si="7"/>
        <v>88.687087840933998</v>
      </c>
      <c r="Q56" s="10"/>
    </row>
    <row r="57" spans="1:17">
      <c r="A57" s="13"/>
      <c r="B57" s="39">
        <v>351.1</v>
      </c>
      <c r="C57" s="21" t="s">
        <v>53</v>
      </c>
      <c r="D57" s="46">
        <v>88301</v>
      </c>
      <c r="E57" s="46">
        <v>0</v>
      </c>
      <c r="F57" s="46">
        <v>0</v>
      </c>
      <c r="G57" s="46">
        <v>0</v>
      </c>
      <c r="H57" s="46">
        <v>0</v>
      </c>
      <c r="I57" s="46">
        <v>1437766</v>
      </c>
      <c r="J57" s="46">
        <v>0</v>
      </c>
      <c r="K57" s="46">
        <v>0</v>
      </c>
      <c r="L57" s="46">
        <v>0</v>
      </c>
      <c r="M57" s="46">
        <v>1957325</v>
      </c>
      <c r="N57" s="46">
        <v>0</v>
      </c>
      <c r="O57" s="46">
        <f t="shared" si="11"/>
        <v>3483392</v>
      </c>
      <c r="P57" s="47">
        <f t="shared" si="7"/>
        <v>69.399956169186936</v>
      </c>
      <c r="Q57" s="9"/>
    </row>
    <row r="58" spans="1:17">
      <c r="A58" s="13"/>
      <c r="B58" s="39">
        <v>351.4</v>
      </c>
      <c r="C58" s="21" t="s">
        <v>55</v>
      </c>
      <c r="D58" s="46">
        <v>13136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13136</v>
      </c>
      <c r="P58" s="47">
        <f t="shared" si="7"/>
        <v>0.26170980017133866</v>
      </c>
      <c r="Q58" s="9"/>
    </row>
    <row r="59" spans="1:17">
      <c r="A59" s="13"/>
      <c r="B59" s="39">
        <v>351.5</v>
      </c>
      <c r="C59" s="21" t="s">
        <v>56</v>
      </c>
      <c r="D59" s="46">
        <v>78339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78339</v>
      </c>
      <c r="P59" s="47">
        <f t="shared" si="7"/>
        <v>1.5607554838324069</v>
      </c>
      <c r="Q59" s="9"/>
    </row>
    <row r="60" spans="1:17">
      <c r="A60" s="13"/>
      <c r="B60" s="39">
        <v>354</v>
      </c>
      <c r="C60" s="21" t="s">
        <v>57</v>
      </c>
      <c r="D60" s="46">
        <v>429146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429146</v>
      </c>
      <c r="P60" s="47">
        <f t="shared" si="7"/>
        <v>8.5499173191480882</v>
      </c>
      <c r="Q60" s="9"/>
    </row>
    <row r="61" spans="1:17">
      <c r="A61" s="13"/>
      <c r="B61" s="39">
        <v>355</v>
      </c>
      <c r="C61" s="21" t="s">
        <v>109</v>
      </c>
      <c r="D61" s="46">
        <v>189012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189012</v>
      </c>
      <c r="P61" s="47">
        <f t="shared" si="7"/>
        <v>3.7657043810889963</v>
      </c>
      <c r="Q61" s="9"/>
    </row>
    <row r="62" spans="1:17">
      <c r="A62" s="13"/>
      <c r="B62" s="39">
        <v>359</v>
      </c>
      <c r="C62" s="21" t="s">
        <v>58</v>
      </c>
      <c r="D62" s="46">
        <v>258446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258446</v>
      </c>
      <c r="P62" s="47">
        <f t="shared" si="7"/>
        <v>5.1490446875062261</v>
      </c>
      <c r="Q62" s="9"/>
    </row>
    <row r="63" spans="1:17" ht="15.75">
      <c r="A63" s="29" t="s">
        <v>3</v>
      </c>
      <c r="B63" s="30"/>
      <c r="C63" s="31"/>
      <c r="D63" s="32">
        <f t="shared" ref="D63:N63" si="12">SUM(D64:D73)</f>
        <v>9950320</v>
      </c>
      <c r="E63" s="32">
        <f t="shared" si="12"/>
        <v>2715</v>
      </c>
      <c r="F63" s="32">
        <f t="shared" si="12"/>
        <v>3094</v>
      </c>
      <c r="G63" s="32">
        <f t="shared" si="12"/>
        <v>2530150</v>
      </c>
      <c r="H63" s="32">
        <f t="shared" si="12"/>
        <v>0</v>
      </c>
      <c r="I63" s="32">
        <f t="shared" si="12"/>
        <v>597986</v>
      </c>
      <c r="J63" s="32">
        <f t="shared" si="12"/>
        <v>213376</v>
      </c>
      <c r="K63" s="32">
        <f t="shared" si="12"/>
        <v>135200098</v>
      </c>
      <c r="L63" s="32">
        <f t="shared" si="12"/>
        <v>0</v>
      </c>
      <c r="M63" s="32">
        <f t="shared" si="12"/>
        <v>88974</v>
      </c>
      <c r="N63" s="32">
        <f t="shared" si="12"/>
        <v>0</v>
      </c>
      <c r="O63" s="32">
        <f t="shared" si="11"/>
        <v>148586713</v>
      </c>
      <c r="P63" s="45">
        <f t="shared" si="7"/>
        <v>2960.3074731536271</v>
      </c>
      <c r="Q63" s="10"/>
    </row>
    <row r="64" spans="1:17">
      <c r="A64" s="12"/>
      <c r="B64" s="25">
        <v>361.1</v>
      </c>
      <c r="C64" s="20" t="s">
        <v>60</v>
      </c>
      <c r="D64" s="46">
        <v>220330</v>
      </c>
      <c r="E64" s="46">
        <v>0</v>
      </c>
      <c r="F64" s="46">
        <v>3094</v>
      </c>
      <c r="G64" s="46">
        <v>44559</v>
      </c>
      <c r="H64" s="46">
        <v>0</v>
      </c>
      <c r="I64" s="46">
        <v>0</v>
      </c>
      <c r="J64" s="46">
        <v>0</v>
      </c>
      <c r="K64" s="46">
        <v>6325346</v>
      </c>
      <c r="L64" s="46">
        <v>0</v>
      </c>
      <c r="M64" s="46">
        <v>0</v>
      </c>
      <c r="N64" s="46">
        <v>0</v>
      </c>
      <c r="O64" s="46">
        <f t="shared" si="11"/>
        <v>6593329</v>
      </c>
      <c r="P64" s="47">
        <f t="shared" si="7"/>
        <v>131.35953220568607</v>
      </c>
      <c r="Q64" s="9"/>
    </row>
    <row r="65" spans="1:120">
      <c r="A65" s="12"/>
      <c r="B65" s="25">
        <v>361.2</v>
      </c>
      <c r="C65" s="20" t="s">
        <v>93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93390</v>
      </c>
      <c r="L65" s="46">
        <v>0</v>
      </c>
      <c r="M65" s="46">
        <v>0</v>
      </c>
      <c r="N65" s="46">
        <v>0</v>
      </c>
      <c r="O65" s="46">
        <f t="shared" ref="O65:O73" si="13">SUM(D65:N65)</f>
        <v>93390</v>
      </c>
      <c r="P65" s="47">
        <f t="shared" si="7"/>
        <v>1.8606180144641684</v>
      </c>
      <c r="Q65" s="9"/>
    </row>
    <row r="66" spans="1:120">
      <c r="A66" s="12"/>
      <c r="B66" s="25">
        <v>361.3</v>
      </c>
      <c r="C66" s="20" t="s">
        <v>94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94917413</v>
      </c>
      <c r="L66" s="46">
        <v>0</v>
      </c>
      <c r="M66" s="46">
        <v>0</v>
      </c>
      <c r="N66" s="46">
        <v>0</v>
      </c>
      <c r="O66" s="46">
        <f t="shared" si="13"/>
        <v>94917413</v>
      </c>
      <c r="P66" s="47">
        <f t="shared" si="7"/>
        <v>1891.0488115872731</v>
      </c>
      <c r="Q66" s="9"/>
    </row>
    <row r="67" spans="1:120">
      <c r="A67" s="12"/>
      <c r="B67" s="25">
        <v>362</v>
      </c>
      <c r="C67" s="20" t="s">
        <v>62</v>
      </c>
      <c r="D67" s="46">
        <v>3719237</v>
      </c>
      <c r="E67" s="46">
        <v>0</v>
      </c>
      <c r="F67" s="46">
        <v>0</v>
      </c>
      <c r="G67" s="46">
        <v>0</v>
      </c>
      <c r="H67" s="46">
        <v>0</v>
      </c>
      <c r="I67" s="46">
        <v>597502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4316739</v>
      </c>
      <c r="P67" s="47">
        <f t="shared" si="7"/>
        <v>86.002809156655317</v>
      </c>
      <c r="Q67" s="9"/>
    </row>
    <row r="68" spans="1:120">
      <c r="A68" s="12"/>
      <c r="B68" s="25">
        <v>365</v>
      </c>
      <c r="C68" s="20" t="s">
        <v>125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180510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180510</v>
      </c>
      <c r="P68" s="47">
        <f t="shared" si="7"/>
        <v>3.596318211702827</v>
      </c>
      <c r="Q68" s="9"/>
    </row>
    <row r="69" spans="1:120">
      <c r="A69" s="12"/>
      <c r="B69" s="25">
        <v>366</v>
      </c>
      <c r="C69" s="20" t="s">
        <v>64</v>
      </c>
      <c r="D69" s="46">
        <v>18967</v>
      </c>
      <c r="E69" s="46">
        <v>0</v>
      </c>
      <c r="F69" s="46">
        <v>0</v>
      </c>
      <c r="G69" s="46">
        <v>2485591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2504558</v>
      </c>
      <c r="P69" s="47">
        <f t="shared" ref="P69:P78" si="14">(O69/P$80)</f>
        <v>49.898551590859284</v>
      </c>
      <c r="Q69" s="9"/>
    </row>
    <row r="70" spans="1:120">
      <c r="A70" s="12"/>
      <c r="B70" s="25">
        <v>368</v>
      </c>
      <c r="C70" s="20" t="s">
        <v>95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33863949</v>
      </c>
      <c r="L70" s="46">
        <v>0</v>
      </c>
      <c r="M70" s="46">
        <v>0</v>
      </c>
      <c r="N70" s="46">
        <v>0</v>
      </c>
      <c r="O70" s="46">
        <f t="shared" si="13"/>
        <v>33863949</v>
      </c>
      <c r="P70" s="47">
        <f t="shared" si="14"/>
        <v>674.67473552088939</v>
      </c>
      <c r="Q70" s="9"/>
    </row>
    <row r="71" spans="1:120">
      <c r="A71" s="12"/>
      <c r="B71" s="25">
        <v>369.3</v>
      </c>
      <c r="C71" s="20" t="s">
        <v>153</v>
      </c>
      <c r="D71" s="46">
        <v>501316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501316</v>
      </c>
      <c r="P71" s="47">
        <f t="shared" si="14"/>
        <v>9.9877672185364492</v>
      </c>
      <c r="Q71" s="9"/>
    </row>
    <row r="72" spans="1:120">
      <c r="A72" s="12"/>
      <c r="B72" s="25">
        <v>369.7</v>
      </c>
      <c r="C72" s="20" t="s">
        <v>181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88974</v>
      </c>
      <c r="N72" s="46">
        <v>0</v>
      </c>
      <c r="O72" s="46">
        <f t="shared" si="13"/>
        <v>88974</v>
      </c>
      <c r="P72" s="47">
        <f t="shared" si="14"/>
        <v>1.772637618791465</v>
      </c>
      <c r="Q72" s="9"/>
    </row>
    <row r="73" spans="1:120">
      <c r="A73" s="12"/>
      <c r="B73" s="25">
        <v>369.9</v>
      </c>
      <c r="C73" s="20" t="s">
        <v>65</v>
      </c>
      <c r="D73" s="46">
        <v>5490470</v>
      </c>
      <c r="E73" s="46">
        <v>2715</v>
      </c>
      <c r="F73" s="46">
        <v>0</v>
      </c>
      <c r="G73" s="46">
        <v>0</v>
      </c>
      <c r="H73" s="46">
        <v>0</v>
      </c>
      <c r="I73" s="46">
        <v>484</v>
      </c>
      <c r="J73" s="46">
        <v>32866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5526535</v>
      </c>
      <c r="P73" s="47">
        <f t="shared" si="14"/>
        <v>110.10569202876896</v>
      </c>
      <c r="Q73" s="9"/>
    </row>
    <row r="74" spans="1:120" ht="15.75">
      <c r="A74" s="29" t="s">
        <v>41</v>
      </c>
      <c r="B74" s="30"/>
      <c r="C74" s="31"/>
      <c r="D74" s="32">
        <f t="shared" ref="D74:N74" si="15">SUM(D75:D77)</f>
        <v>7834982</v>
      </c>
      <c r="E74" s="32">
        <f t="shared" si="15"/>
        <v>0</v>
      </c>
      <c r="F74" s="32">
        <f t="shared" si="15"/>
        <v>22253940</v>
      </c>
      <c r="G74" s="32">
        <f t="shared" si="15"/>
        <v>15154471</v>
      </c>
      <c r="H74" s="32">
        <f t="shared" si="15"/>
        <v>0</v>
      </c>
      <c r="I74" s="32">
        <f t="shared" si="15"/>
        <v>14115845</v>
      </c>
      <c r="J74" s="32">
        <f t="shared" si="15"/>
        <v>1250177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si="15"/>
        <v>0</v>
      </c>
      <c r="O74" s="32">
        <f>SUM(D74:N74)</f>
        <v>60609415</v>
      </c>
      <c r="P74" s="45">
        <f t="shared" si="14"/>
        <v>1207.5272448349372</v>
      </c>
      <c r="Q74" s="9"/>
    </row>
    <row r="75" spans="1:120">
      <c r="A75" s="12"/>
      <c r="B75" s="25">
        <v>381</v>
      </c>
      <c r="C75" s="20" t="s">
        <v>66</v>
      </c>
      <c r="D75" s="46">
        <v>7834982</v>
      </c>
      <c r="E75" s="46">
        <v>0</v>
      </c>
      <c r="F75" s="46">
        <v>8328331</v>
      </c>
      <c r="G75" s="46">
        <v>15058394</v>
      </c>
      <c r="H75" s="46">
        <v>0</v>
      </c>
      <c r="I75" s="46">
        <v>14115845</v>
      </c>
      <c r="J75" s="46">
        <v>1250177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46587729</v>
      </c>
      <c r="P75" s="47">
        <f t="shared" si="14"/>
        <v>928.17183671029829</v>
      </c>
      <c r="Q75" s="9"/>
    </row>
    <row r="76" spans="1:120">
      <c r="A76" s="12"/>
      <c r="B76" s="25">
        <v>384</v>
      </c>
      <c r="C76" s="20" t="s">
        <v>67</v>
      </c>
      <c r="D76" s="46">
        <v>0</v>
      </c>
      <c r="E76" s="46">
        <v>0</v>
      </c>
      <c r="F76" s="46">
        <v>0</v>
      </c>
      <c r="G76" s="46">
        <v>96077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96077</v>
      </c>
      <c r="P76" s="47">
        <f t="shared" si="14"/>
        <v>1.9141513756898372</v>
      </c>
      <c r="Q76" s="9"/>
    </row>
    <row r="77" spans="1:120" ht="15.75" thickBot="1">
      <c r="A77" s="12"/>
      <c r="B77" s="25">
        <v>385</v>
      </c>
      <c r="C77" s="20" t="s">
        <v>111</v>
      </c>
      <c r="D77" s="46">
        <v>0</v>
      </c>
      <c r="E77" s="46">
        <v>0</v>
      </c>
      <c r="F77" s="46">
        <v>13925609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>SUM(D77:N77)</f>
        <v>13925609</v>
      </c>
      <c r="P77" s="47">
        <f t="shared" si="14"/>
        <v>277.44125674894906</v>
      </c>
      <c r="Q77" s="9"/>
    </row>
    <row r="78" spans="1:120" ht="16.5" thickBot="1">
      <c r="A78" s="14" t="s">
        <v>51</v>
      </c>
      <c r="B78" s="23"/>
      <c r="C78" s="22"/>
      <c r="D78" s="15">
        <f t="shared" ref="D78:N78" si="16">SUM(D5,D17,D28,D43,D56,D63,D74)</f>
        <v>184414135</v>
      </c>
      <c r="E78" s="15">
        <f t="shared" si="16"/>
        <v>3085116</v>
      </c>
      <c r="F78" s="15">
        <f t="shared" si="16"/>
        <v>22871055</v>
      </c>
      <c r="G78" s="15">
        <f t="shared" si="16"/>
        <v>24709047</v>
      </c>
      <c r="H78" s="15">
        <f t="shared" si="16"/>
        <v>0</v>
      </c>
      <c r="I78" s="15">
        <f t="shared" si="16"/>
        <v>47510377</v>
      </c>
      <c r="J78" s="15">
        <f t="shared" si="16"/>
        <v>30168745</v>
      </c>
      <c r="K78" s="15">
        <f t="shared" si="16"/>
        <v>136659406</v>
      </c>
      <c r="L78" s="15">
        <f t="shared" si="16"/>
        <v>0</v>
      </c>
      <c r="M78" s="15">
        <f t="shared" si="16"/>
        <v>2046299</v>
      </c>
      <c r="N78" s="15">
        <f t="shared" si="16"/>
        <v>0</v>
      </c>
      <c r="O78" s="15">
        <f>SUM(D78:N78)</f>
        <v>451464180</v>
      </c>
      <c r="P78" s="38">
        <f t="shared" si="14"/>
        <v>8994.5645807184264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118" t="s">
        <v>182</v>
      </c>
      <c r="N80" s="118"/>
      <c r="O80" s="118"/>
      <c r="P80" s="43">
        <v>50193</v>
      </c>
    </row>
    <row r="81" spans="1:16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7"/>
    </row>
    <row r="82" spans="1:16" ht="15.75" customHeight="1" thickBot="1">
      <c r="A82" s="120" t="s">
        <v>103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100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104634371</v>
      </c>
      <c r="E5" s="27">
        <f t="shared" si="0"/>
        <v>0</v>
      </c>
      <c r="F5" s="27">
        <f t="shared" si="0"/>
        <v>0</v>
      </c>
      <c r="G5" s="27">
        <f t="shared" si="0"/>
        <v>2948432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1452875</v>
      </c>
      <c r="L5" s="27">
        <f t="shared" si="0"/>
        <v>0</v>
      </c>
      <c r="M5" s="27">
        <f t="shared" si="0"/>
        <v>0</v>
      </c>
      <c r="N5" s="28">
        <f>SUM(D5:M5)</f>
        <v>109035678</v>
      </c>
      <c r="O5" s="33">
        <f t="shared" ref="O5:O36" si="1">(N5/O$78)</f>
        <v>2132.3935227739425</v>
      </c>
      <c r="P5" s="6"/>
    </row>
    <row r="6" spans="1:133">
      <c r="A6" s="12"/>
      <c r="B6" s="25">
        <v>311</v>
      </c>
      <c r="C6" s="20" t="s">
        <v>2</v>
      </c>
      <c r="D6" s="46">
        <v>90002211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90002211</v>
      </c>
      <c r="O6" s="47">
        <f t="shared" si="1"/>
        <v>1760.1590166819863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766693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766693</v>
      </c>
      <c r="O7" s="47">
        <f t="shared" si="1"/>
        <v>14.99409383372773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288456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288456</v>
      </c>
      <c r="O8" s="47">
        <f t="shared" si="1"/>
        <v>5.6412884047484013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866945</v>
      </c>
      <c r="L9" s="46">
        <v>0</v>
      </c>
      <c r="M9" s="46">
        <v>0</v>
      </c>
      <c r="N9" s="46">
        <f>SUM(D9:M9)</f>
        <v>866945</v>
      </c>
      <c r="O9" s="47">
        <f t="shared" si="1"/>
        <v>16.954706354017954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585930</v>
      </c>
      <c r="L10" s="46">
        <v>0</v>
      </c>
      <c r="M10" s="46">
        <v>0</v>
      </c>
      <c r="N10" s="46">
        <f>SUM(D10:M10)</f>
        <v>585930</v>
      </c>
      <c r="O10" s="47">
        <f t="shared" si="1"/>
        <v>11.458940410302544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1893283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1893283</v>
      </c>
      <c r="O11" s="47">
        <f t="shared" si="1"/>
        <v>37.026636418751103</v>
      </c>
      <c r="P11" s="9"/>
    </row>
    <row r="12" spans="1:133">
      <c r="A12" s="12"/>
      <c r="B12" s="25">
        <v>314.10000000000002</v>
      </c>
      <c r="C12" s="20" t="s">
        <v>12</v>
      </c>
      <c r="D12" s="46">
        <v>6716413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6716413</v>
      </c>
      <c r="O12" s="47">
        <f t="shared" si="1"/>
        <v>131.35182758688126</v>
      </c>
      <c r="P12" s="9"/>
    </row>
    <row r="13" spans="1:133">
      <c r="A13" s="12"/>
      <c r="B13" s="25">
        <v>314.3</v>
      </c>
      <c r="C13" s="20" t="s">
        <v>13</v>
      </c>
      <c r="D13" s="46">
        <v>1480312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1480312</v>
      </c>
      <c r="O13" s="47">
        <f t="shared" si="1"/>
        <v>28.950227837208846</v>
      </c>
      <c r="P13" s="9"/>
    </row>
    <row r="14" spans="1:133">
      <c r="A14" s="12"/>
      <c r="B14" s="25">
        <v>314.39999999999998</v>
      </c>
      <c r="C14" s="20" t="s">
        <v>15</v>
      </c>
      <c r="D14" s="46">
        <v>185158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185158</v>
      </c>
      <c r="O14" s="47">
        <f t="shared" si="1"/>
        <v>3.6211057438444838</v>
      </c>
      <c r="P14" s="9"/>
    </row>
    <row r="15" spans="1:133">
      <c r="A15" s="12"/>
      <c r="B15" s="25">
        <v>314.7</v>
      </c>
      <c r="C15" s="20" t="s">
        <v>16</v>
      </c>
      <c r="D15" s="46">
        <v>1936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1936</v>
      </c>
      <c r="O15" s="47">
        <f t="shared" si="1"/>
        <v>3.7862046036805978E-2</v>
      </c>
      <c r="P15" s="9"/>
    </row>
    <row r="16" spans="1:133">
      <c r="A16" s="12"/>
      <c r="B16" s="25">
        <v>315</v>
      </c>
      <c r="C16" s="20" t="s">
        <v>116</v>
      </c>
      <c r="D16" s="46">
        <v>2802839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2802839</v>
      </c>
      <c r="O16" s="47">
        <f t="shared" si="1"/>
        <v>54.814679365576048</v>
      </c>
      <c r="P16" s="9"/>
    </row>
    <row r="17" spans="1:16">
      <c r="A17" s="12"/>
      <c r="B17" s="25">
        <v>316</v>
      </c>
      <c r="C17" s="20" t="s">
        <v>117</v>
      </c>
      <c r="D17" s="46">
        <v>3445502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3445502</v>
      </c>
      <c r="O17" s="47">
        <f t="shared" si="1"/>
        <v>67.383138090861081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SUM(D19:D28)</f>
        <v>16841362</v>
      </c>
      <c r="E18" s="32">
        <f t="shared" si="3"/>
        <v>2999487</v>
      </c>
      <c r="F18" s="32">
        <f t="shared" si="3"/>
        <v>619492</v>
      </c>
      <c r="G18" s="32">
        <f t="shared" si="3"/>
        <v>3257716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23718057</v>
      </c>
      <c r="O18" s="45">
        <f t="shared" si="1"/>
        <v>463.85029237478733</v>
      </c>
      <c r="P18" s="10"/>
    </row>
    <row r="19" spans="1:16">
      <c r="A19" s="12"/>
      <c r="B19" s="25">
        <v>322</v>
      </c>
      <c r="C19" s="20" t="s">
        <v>0</v>
      </c>
      <c r="D19" s="46">
        <v>8261680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8261680</v>
      </c>
      <c r="O19" s="47">
        <f t="shared" si="1"/>
        <v>161.57237009367728</v>
      </c>
      <c r="P19" s="9"/>
    </row>
    <row r="20" spans="1:16">
      <c r="A20" s="12"/>
      <c r="B20" s="25">
        <v>323.10000000000002</v>
      </c>
      <c r="C20" s="20" t="s">
        <v>19</v>
      </c>
      <c r="D20" s="46">
        <v>4539657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4539657</v>
      </c>
      <c r="O20" s="47">
        <f t="shared" si="1"/>
        <v>88.781354506874223</v>
      </c>
      <c r="P20" s="9"/>
    </row>
    <row r="21" spans="1:16">
      <c r="A21" s="12"/>
      <c r="B21" s="25">
        <v>323.39999999999998</v>
      </c>
      <c r="C21" s="20" t="s">
        <v>20</v>
      </c>
      <c r="D21" s="46">
        <v>137095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137095</v>
      </c>
      <c r="O21" s="47">
        <f t="shared" si="1"/>
        <v>2.6811452486652456</v>
      </c>
      <c r="P21" s="9"/>
    </row>
    <row r="22" spans="1:16">
      <c r="A22" s="12"/>
      <c r="B22" s="25">
        <v>323.7</v>
      </c>
      <c r="C22" s="20" t="s">
        <v>22</v>
      </c>
      <c r="D22" s="46">
        <v>2239793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2239793</v>
      </c>
      <c r="O22" s="47">
        <f t="shared" si="1"/>
        <v>43.803277726712693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0</v>
      </c>
      <c r="F23" s="46">
        <v>0</v>
      </c>
      <c r="G23" s="46">
        <v>372072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372072</v>
      </c>
      <c r="O23" s="47">
        <f t="shared" si="1"/>
        <v>7.2765533021727649</v>
      </c>
      <c r="P23" s="9"/>
    </row>
    <row r="24" spans="1:16">
      <c r="A24" s="12"/>
      <c r="B24" s="25">
        <v>324.62</v>
      </c>
      <c r="C24" s="20" t="s">
        <v>159</v>
      </c>
      <c r="D24" s="46">
        <v>0</v>
      </c>
      <c r="E24" s="46">
        <v>0</v>
      </c>
      <c r="F24" s="46">
        <v>0</v>
      </c>
      <c r="G24" s="46">
        <v>1558115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1558115</v>
      </c>
      <c r="O24" s="47">
        <f t="shared" si="1"/>
        <v>30.471808812312986</v>
      </c>
      <c r="P24" s="9"/>
    </row>
    <row r="25" spans="1:16">
      <c r="A25" s="12"/>
      <c r="B25" s="25">
        <v>324.92</v>
      </c>
      <c r="C25" s="20" t="s">
        <v>81</v>
      </c>
      <c r="D25" s="46">
        <v>0</v>
      </c>
      <c r="E25" s="46">
        <v>0</v>
      </c>
      <c r="F25" s="46">
        <v>0</v>
      </c>
      <c r="G25" s="46">
        <v>1316547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1316547</v>
      </c>
      <c r="O25" s="47">
        <f t="shared" si="1"/>
        <v>25.747501613439461</v>
      </c>
      <c r="P25" s="9"/>
    </row>
    <row r="26" spans="1:16">
      <c r="A26" s="12"/>
      <c r="B26" s="25">
        <v>325.10000000000002</v>
      </c>
      <c r="C26" s="20" t="s">
        <v>24</v>
      </c>
      <c r="D26" s="46">
        <v>0</v>
      </c>
      <c r="E26" s="46">
        <v>0</v>
      </c>
      <c r="F26" s="46">
        <v>619492</v>
      </c>
      <c r="G26" s="46">
        <v>10982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630474</v>
      </c>
      <c r="O26" s="47">
        <f t="shared" si="1"/>
        <v>12.33008037862046</v>
      </c>
      <c r="P26" s="9"/>
    </row>
    <row r="27" spans="1:16">
      <c r="A27" s="12"/>
      <c r="B27" s="25">
        <v>325.2</v>
      </c>
      <c r="C27" s="20" t="s">
        <v>105</v>
      </c>
      <c r="D27" s="46">
        <v>0</v>
      </c>
      <c r="E27" s="46">
        <v>2999487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2999487</v>
      </c>
      <c r="O27" s="47">
        <f t="shared" si="1"/>
        <v>58.660493223554262</v>
      </c>
      <c r="P27" s="9"/>
    </row>
    <row r="28" spans="1:16">
      <c r="A28" s="12"/>
      <c r="B28" s="25">
        <v>329</v>
      </c>
      <c r="C28" s="20" t="s">
        <v>25</v>
      </c>
      <c r="D28" s="46">
        <v>1663137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1" si="5">SUM(D28:M28)</f>
        <v>1663137</v>
      </c>
      <c r="O28" s="47">
        <f t="shared" si="1"/>
        <v>32.525707468757943</v>
      </c>
      <c r="P28" s="9"/>
    </row>
    <row r="29" spans="1:16" ht="15.75">
      <c r="A29" s="29" t="s">
        <v>27</v>
      </c>
      <c r="B29" s="30"/>
      <c r="C29" s="31"/>
      <c r="D29" s="32">
        <f t="shared" ref="D29:M29" si="6">SUM(D30:D40)</f>
        <v>16619980</v>
      </c>
      <c r="E29" s="32">
        <f t="shared" si="6"/>
        <v>0</v>
      </c>
      <c r="F29" s="32">
        <f t="shared" si="6"/>
        <v>0</v>
      </c>
      <c r="G29" s="32">
        <f t="shared" si="6"/>
        <v>1896752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18516732</v>
      </c>
      <c r="O29" s="45">
        <f t="shared" si="1"/>
        <v>362.12880136115621</v>
      </c>
      <c r="P29" s="10"/>
    </row>
    <row r="30" spans="1:16">
      <c r="A30" s="12"/>
      <c r="B30" s="25">
        <v>331.2</v>
      </c>
      <c r="C30" s="20" t="s">
        <v>82</v>
      </c>
      <c r="D30" s="46">
        <v>186587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186587</v>
      </c>
      <c r="O30" s="47">
        <f t="shared" si="1"/>
        <v>3.6490524710069816</v>
      </c>
      <c r="P30" s="9"/>
    </row>
    <row r="31" spans="1:16">
      <c r="A31" s="12"/>
      <c r="B31" s="25">
        <v>331.9</v>
      </c>
      <c r="C31" s="20" t="s">
        <v>107</v>
      </c>
      <c r="D31" s="46">
        <v>9196464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9196464</v>
      </c>
      <c r="O31" s="47">
        <f t="shared" si="1"/>
        <v>179.85379304949836</v>
      </c>
      <c r="P31" s="9"/>
    </row>
    <row r="32" spans="1:16">
      <c r="A32" s="12"/>
      <c r="B32" s="25">
        <v>332</v>
      </c>
      <c r="C32" s="20" t="s">
        <v>165</v>
      </c>
      <c r="D32" s="46">
        <v>22766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22766</v>
      </c>
      <c r="O32" s="47">
        <f t="shared" si="1"/>
        <v>0.44523106408777113</v>
      </c>
      <c r="P32" s="9"/>
    </row>
    <row r="33" spans="1:16">
      <c r="A33" s="12"/>
      <c r="B33" s="25">
        <v>334.49</v>
      </c>
      <c r="C33" s="20" t="s">
        <v>86</v>
      </c>
      <c r="D33" s="46">
        <v>30170</v>
      </c>
      <c r="E33" s="46">
        <v>0</v>
      </c>
      <c r="F33" s="46">
        <v>0</v>
      </c>
      <c r="G33" s="46">
        <v>225692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255862</v>
      </c>
      <c r="O33" s="47">
        <f t="shared" si="1"/>
        <v>5.0038526978663489</v>
      </c>
      <c r="P33" s="9"/>
    </row>
    <row r="34" spans="1:16">
      <c r="A34" s="12"/>
      <c r="B34" s="25">
        <v>334.9</v>
      </c>
      <c r="C34" s="20" t="s">
        <v>143</v>
      </c>
      <c r="D34" s="46">
        <v>452650</v>
      </c>
      <c r="E34" s="46">
        <v>0</v>
      </c>
      <c r="F34" s="46">
        <v>0</v>
      </c>
      <c r="G34" s="46">
        <v>1511000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1963650</v>
      </c>
      <c r="O34" s="47">
        <f t="shared" si="1"/>
        <v>38.402792717032057</v>
      </c>
      <c r="P34" s="9"/>
    </row>
    <row r="35" spans="1:16">
      <c r="A35" s="12"/>
      <c r="B35" s="25">
        <v>335.12</v>
      </c>
      <c r="C35" s="20" t="s">
        <v>118</v>
      </c>
      <c r="D35" s="46">
        <v>1457520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1457520</v>
      </c>
      <c r="O35" s="47">
        <f t="shared" si="1"/>
        <v>28.504488295230086</v>
      </c>
      <c r="P35" s="9"/>
    </row>
    <row r="36" spans="1:16">
      <c r="A36" s="12"/>
      <c r="B36" s="25">
        <v>335.15</v>
      </c>
      <c r="C36" s="20" t="s">
        <v>119</v>
      </c>
      <c r="D36" s="46">
        <v>63822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63822</v>
      </c>
      <c r="O36" s="47">
        <f t="shared" si="1"/>
        <v>1.2481567676451606</v>
      </c>
      <c r="P36" s="9"/>
    </row>
    <row r="37" spans="1:16">
      <c r="A37" s="12"/>
      <c r="B37" s="25">
        <v>335.18</v>
      </c>
      <c r="C37" s="20" t="s">
        <v>120</v>
      </c>
      <c r="D37" s="46">
        <v>3451961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3451961</v>
      </c>
      <c r="O37" s="47">
        <f t="shared" ref="O37:O68" si="7">(N37/O$78)</f>
        <v>67.509455733088217</v>
      </c>
      <c r="P37" s="9"/>
    </row>
    <row r="38" spans="1:16">
      <c r="A38" s="12"/>
      <c r="B38" s="25">
        <v>337.1</v>
      </c>
      <c r="C38" s="20" t="s">
        <v>33</v>
      </c>
      <c r="D38" s="46">
        <v>0</v>
      </c>
      <c r="E38" s="46">
        <v>0</v>
      </c>
      <c r="F38" s="46">
        <v>0</v>
      </c>
      <c r="G38" s="46">
        <v>160060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160060</v>
      </c>
      <c r="O38" s="47">
        <f t="shared" si="7"/>
        <v>3.1302681243032877</v>
      </c>
      <c r="P38" s="9"/>
    </row>
    <row r="39" spans="1:16">
      <c r="A39" s="12"/>
      <c r="B39" s="25">
        <v>337.9</v>
      </c>
      <c r="C39" s="20" t="s">
        <v>144</v>
      </c>
      <c r="D39" s="46">
        <v>1646972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1646972</v>
      </c>
      <c r="O39" s="47">
        <f t="shared" si="7"/>
        <v>32.209571118455791</v>
      </c>
      <c r="P39" s="9"/>
    </row>
    <row r="40" spans="1:16">
      <c r="A40" s="12"/>
      <c r="B40" s="25">
        <v>338</v>
      </c>
      <c r="C40" s="20" t="s">
        <v>133</v>
      </c>
      <c r="D40" s="46">
        <v>111068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111068</v>
      </c>
      <c r="O40" s="47">
        <f t="shared" si="7"/>
        <v>2.1721393229421313</v>
      </c>
      <c r="P40" s="9"/>
    </row>
    <row r="41" spans="1:16" ht="15.75">
      <c r="A41" s="29" t="s">
        <v>39</v>
      </c>
      <c r="B41" s="30"/>
      <c r="C41" s="31"/>
      <c r="D41" s="32">
        <f t="shared" ref="D41:M41" si="8">SUM(D42:D53)</f>
        <v>20968494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27188328</v>
      </c>
      <c r="J41" s="32">
        <f t="shared" si="8"/>
        <v>28141646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5"/>
        <v>76298468</v>
      </c>
      <c r="O41" s="45">
        <f t="shared" si="7"/>
        <v>1492.1570805546321</v>
      </c>
      <c r="P41" s="10"/>
    </row>
    <row r="42" spans="1:16">
      <c r="A42" s="12"/>
      <c r="B42" s="25">
        <v>341.2</v>
      </c>
      <c r="C42" s="20" t="s">
        <v>121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28141646</v>
      </c>
      <c r="K42" s="46">
        <v>0</v>
      </c>
      <c r="L42" s="46">
        <v>0</v>
      </c>
      <c r="M42" s="46">
        <v>0</v>
      </c>
      <c r="N42" s="46">
        <f t="shared" ref="N42:N53" si="9">SUM(D42:M42)</f>
        <v>28141646</v>
      </c>
      <c r="O42" s="47">
        <f t="shared" si="7"/>
        <v>550.36172334891364</v>
      </c>
      <c r="P42" s="9"/>
    </row>
    <row r="43" spans="1:16">
      <c r="A43" s="12"/>
      <c r="B43" s="25">
        <v>341.9</v>
      </c>
      <c r="C43" s="20" t="s">
        <v>122</v>
      </c>
      <c r="D43" s="46">
        <v>2387888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2387888</v>
      </c>
      <c r="O43" s="47">
        <f t="shared" si="7"/>
        <v>46.699548236950697</v>
      </c>
      <c r="P43" s="9"/>
    </row>
    <row r="44" spans="1:16">
      <c r="A44" s="12"/>
      <c r="B44" s="25">
        <v>342.1</v>
      </c>
      <c r="C44" s="20" t="s">
        <v>43</v>
      </c>
      <c r="D44" s="46">
        <v>163121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163121</v>
      </c>
      <c r="O44" s="47">
        <f t="shared" si="7"/>
        <v>3.1901316175463985</v>
      </c>
      <c r="P44" s="9"/>
    </row>
    <row r="45" spans="1:16">
      <c r="A45" s="12"/>
      <c r="B45" s="25">
        <v>342.2</v>
      </c>
      <c r="C45" s="20" t="s">
        <v>91</v>
      </c>
      <c r="D45" s="46">
        <v>2965631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2965631</v>
      </c>
      <c r="O45" s="47">
        <f t="shared" si="7"/>
        <v>57.998376782117226</v>
      </c>
      <c r="P45" s="9"/>
    </row>
    <row r="46" spans="1:16">
      <c r="A46" s="12"/>
      <c r="B46" s="25">
        <v>342.6</v>
      </c>
      <c r="C46" s="20" t="s">
        <v>123</v>
      </c>
      <c r="D46" s="46">
        <v>716400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716400</v>
      </c>
      <c r="O46" s="47">
        <f t="shared" si="7"/>
        <v>14.010521580975103</v>
      </c>
      <c r="P46" s="9"/>
    </row>
    <row r="47" spans="1:16">
      <c r="A47" s="12"/>
      <c r="B47" s="25">
        <v>342.9</v>
      </c>
      <c r="C47" s="20" t="s">
        <v>92</v>
      </c>
      <c r="D47" s="46">
        <v>246987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246987</v>
      </c>
      <c r="O47" s="47">
        <f t="shared" si="7"/>
        <v>4.8302857254610529</v>
      </c>
      <c r="P47" s="9"/>
    </row>
    <row r="48" spans="1:16">
      <c r="A48" s="12"/>
      <c r="B48" s="25">
        <v>343.4</v>
      </c>
      <c r="C48" s="20" t="s">
        <v>45</v>
      </c>
      <c r="D48" s="46">
        <v>9899594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9899594</v>
      </c>
      <c r="O48" s="47">
        <f t="shared" si="7"/>
        <v>193.60479533764888</v>
      </c>
      <c r="P48" s="9"/>
    </row>
    <row r="49" spans="1:16">
      <c r="A49" s="12"/>
      <c r="B49" s="25">
        <v>343.6</v>
      </c>
      <c r="C49" s="20" t="s">
        <v>145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15996008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15996008</v>
      </c>
      <c r="O49" s="47">
        <f t="shared" si="7"/>
        <v>312.83140046545282</v>
      </c>
      <c r="P49" s="9"/>
    </row>
    <row r="50" spans="1:16">
      <c r="A50" s="12"/>
      <c r="B50" s="25">
        <v>343.9</v>
      </c>
      <c r="C50" s="20" t="s">
        <v>48</v>
      </c>
      <c r="D50" s="46">
        <v>12454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12454</v>
      </c>
      <c r="O50" s="47">
        <f t="shared" si="7"/>
        <v>0.24356090978428804</v>
      </c>
      <c r="P50" s="9"/>
    </row>
    <row r="51" spans="1:16">
      <c r="A51" s="12"/>
      <c r="B51" s="25">
        <v>344.5</v>
      </c>
      <c r="C51" s="20" t="s">
        <v>124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11192320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11192320</v>
      </c>
      <c r="O51" s="47">
        <f t="shared" si="7"/>
        <v>218.88643341873154</v>
      </c>
      <c r="P51" s="9"/>
    </row>
    <row r="52" spans="1:16">
      <c r="A52" s="12"/>
      <c r="B52" s="25">
        <v>345.9</v>
      </c>
      <c r="C52" s="20" t="s">
        <v>139</v>
      </c>
      <c r="D52" s="46">
        <v>2580000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2580000</v>
      </c>
      <c r="O52" s="47">
        <f t="shared" si="7"/>
        <v>50.456652259793088</v>
      </c>
      <c r="P52" s="9"/>
    </row>
    <row r="53" spans="1:16">
      <c r="A53" s="12"/>
      <c r="B53" s="25">
        <v>347.2</v>
      </c>
      <c r="C53" s="20" t="s">
        <v>50</v>
      </c>
      <c r="D53" s="46">
        <v>1996419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1996419</v>
      </c>
      <c r="O53" s="47">
        <f t="shared" si="7"/>
        <v>39.043650871257306</v>
      </c>
      <c r="P53" s="9"/>
    </row>
    <row r="54" spans="1:16" ht="15.75">
      <c r="A54" s="29" t="s">
        <v>40</v>
      </c>
      <c r="B54" s="30"/>
      <c r="C54" s="31"/>
      <c r="D54" s="32">
        <f t="shared" ref="D54:M54" si="10">SUM(D55:D61)</f>
        <v>2892156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>SUM(D54:M54)</f>
        <v>2892156</v>
      </c>
      <c r="O54" s="45">
        <f t="shared" si="7"/>
        <v>56.561437819020988</v>
      </c>
      <c r="P54" s="10"/>
    </row>
    <row r="55" spans="1:16">
      <c r="A55" s="13"/>
      <c r="B55" s="39">
        <v>351.1</v>
      </c>
      <c r="C55" s="21" t="s">
        <v>53</v>
      </c>
      <c r="D55" s="46">
        <v>1415797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1415797</v>
      </c>
      <c r="O55" s="47">
        <f t="shared" si="7"/>
        <v>27.688518178084603</v>
      </c>
      <c r="P55" s="9"/>
    </row>
    <row r="56" spans="1:16">
      <c r="A56" s="13"/>
      <c r="B56" s="39">
        <v>351.4</v>
      </c>
      <c r="C56" s="21" t="s">
        <v>55</v>
      </c>
      <c r="D56" s="46">
        <v>10645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1">SUM(D56:M56)</f>
        <v>10645</v>
      </c>
      <c r="O56" s="47">
        <f t="shared" si="7"/>
        <v>0.20818258267654938</v>
      </c>
      <c r="P56" s="9"/>
    </row>
    <row r="57" spans="1:16">
      <c r="A57" s="13"/>
      <c r="B57" s="39">
        <v>351.5</v>
      </c>
      <c r="C57" s="21" t="s">
        <v>56</v>
      </c>
      <c r="D57" s="46">
        <v>41968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41968</v>
      </c>
      <c r="O57" s="47">
        <f t="shared" si="7"/>
        <v>0.82076154342596752</v>
      </c>
      <c r="P57" s="9"/>
    </row>
    <row r="58" spans="1:16">
      <c r="A58" s="13"/>
      <c r="B58" s="39">
        <v>354</v>
      </c>
      <c r="C58" s="21" t="s">
        <v>57</v>
      </c>
      <c r="D58" s="46">
        <v>527134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527134</v>
      </c>
      <c r="O58" s="47">
        <f t="shared" si="7"/>
        <v>10.309076330354175</v>
      </c>
      <c r="P58" s="9"/>
    </row>
    <row r="59" spans="1:16">
      <c r="A59" s="13"/>
      <c r="B59" s="39">
        <v>355</v>
      </c>
      <c r="C59" s="21" t="s">
        <v>109</v>
      </c>
      <c r="D59" s="46">
        <v>520375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520375</v>
      </c>
      <c r="O59" s="47">
        <f t="shared" si="7"/>
        <v>10.176891635538693</v>
      </c>
      <c r="P59" s="9"/>
    </row>
    <row r="60" spans="1:16">
      <c r="A60" s="13"/>
      <c r="B60" s="39">
        <v>356</v>
      </c>
      <c r="C60" s="21" t="s">
        <v>110</v>
      </c>
      <c r="D60" s="46">
        <v>125000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125000</v>
      </c>
      <c r="O60" s="47">
        <f t="shared" si="7"/>
        <v>2.4446052451450138</v>
      </c>
      <c r="P60" s="9"/>
    </row>
    <row r="61" spans="1:16">
      <c r="A61" s="13"/>
      <c r="B61" s="39">
        <v>359</v>
      </c>
      <c r="C61" s="21" t="s">
        <v>58</v>
      </c>
      <c r="D61" s="46">
        <v>251237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251237</v>
      </c>
      <c r="O61" s="47">
        <f t="shared" si="7"/>
        <v>4.9134023037959826</v>
      </c>
      <c r="P61" s="9"/>
    </row>
    <row r="62" spans="1:16" ht="15.75">
      <c r="A62" s="29" t="s">
        <v>3</v>
      </c>
      <c r="B62" s="30"/>
      <c r="C62" s="31"/>
      <c r="D62" s="32">
        <f t="shared" ref="D62:M62" si="12">SUM(D63:D73)</f>
        <v>8399097</v>
      </c>
      <c r="E62" s="32">
        <f t="shared" si="12"/>
        <v>2095</v>
      </c>
      <c r="F62" s="32">
        <f t="shared" si="12"/>
        <v>45275</v>
      </c>
      <c r="G62" s="32">
        <f t="shared" si="12"/>
        <v>3870013</v>
      </c>
      <c r="H62" s="32">
        <f t="shared" si="12"/>
        <v>0</v>
      </c>
      <c r="I62" s="32">
        <f t="shared" si="12"/>
        <v>1008691</v>
      </c>
      <c r="J62" s="32">
        <f t="shared" si="12"/>
        <v>815079</v>
      </c>
      <c r="K62" s="32">
        <f t="shared" si="12"/>
        <v>80144955</v>
      </c>
      <c r="L62" s="32">
        <f t="shared" si="12"/>
        <v>0</v>
      </c>
      <c r="M62" s="32">
        <f t="shared" si="12"/>
        <v>0</v>
      </c>
      <c r="N62" s="32">
        <f>SUM(D62:M62)</f>
        <v>94285205</v>
      </c>
      <c r="O62" s="45">
        <f t="shared" si="7"/>
        <v>1843.9208534605832</v>
      </c>
      <c r="P62" s="10"/>
    </row>
    <row r="63" spans="1:16">
      <c r="A63" s="12"/>
      <c r="B63" s="25">
        <v>361.1</v>
      </c>
      <c r="C63" s="20" t="s">
        <v>60</v>
      </c>
      <c r="D63" s="46">
        <v>1843449</v>
      </c>
      <c r="E63" s="46">
        <v>0</v>
      </c>
      <c r="F63" s="46">
        <v>45099</v>
      </c>
      <c r="G63" s="46">
        <v>1449584</v>
      </c>
      <c r="H63" s="46">
        <v>0</v>
      </c>
      <c r="I63" s="46">
        <v>400956</v>
      </c>
      <c r="J63" s="46">
        <v>428295</v>
      </c>
      <c r="K63" s="46">
        <v>5960366</v>
      </c>
      <c r="L63" s="46">
        <v>0</v>
      </c>
      <c r="M63" s="46">
        <v>0</v>
      </c>
      <c r="N63" s="46">
        <f>SUM(D63:M63)</f>
        <v>10127749</v>
      </c>
      <c r="O63" s="47">
        <f t="shared" si="7"/>
        <v>198.06678661529736</v>
      </c>
      <c r="P63" s="9"/>
    </row>
    <row r="64" spans="1:16">
      <c r="A64" s="12"/>
      <c r="B64" s="25">
        <v>361.2</v>
      </c>
      <c r="C64" s="20" t="s">
        <v>93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123580</v>
      </c>
      <c r="L64" s="46">
        <v>0</v>
      </c>
      <c r="M64" s="46">
        <v>0</v>
      </c>
      <c r="N64" s="46">
        <f t="shared" ref="N64:N73" si="13">SUM(D64:M64)</f>
        <v>123580</v>
      </c>
      <c r="O64" s="47">
        <f t="shared" si="7"/>
        <v>2.4168345295601665</v>
      </c>
      <c r="P64" s="9"/>
    </row>
    <row r="65" spans="1:119">
      <c r="A65" s="12"/>
      <c r="B65" s="25">
        <v>361.3</v>
      </c>
      <c r="C65" s="20" t="s">
        <v>94</v>
      </c>
      <c r="D65" s="46">
        <v>256677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40741183</v>
      </c>
      <c r="L65" s="46">
        <v>0</v>
      </c>
      <c r="M65" s="46">
        <v>0</v>
      </c>
      <c r="N65" s="46">
        <f t="shared" si="13"/>
        <v>40997860</v>
      </c>
      <c r="O65" s="47">
        <f t="shared" si="7"/>
        <v>801.78866876576774</v>
      </c>
      <c r="P65" s="9"/>
    </row>
    <row r="66" spans="1:119">
      <c r="A66" s="12"/>
      <c r="B66" s="25">
        <v>361.4</v>
      </c>
      <c r="C66" s="20" t="s">
        <v>166</v>
      </c>
      <c r="D66" s="46">
        <v>142662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142662</v>
      </c>
      <c r="O66" s="47">
        <f t="shared" si="7"/>
        <v>2.7900181878630237</v>
      </c>
      <c r="P66" s="9"/>
    </row>
    <row r="67" spans="1:119">
      <c r="A67" s="12"/>
      <c r="B67" s="25">
        <v>362</v>
      </c>
      <c r="C67" s="20" t="s">
        <v>62</v>
      </c>
      <c r="D67" s="46">
        <v>4523612</v>
      </c>
      <c r="E67" s="46">
        <v>0</v>
      </c>
      <c r="F67" s="46">
        <v>0</v>
      </c>
      <c r="G67" s="46">
        <v>62160</v>
      </c>
      <c r="H67" s="46">
        <v>0</v>
      </c>
      <c r="I67" s="46">
        <v>607119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5192891</v>
      </c>
      <c r="O67" s="47">
        <f t="shared" si="7"/>
        <v>101.55654860853069</v>
      </c>
      <c r="P67" s="9"/>
    </row>
    <row r="68" spans="1:119">
      <c r="A68" s="12"/>
      <c r="B68" s="25">
        <v>364</v>
      </c>
      <c r="C68" s="20" t="s">
        <v>162</v>
      </c>
      <c r="D68" s="46">
        <v>0</v>
      </c>
      <c r="E68" s="46">
        <v>0</v>
      </c>
      <c r="F68" s="46">
        <v>0</v>
      </c>
      <c r="G68" s="46">
        <v>1740096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1740096</v>
      </c>
      <c r="O68" s="47">
        <f t="shared" si="7"/>
        <v>34.030782469246866</v>
      </c>
      <c r="P68" s="9"/>
    </row>
    <row r="69" spans="1:119">
      <c r="A69" s="12"/>
      <c r="B69" s="25">
        <v>365</v>
      </c>
      <c r="C69" s="20" t="s">
        <v>125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352104</v>
      </c>
      <c r="K69" s="46">
        <v>0</v>
      </c>
      <c r="L69" s="46">
        <v>0</v>
      </c>
      <c r="M69" s="46">
        <v>0</v>
      </c>
      <c r="N69" s="46">
        <f t="shared" si="13"/>
        <v>352104</v>
      </c>
      <c r="O69" s="47">
        <f t="shared" ref="O69:O76" si="14">(N69/O$78)</f>
        <v>6.8860422818923199</v>
      </c>
      <c r="P69" s="9"/>
    </row>
    <row r="70" spans="1:119">
      <c r="A70" s="12"/>
      <c r="B70" s="25">
        <v>366</v>
      </c>
      <c r="C70" s="20" t="s">
        <v>64</v>
      </c>
      <c r="D70" s="46">
        <v>67000</v>
      </c>
      <c r="E70" s="46">
        <v>0</v>
      </c>
      <c r="F70" s="46">
        <v>0</v>
      </c>
      <c r="G70" s="46">
        <v>440775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507775</v>
      </c>
      <c r="O70" s="47">
        <f t="shared" si="14"/>
        <v>9.9304754268280764</v>
      </c>
      <c r="P70" s="9"/>
    </row>
    <row r="71" spans="1:119">
      <c r="A71" s="12"/>
      <c r="B71" s="25">
        <v>368</v>
      </c>
      <c r="C71" s="20" t="s">
        <v>95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33319826</v>
      </c>
      <c r="L71" s="46">
        <v>0</v>
      </c>
      <c r="M71" s="46">
        <v>0</v>
      </c>
      <c r="N71" s="46">
        <f t="shared" si="13"/>
        <v>33319826</v>
      </c>
      <c r="O71" s="47">
        <f t="shared" si="14"/>
        <v>651.63057125535363</v>
      </c>
      <c r="P71" s="9"/>
    </row>
    <row r="72" spans="1:119">
      <c r="A72" s="12"/>
      <c r="B72" s="25">
        <v>369.3</v>
      </c>
      <c r="C72" s="20" t="s">
        <v>153</v>
      </c>
      <c r="D72" s="46">
        <v>0</v>
      </c>
      <c r="E72" s="46">
        <v>0</v>
      </c>
      <c r="F72" s="46">
        <v>0</v>
      </c>
      <c r="G72" s="46">
        <v>174398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174398</v>
      </c>
      <c r="O72" s="47">
        <f t="shared" si="14"/>
        <v>3.410674124342401</v>
      </c>
      <c r="P72" s="9"/>
    </row>
    <row r="73" spans="1:119">
      <c r="A73" s="12"/>
      <c r="B73" s="25">
        <v>369.9</v>
      </c>
      <c r="C73" s="20" t="s">
        <v>65</v>
      </c>
      <c r="D73" s="46">
        <v>1565697</v>
      </c>
      <c r="E73" s="46">
        <v>2095</v>
      </c>
      <c r="F73" s="46">
        <v>176</v>
      </c>
      <c r="G73" s="46">
        <v>3000</v>
      </c>
      <c r="H73" s="46">
        <v>0</v>
      </c>
      <c r="I73" s="46">
        <v>616</v>
      </c>
      <c r="J73" s="46">
        <v>34680</v>
      </c>
      <c r="K73" s="46">
        <v>0</v>
      </c>
      <c r="L73" s="46">
        <v>0</v>
      </c>
      <c r="M73" s="46">
        <v>0</v>
      </c>
      <c r="N73" s="46">
        <f t="shared" si="13"/>
        <v>1606264</v>
      </c>
      <c r="O73" s="47">
        <f t="shared" si="14"/>
        <v>31.413451195900887</v>
      </c>
      <c r="P73" s="9"/>
    </row>
    <row r="74" spans="1:119" ht="15.75">
      <c r="A74" s="29" t="s">
        <v>41</v>
      </c>
      <c r="B74" s="30"/>
      <c r="C74" s="31"/>
      <c r="D74" s="32">
        <f t="shared" ref="D74:M74" si="15">SUM(D75:D75)</f>
        <v>9165781</v>
      </c>
      <c r="E74" s="32">
        <f t="shared" si="15"/>
        <v>0</v>
      </c>
      <c r="F74" s="32">
        <f t="shared" si="15"/>
        <v>8109804</v>
      </c>
      <c r="G74" s="32">
        <f t="shared" si="15"/>
        <v>22012236</v>
      </c>
      <c r="H74" s="32">
        <f t="shared" si="15"/>
        <v>0</v>
      </c>
      <c r="I74" s="32">
        <f t="shared" si="15"/>
        <v>183912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39471733</v>
      </c>
      <c r="O74" s="45">
        <f t="shared" si="14"/>
        <v>771.94244421410826</v>
      </c>
      <c r="P74" s="9"/>
    </row>
    <row r="75" spans="1:119" ht="15.75" thickBot="1">
      <c r="A75" s="12"/>
      <c r="B75" s="25">
        <v>381</v>
      </c>
      <c r="C75" s="20" t="s">
        <v>66</v>
      </c>
      <c r="D75" s="46">
        <v>9165781</v>
      </c>
      <c r="E75" s="46">
        <v>0</v>
      </c>
      <c r="F75" s="46">
        <v>8109804</v>
      </c>
      <c r="G75" s="46">
        <v>22012236</v>
      </c>
      <c r="H75" s="46">
        <v>0</v>
      </c>
      <c r="I75" s="46">
        <v>183912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39471733</v>
      </c>
      <c r="O75" s="47">
        <f t="shared" si="14"/>
        <v>771.94244421410826</v>
      </c>
      <c r="P75" s="9"/>
    </row>
    <row r="76" spans="1:119" ht="16.5" thickBot="1">
      <c r="A76" s="14" t="s">
        <v>51</v>
      </c>
      <c r="B76" s="23"/>
      <c r="C76" s="22"/>
      <c r="D76" s="15">
        <f t="shared" ref="D76:M76" si="16">SUM(D5,D18,D29,D41,D54,D62,D74)</f>
        <v>179521241</v>
      </c>
      <c r="E76" s="15">
        <f t="shared" si="16"/>
        <v>3001582</v>
      </c>
      <c r="F76" s="15">
        <f t="shared" si="16"/>
        <v>8774571</v>
      </c>
      <c r="G76" s="15">
        <f t="shared" si="16"/>
        <v>33985149</v>
      </c>
      <c r="H76" s="15">
        <f t="shared" si="16"/>
        <v>0</v>
      </c>
      <c r="I76" s="15">
        <f t="shared" si="16"/>
        <v>28380931</v>
      </c>
      <c r="J76" s="15">
        <f t="shared" si="16"/>
        <v>28956725</v>
      </c>
      <c r="K76" s="15">
        <f t="shared" si="16"/>
        <v>81597830</v>
      </c>
      <c r="L76" s="15">
        <f t="shared" si="16"/>
        <v>0</v>
      </c>
      <c r="M76" s="15">
        <f t="shared" si="16"/>
        <v>0</v>
      </c>
      <c r="N76" s="15">
        <f>SUM(D76:M76)</f>
        <v>364218029</v>
      </c>
      <c r="O76" s="38">
        <f t="shared" si="14"/>
        <v>7122.9544325582301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167</v>
      </c>
      <c r="M78" s="118"/>
      <c r="N78" s="118"/>
      <c r="O78" s="43">
        <v>51133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103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100157179</v>
      </c>
      <c r="E5" s="27">
        <f t="shared" si="0"/>
        <v>0</v>
      </c>
      <c r="F5" s="27">
        <f t="shared" si="0"/>
        <v>0</v>
      </c>
      <c r="G5" s="27">
        <f t="shared" si="0"/>
        <v>3335445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1435291</v>
      </c>
      <c r="L5" s="27">
        <f t="shared" si="0"/>
        <v>0</v>
      </c>
      <c r="M5" s="27">
        <f t="shared" si="0"/>
        <v>0</v>
      </c>
      <c r="N5" s="28">
        <f>SUM(D5:M5)</f>
        <v>104927915</v>
      </c>
      <c r="O5" s="33">
        <f t="shared" ref="O5:O36" si="1">(N5/O$76)</f>
        <v>2072.2408413152957</v>
      </c>
      <c r="P5" s="6"/>
    </row>
    <row r="6" spans="1:133">
      <c r="A6" s="12"/>
      <c r="B6" s="25">
        <v>311</v>
      </c>
      <c r="C6" s="20" t="s">
        <v>2</v>
      </c>
      <c r="D6" s="46">
        <v>85466164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85466164</v>
      </c>
      <c r="O6" s="47">
        <f t="shared" si="1"/>
        <v>1687.8871136565617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869488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869488</v>
      </c>
      <c r="O7" s="47">
        <f t="shared" si="1"/>
        <v>17.171679668213685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333641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333641</v>
      </c>
      <c r="O8" s="47">
        <f t="shared" si="1"/>
        <v>6.5891379480596424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854226</v>
      </c>
      <c r="L9" s="46">
        <v>0</v>
      </c>
      <c r="M9" s="46">
        <v>0</v>
      </c>
      <c r="N9" s="46">
        <f>SUM(D9:M9)</f>
        <v>854226</v>
      </c>
      <c r="O9" s="47">
        <f t="shared" si="1"/>
        <v>16.870267601461439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581065</v>
      </c>
      <c r="L10" s="46">
        <v>0</v>
      </c>
      <c r="M10" s="46">
        <v>0</v>
      </c>
      <c r="N10" s="46">
        <f>SUM(D10:M10)</f>
        <v>581065</v>
      </c>
      <c r="O10" s="47">
        <f t="shared" si="1"/>
        <v>11.475560383134196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2132316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2132316</v>
      </c>
      <c r="O11" s="47">
        <f t="shared" si="1"/>
        <v>42.111503900464108</v>
      </c>
      <c r="P11" s="9"/>
    </row>
    <row r="12" spans="1:133">
      <c r="A12" s="12"/>
      <c r="B12" s="25">
        <v>314.10000000000002</v>
      </c>
      <c r="C12" s="20" t="s">
        <v>12</v>
      </c>
      <c r="D12" s="46">
        <v>6709212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6709212</v>
      </c>
      <c r="O12" s="47">
        <f t="shared" si="1"/>
        <v>132.50147131430828</v>
      </c>
      <c r="P12" s="9"/>
    </row>
    <row r="13" spans="1:133">
      <c r="A13" s="12"/>
      <c r="B13" s="25">
        <v>314.3</v>
      </c>
      <c r="C13" s="20" t="s">
        <v>13</v>
      </c>
      <c r="D13" s="46">
        <v>1493864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1493864</v>
      </c>
      <c r="O13" s="47">
        <f t="shared" si="1"/>
        <v>29.502597017873011</v>
      </c>
      <c r="P13" s="9"/>
    </row>
    <row r="14" spans="1:133">
      <c r="A14" s="12"/>
      <c r="B14" s="25">
        <v>314.39999999999998</v>
      </c>
      <c r="C14" s="20" t="s">
        <v>15</v>
      </c>
      <c r="D14" s="46">
        <v>189079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189079</v>
      </c>
      <c r="O14" s="47">
        <f t="shared" si="1"/>
        <v>3.7341562160560877</v>
      </c>
      <c r="P14" s="9"/>
    </row>
    <row r="15" spans="1:133">
      <c r="A15" s="12"/>
      <c r="B15" s="25">
        <v>314.7</v>
      </c>
      <c r="C15" s="20" t="s">
        <v>16</v>
      </c>
      <c r="D15" s="46">
        <v>3870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3870</v>
      </c>
      <c r="O15" s="47">
        <f t="shared" si="1"/>
        <v>7.6429347289424313E-2</v>
      </c>
      <c r="P15" s="9"/>
    </row>
    <row r="16" spans="1:133">
      <c r="A16" s="12"/>
      <c r="B16" s="25">
        <v>315</v>
      </c>
      <c r="C16" s="20" t="s">
        <v>116</v>
      </c>
      <c r="D16" s="46">
        <v>2947173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2947173</v>
      </c>
      <c r="O16" s="47">
        <f t="shared" si="1"/>
        <v>58.204265824034756</v>
      </c>
      <c r="P16" s="9"/>
    </row>
    <row r="17" spans="1:16">
      <c r="A17" s="12"/>
      <c r="B17" s="25">
        <v>316</v>
      </c>
      <c r="C17" s="20" t="s">
        <v>117</v>
      </c>
      <c r="D17" s="46">
        <v>3347817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3347817</v>
      </c>
      <c r="O17" s="47">
        <f t="shared" si="1"/>
        <v>66.116658437839433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SUM(D19:D28)</f>
        <v>15693082</v>
      </c>
      <c r="E18" s="32">
        <f t="shared" si="3"/>
        <v>2420115</v>
      </c>
      <c r="F18" s="32">
        <f t="shared" si="3"/>
        <v>503497</v>
      </c>
      <c r="G18" s="32">
        <f t="shared" si="3"/>
        <v>1322784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19939478</v>
      </c>
      <c r="O18" s="45">
        <f t="shared" si="1"/>
        <v>393.78844672657254</v>
      </c>
      <c r="P18" s="10"/>
    </row>
    <row r="19" spans="1:16">
      <c r="A19" s="12"/>
      <c r="B19" s="25">
        <v>322</v>
      </c>
      <c r="C19" s="20" t="s">
        <v>0</v>
      </c>
      <c r="D19" s="46">
        <v>7001762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7001762</v>
      </c>
      <c r="O19" s="47">
        <f t="shared" si="1"/>
        <v>138.27909548731114</v>
      </c>
      <c r="P19" s="9"/>
    </row>
    <row r="20" spans="1:16">
      <c r="A20" s="12"/>
      <c r="B20" s="25">
        <v>323.10000000000002</v>
      </c>
      <c r="C20" s="20" t="s">
        <v>19</v>
      </c>
      <c r="D20" s="46">
        <v>4679082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4679082</v>
      </c>
      <c r="O20" s="47">
        <f t="shared" si="1"/>
        <v>92.408057667621208</v>
      </c>
      <c r="P20" s="9"/>
    </row>
    <row r="21" spans="1:16">
      <c r="A21" s="12"/>
      <c r="B21" s="25">
        <v>323.39999999999998</v>
      </c>
      <c r="C21" s="20" t="s">
        <v>20</v>
      </c>
      <c r="D21" s="46">
        <v>131401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131401</v>
      </c>
      <c r="O21" s="47">
        <f t="shared" si="1"/>
        <v>2.5950627036634737</v>
      </c>
      <c r="P21" s="9"/>
    </row>
    <row r="22" spans="1:16">
      <c r="A22" s="12"/>
      <c r="B22" s="25">
        <v>323.7</v>
      </c>
      <c r="C22" s="20" t="s">
        <v>22</v>
      </c>
      <c r="D22" s="46">
        <v>2389239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2389239</v>
      </c>
      <c r="O22" s="47">
        <f t="shared" si="1"/>
        <v>47.185523847141305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0</v>
      </c>
      <c r="F23" s="46">
        <v>0</v>
      </c>
      <c r="G23" s="46">
        <v>349777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349777</v>
      </c>
      <c r="O23" s="47">
        <f t="shared" si="1"/>
        <v>6.9078108028043843</v>
      </c>
      <c r="P23" s="9"/>
    </row>
    <row r="24" spans="1:16">
      <c r="A24" s="12"/>
      <c r="B24" s="25">
        <v>324.62</v>
      </c>
      <c r="C24" s="20" t="s">
        <v>159</v>
      </c>
      <c r="D24" s="46">
        <v>0</v>
      </c>
      <c r="E24" s="46">
        <v>0</v>
      </c>
      <c r="F24" s="46">
        <v>0</v>
      </c>
      <c r="G24" s="46">
        <v>684462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684462</v>
      </c>
      <c r="O24" s="47">
        <f t="shared" si="1"/>
        <v>13.51756690036536</v>
      </c>
      <c r="P24" s="9"/>
    </row>
    <row r="25" spans="1:16">
      <c r="A25" s="12"/>
      <c r="B25" s="25">
        <v>324.72000000000003</v>
      </c>
      <c r="C25" s="20" t="s">
        <v>81</v>
      </c>
      <c r="D25" s="46">
        <v>0</v>
      </c>
      <c r="E25" s="46">
        <v>0</v>
      </c>
      <c r="F25" s="46">
        <v>0</v>
      </c>
      <c r="G25" s="46">
        <v>282114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282114</v>
      </c>
      <c r="O25" s="47">
        <f t="shared" si="1"/>
        <v>5.5715216747309171</v>
      </c>
      <c r="P25" s="9"/>
    </row>
    <row r="26" spans="1:16">
      <c r="A26" s="12"/>
      <c r="B26" s="25">
        <v>325.10000000000002</v>
      </c>
      <c r="C26" s="20" t="s">
        <v>24</v>
      </c>
      <c r="D26" s="46">
        <v>0</v>
      </c>
      <c r="E26" s="46">
        <v>0</v>
      </c>
      <c r="F26" s="46">
        <v>503497</v>
      </c>
      <c r="G26" s="46">
        <v>6431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509928</v>
      </c>
      <c r="O26" s="47">
        <f t="shared" si="1"/>
        <v>10.070662585168362</v>
      </c>
      <c r="P26" s="9"/>
    </row>
    <row r="27" spans="1:16">
      <c r="A27" s="12"/>
      <c r="B27" s="25">
        <v>325.2</v>
      </c>
      <c r="C27" s="20" t="s">
        <v>105</v>
      </c>
      <c r="D27" s="46">
        <v>0</v>
      </c>
      <c r="E27" s="46">
        <v>2420115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2420115</v>
      </c>
      <c r="O27" s="47">
        <f t="shared" si="1"/>
        <v>47.795299693887628</v>
      </c>
      <c r="P27" s="9"/>
    </row>
    <row r="28" spans="1:16">
      <c r="A28" s="12"/>
      <c r="B28" s="25">
        <v>329</v>
      </c>
      <c r="C28" s="20" t="s">
        <v>25</v>
      </c>
      <c r="D28" s="46">
        <v>1491598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2" si="5">SUM(D28:M28)</f>
        <v>1491598</v>
      </c>
      <c r="O28" s="47">
        <f t="shared" si="1"/>
        <v>29.457845363878739</v>
      </c>
      <c r="P28" s="9"/>
    </row>
    <row r="29" spans="1:16" ht="15.75">
      <c r="A29" s="29" t="s">
        <v>27</v>
      </c>
      <c r="B29" s="30"/>
      <c r="C29" s="31"/>
      <c r="D29" s="32">
        <f t="shared" ref="D29:M29" si="6">SUM(D30:D41)</f>
        <v>6573319</v>
      </c>
      <c r="E29" s="32">
        <f t="shared" si="6"/>
        <v>0</v>
      </c>
      <c r="F29" s="32">
        <f t="shared" si="6"/>
        <v>0</v>
      </c>
      <c r="G29" s="32">
        <f t="shared" si="6"/>
        <v>2490804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9064123</v>
      </c>
      <c r="O29" s="45">
        <f t="shared" si="1"/>
        <v>179.00904512688851</v>
      </c>
      <c r="P29" s="10"/>
    </row>
    <row r="30" spans="1:16">
      <c r="A30" s="12"/>
      <c r="B30" s="25">
        <v>331.2</v>
      </c>
      <c r="C30" s="20" t="s">
        <v>82</v>
      </c>
      <c r="D30" s="46">
        <v>329439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329439</v>
      </c>
      <c r="O30" s="47">
        <f t="shared" si="1"/>
        <v>6.5061518712353115</v>
      </c>
      <c r="P30" s="9"/>
    </row>
    <row r="31" spans="1:16">
      <c r="A31" s="12"/>
      <c r="B31" s="25">
        <v>331.9</v>
      </c>
      <c r="C31" s="20" t="s">
        <v>107</v>
      </c>
      <c r="D31" s="46">
        <v>447510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447510</v>
      </c>
      <c r="O31" s="47">
        <f t="shared" si="1"/>
        <v>8.837957934235213</v>
      </c>
      <c r="P31" s="9"/>
    </row>
    <row r="32" spans="1:16">
      <c r="A32" s="12"/>
      <c r="B32" s="25">
        <v>334.2</v>
      </c>
      <c r="C32" s="20" t="s">
        <v>83</v>
      </c>
      <c r="D32" s="46">
        <v>3984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3984</v>
      </c>
      <c r="O32" s="47">
        <f t="shared" si="1"/>
        <v>7.8680754418880228E-2</v>
      </c>
      <c r="P32" s="9"/>
    </row>
    <row r="33" spans="1:16">
      <c r="A33" s="12"/>
      <c r="B33" s="25">
        <v>334.49</v>
      </c>
      <c r="C33" s="20" t="s">
        <v>86</v>
      </c>
      <c r="D33" s="46">
        <v>60340</v>
      </c>
      <c r="E33" s="46">
        <v>0</v>
      </c>
      <c r="F33" s="46">
        <v>0</v>
      </c>
      <c r="G33" s="46">
        <v>164866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225206</v>
      </c>
      <c r="O33" s="47">
        <f t="shared" si="1"/>
        <v>4.4476350350548044</v>
      </c>
      <c r="P33" s="9"/>
    </row>
    <row r="34" spans="1:16">
      <c r="A34" s="12"/>
      <c r="B34" s="25">
        <v>334.9</v>
      </c>
      <c r="C34" s="20" t="s">
        <v>143</v>
      </c>
      <c r="D34" s="46">
        <v>25418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25418</v>
      </c>
      <c r="O34" s="47">
        <f t="shared" si="1"/>
        <v>0.5019847931272835</v>
      </c>
      <c r="P34" s="9"/>
    </row>
    <row r="35" spans="1:16">
      <c r="A35" s="12"/>
      <c r="B35" s="25">
        <v>335.12</v>
      </c>
      <c r="C35" s="20" t="s">
        <v>118</v>
      </c>
      <c r="D35" s="46">
        <v>1555139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1555139</v>
      </c>
      <c r="O35" s="47">
        <f t="shared" si="1"/>
        <v>30.712728349955565</v>
      </c>
      <c r="P35" s="9"/>
    </row>
    <row r="36" spans="1:16">
      <c r="A36" s="12"/>
      <c r="B36" s="25">
        <v>335.15</v>
      </c>
      <c r="C36" s="20" t="s">
        <v>119</v>
      </c>
      <c r="D36" s="46">
        <v>59067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59067</v>
      </c>
      <c r="O36" s="47">
        <f t="shared" si="1"/>
        <v>1.1665251308383529</v>
      </c>
      <c r="P36" s="9"/>
    </row>
    <row r="37" spans="1:16">
      <c r="A37" s="12"/>
      <c r="B37" s="25">
        <v>335.18</v>
      </c>
      <c r="C37" s="20" t="s">
        <v>120</v>
      </c>
      <c r="D37" s="46">
        <v>3960724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3960724</v>
      </c>
      <c r="O37" s="47">
        <f t="shared" ref="O37:O68" si="7">(N37/O$76)</f>
        <v>78.221072380764298</v>
      </c>
      <c r="P37" s="9"/>
    </row>
    <row r="38" spans="1:16">
      <c r="A38" s="12"/>
      <c r="B38" s="25">
        <v>337.2</v>
      </c>
      <c r="C38" s="20" t="s">
        <v>34</v>
      </c>
      <c r="D38" s="46">
        <v>0</v>
      </c>
      <c r="E38" s="46">
        <v>0</v>
      </c>
      <c r="F38" s="46">
        <v>0</v>
      </c>
      <c r="G38" s="46">
        <v>1388771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1388771</v>
      </c>
      <c r="O38" s="47">
        <f t="shared" si="7"/>
        <v>27.427095882294854</v>
      </c>
      <c r="P38" s="9"/>
    </row>
    <row r="39" spans="1:16">
      <c r="A39" s="12"/>
      <c r="B39" s="25">
        <v>337.5</v>
      </c>
      <c r="C39" s="20" t="s">
        <v>149</v>
      </c>
      <c r="D39" s="46">
        <v>0</v>
      </c>
      <c r="E39" s="46">
        <v>0</v>
      </c>
      <c r="F39" s="46">
        <v>0</v>
      </c>
      <c r="G39" s="46">
        <v>79766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79766</v>
      </c>
      <c r="O39" s="47">
        <f t="shared" si="7"/>
        <v>1.5753135183173694</v>
      </c>
      <c r="P39" s="9"/>
    </row>
    <row r="40" spans="1:16">
      <c r="A40" s="12"/>
      <c r="B40" s="25">
        <v>337.9</v>
      </c>
      <c r="C40" s="20" t="s">
        <v>144</v>
      </c>
      <c r="D40" s="46">
        <v>0</v>
      </c>
      <c r="E40" s="46">
        <v>0</v>
      </c>
      <c r="F40" s="46">
        <v>0</v>
      </c>
      <c r="G40" s="46">
        <v>857401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857401</v>
      </c>
      <c r="O40" s="47">
        <f t="shared" si="7"/>
        <v>16.932971264935322</v>
      </c>
      <c r="P40" s="9"/>
    </row>
    <row r="41" spans="1:16">
      <c r="A41" s="12"/>
      <c r="B41" s="25">
        <v>338</v>
      </c>
      <c r="C41" s="20" t="s">
        <v>133</v>
      </c>
      <c r="D41" s="46">
        <v>131698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131698</v>
      </c>
      <c r="O41" s="47">
        <f t="shared" si="7"/>
        <v>2.6009282117112669</v>
      </c>
      <c r="P41" s="9"/>
    </row>
    <row r="42" spans="1:16" ht="15.75">
      <c r="A42" s="29" t="s">
        <v>39</v>
      </c>
      <c r="B42" s="30"/>
      <c r="C42" s="31"/>
      <c r="D42" s="32">
        <f t="shared" ref="D42:M42" si="8">SUM(D43:D54)</f>
        <v>24566011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29693438</v>
      </c>
      <c r="J42" s="32">
        <f t="shared" si="8"/>
        <v>27512325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5"/>
        <v>81771774</v>
      </c>
      <c r="O42" s="45">
        <f t="shared" si="7"/>
        <v>1614.9259208057667</v>
      </c>
      <c r="P42" s="10"/>
    </row>
    <row r="43" spans="1:16">
      <c r="A43" s="12"/>
      <c r="B43" s="25">
        <v>341.2</v>
      </c>
      <c r="C43" s="20" t="s">
        <v>121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27512325</v>
      </c>
      <c r="K43" s="46">
        <v>0</v>
      </c>
      <c r="L43" s="46">
        <v>0</v>
      </c>
      <c r="M43" s="46">
        <v>0</v>
      </c>
      <c r="N43" s="46">
        <f t="shared" ref="N43:N54" si="9">SUM(D43:M43)</f>
        <v>27512325</v>
      </c>
      <c r="O43" s="47">
        <f t="shared" si="7"/>
        <v>543.34600572726379</v>
      </c>
      <c r="P43" s="9"/>
    </row>
    <row r="44" spans="1:16">
      <c r="A44" s="12"/>
      <c r="B44" s="25">
        <v>341.9</v>
      </c>
      <c r="C44" s="20" t="s">
        <v>122</v>
      </c>
      <c r="D44" s="46">
        <v>3389010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3389010</v>
      </c>
      <c r="O44" s="47">
        <f t="shared" si="7"/>
        <v>66.930186629801526</v>
      </c>
      <c r="P44" s="9"/>
    </row>
    <row r="45" spans="1:16">
      <c r="A45" s="12"/>
      <c r="B45" s="25">
        <v>342.1</v>
      </c>
      <c r="C45" s="20" t="s">
        <v>43</v>
      </c>
      <c r="D45" s="46">
        <v>233414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233414</v>
      </c>
      <c r="O45" s="47">
        <f t="shared" si="7"/>
        <v>4.6097363483756295</v>
      </c>
      <c r="P45" s="9"/>
    </row>
    <row r="46" spans="1:16">
      <c r="A46" s="12"/>
      <c r="B46" s="25">
        <v>342.2</v>
      </c>
      <c r="C46" s="20" t="s">
        <v>91</v>
      </c>
      <c r="D46" s="46">
        <v>2929448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2929448</v>
      </c>
      <c r="O46" s="47">
        <f t="shared" si="7"/>
        <v>57.854211513775056</v>
      </c>
      <c r="P46" s="9"/>
    </row>
    <row r="47" spans="1:16">
      <c r="A47" s="12"/>
      <c r="B47" s="25">
        <v>342.6</v>
      </c>
      <c r="C47" s="20" t="s">
        <v>123</v>
      </c>
      <c r="D47" s="46">
        <v>691893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691893</v>
      </c>
      <c r="O47" s="47">
        <f t="shared" si="7"/>
        <v>13.664323096672263</v>
      </c>
      <c r="P47" s="9"/>
    </row>
    <row r="48" spans="1:16">
      <c r="A48" s="12"/>
      <c r="B48" s="25">
        <v>342.9</v>
      </c>
      <c r="C48" s="20" t="s">
        <v>92</v>
      </c>
      <c r="D48" s="46">
        <v>271922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271922</v>
      </c>
      <c r="O48" s="47">
        <f t="shared" si="7"/>
        <v>5.3702379776834208</v>
      </c>
      <c r="P48" s="9"/>
    </row>
    <row r="49" spans="1:16">
      <c r="A49" s="12"/>
      <c r="B49" s="25">
        <v>343.4</v>
      </c>
      <c r="C49" s="20" t="s">
        <v>45</v>
      </c>
      <c r="D49" s="46">
        <v>9785159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9785159</v>
      </c>
      <c r="O49" s="47">
        <f t="shared" si="7"/>
        <v>193.24891873210231</v>
      </c>
      <c r="P49" s="9"/>
    </row>
    <row r="50" spans="1:16">
      <c r="A50" s="12"/>
      <c r="B50" s="25">
        <v>343.6</v>
      </c>
      <c r="C50" s="20" t="s">
        <v>145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15359969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15359969</v>
      </c>
      <c r="O50" s="47">
        <f t="shared" si="7"/>
        <v>303.34687469141898</v>
      </c>
      <c r="P50" s="9"/>
    </row>
    <row r="51" spans="1:16">
      <c r="A51" s="12"/>
      <c r="B51" s="25">
        <v>343.9</v>
      </c>
      <c r="C51" s="20" t="s">
        <v>48</v>
      </c>
      <c r="D51" s="46">
        <v>12614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12614</v>
      </c>
      <c r="O51" s="47">
        <f t="shared" si="7"/>
        <v>0.24911622395576183</v>
      </c>
      <c r="P51" s="9"/>
    </row>
    <row r="52" spans="1:16">
      <c r="A52" s="12"/>
      <c r="B52" s="25">
        <v>344.5</v>
      </c>
      <c r="C52" s="20" t="s">
        <v>124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14333469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14333469</v>
      </c>
      <c r="O52" s="47">
        <f t="shared" si="7"/>
        <v>283.07433593364271</v>
      </c>
      <c r="P52" s="9"/>
    </row>
    <row r="53" spans="1:16">
      <c r="A53" s="12"/>
      <c r="B53" s="25">
        <v>345.9</v>
      </c>
      <c r="C53" s="20" t="s">
        <v>139</v>
      </c>
      <c r="D53" s="46">
        <v>2580000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2580000</v>
      </c>
      <c r="O53" s="47">
        <f t="shared" si="7"/>
        <v>50.95289819294954</v>
      </c>
      <c r="P53" s="9"/>
    </row>
    <row r="54" spans="1:16">
      <c r="A54" s="12"/>
      <c r="B54" s="25">
        <v>347.2</v>
      </c>
      <c r="C54" s="20" t="s">
        <v>50</v>
      </c>
      <c r="D54" s="46">
        <v>4672551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4672551</v>
      </c>
      <c r="O54" s="47">
        <f t="shared" si="7"/>
        <v>92.279075738125798</v>
      </c>
      <c r="P54" s="9"/>
    </row>
    <row r="55" spans="1:16" ht="15.75">
      <c r="A55" s="29" t="s">
        <v>40</v>
      </c>
      <c r="B55" s="30"/>
      <c r="C55" s="31"/>
      <c r="D55" s="32">
        <f t="shared" ref="D55:M55" si="10">SUM(D56:D61)</f>
        <v>2497086</v>
      </c>
      <c r="E55" s="32">
        <f t="shared" si="10"/>
        <v>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3" si="11">SUM(D55:M55)</f>
        <v>2497086</v>
      </c>
      <c r="O55" s="45">
        <f t="shared" si="7"/>
        <v>49.315414239162635</v>
      </c>
      <c r="P55" s="10"/>
    </row>
    <row r="56" spans="1:16">
      <c r="A56" s="13"/>
      <c r="B56" s="39">
        <v>351.1</v>
      </c>
      <c r="C56" s="21" t="s">
        <v>53</v>
      </c>
      <c r="D56" s="46">
        <v>1290459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1290459</v>
      </c>
      <c r="O56" s="47">
        <f t="shared" si="7"/>
        <v>25.485513972548631</v>
      </c>
      <c r="P56" s="9"/>
    </row>
    <row r="57" spans="1:16">
      <c r="A57" s="13"/>
      <c r="B57" s="39">
        <v>351.4</v>
      </c>
      <c r="C57" s="21" t="s">
        <v>55</v>
      </c>
      <c r="D57" s="46">
        <v>17988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17988</v>
      </c>
      <c r="O57" s="47">
        <f t="shared" si="7"/>
        <v>0.35524834600572724</v>
      </c>
      <c r="P57" s="9"/>
    </row>
    <row r="58" spans="1:16">
      <c r="A58" s="13"/>
      <c r="B58" s="39">
        <v>351.5</v>
      </c>
      <c r="C58" s="21" t="s">
        <v>56</v>
      </c>
      <c r="D58" s="46">
        <v>77532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77532</v>
      </c>
      <c r="O58" s="47">
        <f t="shared" si="7"/>
        <v>1.5311938382541721</v>
      </c>
      <c r="P58" s="9"/>
    </row>
    <row r="59" spans="1:16">
      <c r="A59" s="13"/>
      <c r="B59" s="39">
        <v>354</v>
      </c>
      <c r="C59" s="21" t="s">
        <v>57</v>
      </c>
      <c r="D59" s="46">
        <v>510502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510502</v>
      </c>
      <c r="O59" s="47">
        <f t="shared" si="7"/>
        <v>10.081998617557026</v>
      </c>
      <c r="P59" s="9"/>
    </row>
    <row r="60" spans="1:16">
      <c r="A60" s="13"/>
      <c r="B60" s="39">
        <v>355</v>
      </c>
      <c r="C60" s="21" t="s">
        <v>109</v>
      </c>
      <c r="D60" s="46">
        <v>350276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350276</v>
      </c>
      <c r="O60" s="47">
        <f t="shared" si="7"/>
        <v>6.9176656462920905</v>
      </c>
      <c r="P60" s="9"/>
    </row>
    <row r="61" spans="1:16">
      <c r="A61" s="13"/>
      <c r="B61" s="39">
        <v>359</v>
      </c>
      <c r="C61" s="21" t="s">
        <v>58</v>
      </c>
      <c r="D61" s="46">
        <v>250329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250329</v>
      </c>
      <c r="O61" s="47">
        <f t="shared" si="7"/>
        <v>4.9437938185049868</v>
      </c>
      <c r="P61" s="9"/>
    </row>
    <row r="62" spans="1:16" ht="15.75">
      <c r="A62" s="29" t="s">
        <v>3</v>
      </c>
      <c r="B62" s="30"/>
      <c r="C62" s="31"/>
      <c r="D62" s="32">
        <f t="shared" ref="D62:M62" si="12">SUM(D63:D71)</f>
        <v>18201585</v>
      </c>
      <c r="E62" s="32">
        <f t="shared" si="12"/>
        <v>4050</v>
      </c>
      <c r="F62" s="32">
        <f t="shared" si="12"/>
        <v>45444</v>
      </c>
      <c r="G62" s="32">
        <f t="shared" si="12"/>
        <v>2907772</v>
      </c>
      <c r="H62" s="32">
        <f t="shared" si="12"/>
        <v>0</v>
      </c>
      <c r="I62" s="32">
        <f t="shared" si="12"/>
        <v>1141532</v>
      </c>
      <c r="J62" s="32">
        <f t="shared" si="12"/>
        <v>718765</v>
      </c>
      <c r="K62" s="32">
        <f t="shared" si="12"/>
        <v>50193346</v>
      </c>
      <c r="L62" s="32">
        <f t="shared" si="12"/>
        <v>0</v>
      </c>
      <c r="M62" s="32">
        <f t="shared" si="12"/>
        <v>0</v>
      </c>
      <c r="N62" s="32">
        <f t="shared" si="11"/>
        <v>73212494</v>
      </c>
      <c r="O62" s="45">
        <f t="shared" si="7"/>
        <v>1445.8871136565617</v>
      </c>
      <c r="P62" s="10"/>
    </row>
    <row r="63" spans="1:16">
      <c r="A63" s="12"/>
      <c r="B63" s="25">
        <v>361.1</v>
      </c>
      <c r="C63" s="20" t="s">
        <v>60</v>
      </c>
      <c r="D63" s="46">
        <v>2900429</v>
      </c>
      <c r="E63" s="46">
        <v>0</v>
      </c>
      <c r="F63" s="46">
        <v>45444</v>
      </c>
      <c r="G63" s="46">
        <v>2717014</v>
      </c>
      <c r="H63" s="46">
        <v>0</v>
      </c>
      <c r="I63" s="46">
        <v>525189</v>
      </c>
      <c r="J63" s="46">
        <v>590241</v>
      </c>
      <c r="K63" s="46">
        <v>403227</v>
      </c>
      <c r="L63" s="46">
        <v>0</v>
      </c>
      <c r="M63" s="46">
        <v>0</v>
      </c>
      <c r="N63" s="46">
        <f t="shared" si="11"/>
        <v>7181544</v>
      </c>
      <c r="O63" s="47">
        <f t="shared" si="7"/>
        <v>141.8296435272045</v>
      </c>
      <c r="P63" s="9"/>
    </row>
    <row r="64" spans="1:16">
      <c r="A64" s="12"/>
      <c r="B64" s="25">
        <v>361.2</v>
      </c>
      <c r="C64" s="20" t="s">
        <v>93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5806642</v>
      </c>
      <c r="L64" s="46">
        <v>0</v>
      </c>
      <c r="M64" s="46">
        <v>0</v>
      </c>
      <c r="N64" s="46">
        <f t="shared" ref="N64:N71" si="13">SUM(D64:M64)</f>
        <v>5806642</v>
      </c>
      <c r="O64" s="47">
        <f t="shared" si="7"/>
        <v>114.67644909647477</v>
      </c>
      <c r="P64" s="9"/>
    </row>
    <row r="65" spans="1:119">
      <c r="A65" s="12"/>
      <c r="B65" s="25">
        <v>361.3</v>
      </c>
      <c r="C65" s="20" t="s">
        <v>94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11300656</v>
      </c>
      <c r="L65" s="46">
        <v>0</v>
      </c>
      <c r="M65" s="46">
        <v>0</v>
      </c>
      <c r="N65" s="46">
        <f t="shared" si="13"/>
        <v>11300656</v>
      </c>
      <c r="O65" s="47">
        <f t="shared" si="7"/>
        <v>223.17874987656759</v>
      </c>
      <c r="P65" s="9"/>
    </row>
    <row r="66" spans="1:119">
      <c r="A66" s="12"/>
      <c r="B66" s="25">
        <v>362</v>
      </c>
      <c r="C66" s="20" t="s">
        <v>62</v>
      </c>
      <c r="D66" s="46">
        <v>4494626</v>
      </c>
      <c r="E66" s="46">
        <v>0</v>
      </c>
      <c r="F66" s="46">
        <v>0</v>
      </c>
      <c r="G66" s="46">
        <v>17680</v>
      </c>
      <c r="H66" s="46">
        <v>0</v>
      </c>
      <c r="I66" s="46">
        <v>615865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5128171</v>
      </c>
      <c r="O66" s="47">
        <f t="shared" si="7"/>
        <v>101.27719956551792</v>
      </c>
      <c r="P66" s="9"/>
    </row>
    <row r="67" spans="1:119">
      <c r="A67" s="12"/>
      <c r="B67" s="25">
        <v>364</v>
      </c>
      <c r="C67" s="20" t="s">
        <v>162</v>
      </c>
      <c r="D67" s="46">
        <v>10400000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10400000</v>
      </c>
      <c r="O67" s="47">
        <f t="shared" si="7"/>
        <v>205.39152759948652</v>
      </c>
      <c r="P67" s="9"/>
    </row>
    <row r="68" spans="1:119">
      <c r="A68" s="12"/>
      <c r="B68" s="25">
        <v>365</v>
      </c>
      <c r="C68" s="20" t="s">
        <v>125</v>
      </c>
      <c r="D68" s="46">
        <v>25950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101591</v>
      </c>
      <c r="K68" s="46">
        <v>0</v>
      </c>
      <c r="L68" s="46">
        <v>0</v>
      </c>
      <c r="M68" s="46">
        <v>0</v>
      </c>
      <c r="N68" s="46">
        <f t="shared" si="13"/>
        <v>127541</v>
      </c>
      <c r="O68" s="47">
        <f t="shared" si="7"/>
        <v>2.5188308482275108</v>
      </c>
      <c r="P68" s="9"/>
    </row>
    <row r="69" spans="1:119">
      <c r="A69" s="12"/>
      <c r="B69" s="25">
        <v>366</v>
      </c>
      <c r="C69" s="20" t="s">
        <v>64</v>
      </c>
      <c r="D69" s="46">
        <v>89268</v>
      </c>
      <c r="E69" s="46">
        <v>0</v>
      </c>
      <c r="F69" s="46">
        <v>0</v>
      </c>
      <c r="G69" s="46">
        <v>153247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242515</v>
      </c>
      <c r="O69" s="47">
        <f t="shared" ref="O69:O74" si="14">(N69/O$76)</f>
        <v>4.7894736842105265</v>
      </c>
      <c r="P69" s="9"/>
    </row>
    <row r="70" spans="1:119">
      <c r="A70" s="12"/>
      <c r="B70" s="25">
        <v>368</v>
      </c>
      <c r="C70" s="20" t="s">
        <v>95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32682821</v>
      </c>
      <c r="L70" s="46">
        <v>0</v>
      </c>
      <c r="M70" s="46">
        <v>0</v>
      </c>
      <c r="N70" s="46">
        <f t="shared" si="13"/>
        <v>32682821</v>
      </c>
      <c r="O70" s="47">
        <f t="shared" si="14"/>
        <v>645.4590895625555</v>
      </c>
      <c r="P70" s="9"/>
    </row>
    <row r="71" spans="1:119">
      <c r="A71" s="12"/>
      <c r="B71" s="25">
        <v>369.9</v>
      </c>
      <c r="C71" s="20" t="s">
        <v>65</v>
      </c>
      <c r="D71" s="46">
        <v>291312</v>
      </c>
      <c r="E71" s="46">
        <v>4050</v>
      </c>
      <c r="F71" s="46">
        <v>0</v>
      </c>
      <c r="G71" s="46">
        <v>19831</v>
      </c>
      <c r="H71" s="46">
        <v>0</v>
      </c>
      <c r="I71" s="46">
        <v>478</v>
      </c>
      <c r="J71" s="46">
        <v>26933</v>
      </c>
      <c r="K71" s="46">
        <v>0</v>
      </c>
      <c r="L71" s="46">
        <v>0</v>
      </c>
      <c r="M71" s="46">
        <v>0</v>
      </c>
      <c r="N71" s="46">
        <f t="shared" si="13"/>
        <v>342604</v>
      </c>
      <c r="O71" s="47">
        <f t="shared" si="14"/>
        <v>6.7661498963167768</v>
      </c>
      <c r="P71" s="9"/>
    </row>
    <row r="72" spans="1:119" ht="15.75">
      <c r="A72" s="29" t="s">
        <v>41</v>
      </c>
      <c r="B72" s="30"/>
      <c r="C72" s="31"/>
      <c r="D72" s="32">
        <f t="shared" ref="D72:M72" si="15">SUM(D73:D73)</f>
        <v>12042638</v>
      </c>
      <c r="E72" s="32">
        <f t="shared" si="15"/>
        <v>0</v>
      </c>
      <c r="F72" s="32">
        <f t="shared" si="15"/>
        <v>8135158</v>
      </c>
      <c r="G72" s="32">
        <f t="shared" si="15"/>
        <v>10826553</v>
      </c>
      <c r="H72" s="32">
        <f t="shared" si="15"/>
        <v>0</v>
      </c>
      <c r="I72" s="32">
        <f t="shared" si="15"/>
        <v>96810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31101159</v>
      </c>
      <c r="O72" s="45">
        <f t="shared" si="14"/>
        <v>614.22255356966525</v>
      </c>
      <c r="P72" s="9"/>
    </row>
    <row r="73" spans="1:119" ht="15.75" thickBot="1">
      <c r="A73" s="12"/>
      <c r="B73" s="25">
        <v>381</v>
      </c>
      <c r="C73" s="20" t="s">
        <v>66</v>
      </c>
      <c r="D73" s="46">
        <v>12042638</v>
      </c>
      <c r="E73" s="46">
        <v>0</v>
      </c>
      <c r="F73" s="46">
        <v>8135158</v>
      </c>
      <c r="G73" s="46">
        <v>10826553</v>
      </c>
      <c r="H73" s="46">
        <v>0</v>
      </c>
      <c r="I73" s="46">
        <v>96810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31101159</v>
      </c>
      <c r="O73" s="47">
        <f t="shared" si="14"/>
        <v>614.22255356966525</v>
      </c>
      <c r="P73" s="9"/>
    </row>
    <row r="74" spans="1:119" ht="16.5" thickBot="1">
      <c r="A74" s="14" t="s">
        <v>51</v>
      </c>
      <c r="B74" s="23"/>
      <c r="C74" s="22"/>
      <c r="D74" s="15">
        <f t="shared" ref="D74:M74" si="16">SUM(D5,D18,D29,D42,D55,D62,D72)</f>
        <v>179730900</v>
      </c>
      <c r="E74" s="15">
        <f t="shared" si="16"/>
        <v>2424165</v>
      </c>
      <c r="F74" s="15">
        <f t="shared" si="16"/>
        <v>8684099</v>
      </c>
      <c r="G74" s="15">
        <f t="shared" si="16"/>
        <v>20883358</v>
      </c>
      <c r="H74" s="15">
        <f t="shared" si="16"/>
        <v>0</v>
      </c>
      <c r="I74" s="15">
        <f t="shared" si="16"/>
        <v>30931780</v>
      </c>
      <c r="J74" s="15">
        <f t="shared" si="16"/>
        <v>28231090</v>
      </c>
      <c r="K74" s="15">
        <f t="shared" si="16"/>
        <v>51628637</v>
      </c>
      <c r="L74" s="15">
        <f t="shared" si="16"/>
        <v>0</v>
      </c>
      <c r="M74" s="15">
        <f t="shared" si="16"/>
        <v>0</v>
      </c>
      <c r="N74" s="15">
        <f>SUM(D74:M74)</f>
        <v>322514029</v>
      </c>
      <c r="O74" s="38">
        <f t="shared" si="14"/>
        <v>6369.3893354399133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163</v>
      </c>
      <c r="M76" s="118"/>
      <c r="N76" s="118"/>
      <c r="O76" s="43">
        <v>50635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103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96201536</v>
      </c>
      <c r="E5" s="27">
        <f t="shared" si="0"/>
        <v>0</v>
      </c>
      <c r="F5" s="27">
        <f t="shared" si="0"/>
        <v>0</v>
      </c>
      <c r="G5" s="27">
        <f t="shared" si="0"/>
        <v>3455307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1416641</v>
      </c>
      <c r="L5" s="27">
        <f t="shared" si="0"/>
        <v>0</v>
      </c>
      <c r="M5" s="27">
        <f t="shared" si="0"/>
        <v>0</v>
      </c>
      <c r="N5" s="28">
        <f>SUM(D5:M5)</f>
        <v>101073484</v>
      </c>
      <c r="O5" s="33">
        <f t="shared" ref="O5:O36" si="1">(N5/O$76)</f>
        <v>1996.2766684442338</v>
      </c>
      <c r="P5" s="6"/>
    </row>
    <row r="6" spans="1:133">
      <c r="A6" s="12"/>
      <c r="B6" s="25">
        <v>311</v>
      </c>
      <c r="C6" s="20" t="s">
        <v>2</v>
      </c>
      <c r="D6" s="46">
        <v>80762149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80762149</v>
      </c>
      <c r="O6" s="47">
        <f t="shared" si="1"/>
        <v>1595.1126582528491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766729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766729</v>
      </c>
      <c r="O7" s="47">
        <f t="shared" si="1"/>
        <v>15.143469415970452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417540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417540</v>
      </c>
      <c r="O8" s="47">
        <f t="shared" si="1"/>
        <v>8.2467263139183498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858263</v>
      </c>
      <c r="L9" s="46">
        <v>0</v>
      </c>
      <c r="M9" s="46">
        <v>0</v>
      </c>
      <c r="N9" s="46">
        <f>SUM(D9:M9)</f>
        <v>858263</v>
      </c>
      <c r="O9" s="47">
        <f t="shared" si="1"/>
        <v>16.951334162864647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558378</v>
      </c>
      <c r="L10" s="46">
        <v>0</v>
      </c>
      <c r="M10" s="46">
        <v>0</v>
      </c>
      <c r="N10" s="46">
        <f>SUM(D10:M10)</f>
        <v>558378</v>
      </c>
      <c r="O10" s="47">
        <f t="shared" si="1"/>
        <v>11.028381821413758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2271038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2271038</v>
      </c>
      <c r="O11" s="47">
        <f t="shared" si="1"/>
        <v>44.854693764689614</v>
      </c>
      <c r="P11" s="9"/>
    </row>
    <row r="12" spans="1:133">
      <c r="A12" s="12"/>
      <c r="B12" s="25">
        <v>314.10000000000002</v>
      </c>
      <c r="C12" s="20" t="s">
        <v>12</v>
      </c>
      <c r="D12" s="46">
        <v>6589867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6589867</v>
      </c>
      <c r="O12" s="47">
        <f t="shared" si="1"/>
        <v>130.1547865931939</v>
      </c>
      <c r="P12" s="9"/>
    </row>
    <row r="13" spans="1:133">
      <c r="A13" s="12"/>
      <c r="B13" s="25">
        <v>314.3</v>
      </c>
      <c r="C13" s="20" t="s">
        <v>13</v>
      </c>
      <c r="D13" s="46">
        <v>1499594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1499594</v>
      </c>
      <c r="O13" s="47">
        <f t="shared" si="1"/>
        <v>29.618099583259269</v>
      </c>
      <c r="P13" s="9"/>
    </row>
    <row r="14" spans="1:133">
      <c r="A14" s="12"/>
      <c r="B14" s="25">
        <v>314.39999999999998</v>
      </c>
      <c r="C14" s="20" t="s">
        <v>15</v>
      </c>
      <c r="D14" s="46">
        <v>191205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191205</v>
      </c>
      <c r="O14" s="47">
        <f t="shared" si="1"/>
        <v>3.7764413106594774</v>
      </c>
      <c r="P14" s="9"/>
    </row>
    <row r="15" spans="1:133">
      <c r="A15" s="12"/>
      <c r="B15" s="25">
        <v>314.7</v>
      </c>
      <c r="C15" s="20" t="s">
        <v>16</v>
      </c>
      <c r="D15" s="46">
        <v>5786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5786</v>
      </c>
      <c r="O15" s="47">
        <f t="shared" si="1"/>
        <v>0.11427781398747802</v>
      </c>
      <c r="P15" s="9"/>
    </row>
    <row r="16" spans="1:133">
      <c r="A16" s="12"/>
      <c r="B16" s="25">
        <v>315</v>
      </c>
      <c r="C16" s="20" t="s">
        <v>116</v>
      </c>
      <c r="D16" s="46">
        <v>3544736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3544736</v>
      </c>
      <c r="O16" s="47">
        <f t="shared" si="1"/>
        <v>70.011178922004305</v>
      </c>
      <c r="P16" s="9"/>
    </row>
    <row r="17" spans="1:16">
      <c r="A17" s="12"/>
      <c r="B17" s="25">
        <v>316</v>
      </c>
      <c r="C17" s="20" t="s">
        <v>117</v>
      </c>
      <c r="D17" s="46">
        <v>3608199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3608199</v>
      </c>
      <c r="O17" s="47">
        <f t="shared" si="1"/>
        <v>71.264620489423478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SUM(D19:D28)</f>
        <v>18622957</v>
      </c>
      <c r="E18" s="32">
        <f t="shared" si="3"/>
        <v>0</v>
      </c>
      <c r="F18" s="32">
        <f t="shared" si="3"/>
        <v>361208</v>
      </c>
      <c r="G18" s="32">
        <f t="shared" si="3"/>
        <v>5772494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24756659</v>
      </c>
      <c r="O18" s="45">
        <f t="shared" si="1"/>
        <v>488.9624735833778</v>
      </c>
      <c r="P18" s="10"/>
    </row>
    <row r="19" spans="1:16">
      <c r="A19" s="12"/>
      <c r="B19" s="25">
        <v>322</v>
      </c>
      <c r="C19" s="20" t="s">
        <v>0</v>
      </c>
      <c r="D19" s="46">
        <v>10128669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10128669</v>
      </c>
      <c r="O19" s="47">
        <f t="shared" si="1"/>
        <v>200.0487645908633</v>
      </c>
      <c r="P19" s="9"/>
    </row>
    <row r="20" spans="1:16">
      <c r="A20" s="12"/>
      <c r="B20" s="25">
        <v>323.10000000000002</v>
      </c>
      <c r="C20" s="20" t="s">
        <v>19</v>
      </c>
      <c r="D20" s="46">
        <v>4650814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4650814</v>
      </c>
      <c r="O20" s="47">
        <f t="shared" si="1"/>
        <v>91.857044103414907</v>
      </c>
      <c r="P20" s="9"/>
    </row>
    <row r="21" spans="1:16">
      <c r="A21" s="12"/>
      <c r="B21" s="25">
        <v>323.39999999999998</v>
      </c>
      <c r="C21" s="20" t="s">
        <v>20</v>
      </c>
      <c r="D21" s="46">
        <v>117659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117659</v>
      </c>
      <c r="O21" s="47">
        <f t="shared" si="1"/>
        <v>2.3238529754498232</v>
      </c>
      <c r="P21" s="9"/>
    </row>
    <row r="22" spans="1:16">
      <c r="A22" s="12"/>
      <c r="B22" s="25">
        <v>323.7</v>
      </c>
      <c r="C22" s="20" t="s">
        <v>22</v>
      </c>
      <c r="D22" s="46">
        <v>2106792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2106792</v>
      </c>
      <c r="O22" s="47">
        <f t="shared" si="1"/>
        <v>41.610712804408365</v>
      </c>
      <c r="P22" s="9"/>
    </row>
    <row r="23" spans="1:16">
      <c r="A23" s="12"/>
      <c r="B23" s="25">
        <v>324.12</v>
      </c>
      <c r="C23" s="20" t="s">
        <v>157</v>
      </c>
      <c r="D23" s="46">
        <v>0</v>
      </c>
      <c r="E23" s="46">
        <v>0</v>
      </c>
      <c r="F23" s="46">
        <v>0</v>
      </c>
      <c r="G23" s="46">
        <v>1599783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1599783</v>
      </c>
      <c r="O23" s="47">
        <f t="shared" si="1"/>
        <v>31.596907033240505</v>
      </c>
      <c r="P23" s="9"/>
    </row>
    <row r="24" spans="1:16">
      <c r="A24" s="12"/>
      <c r="B24" s="25">
        <v>324.32</v>
      </c>
      <c r="C24" s="20" t="s">
        <v>158</v>
      </c>
      <c r="D24" s="46">
        <v>0</v>
      </c>
      <c r="E24" s="46">
        <v>0</v>
      </c>
      <c r="F24" s="46">
        <v>0</v>
      </c>
      <c r="G24" s="46">
        <v>1523414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1523414</v>
      </c>
      <c r="O24" s="47">
        <f t="shared" si="1"/>
        <v>30.088562343228457</v>
      </c>
      <c r="P24" s="9"/>
    </row>
    <row r="25" spans="1:16">
      <c r="A25" s="12"/>
      <c r="B25" s="25">
        <v>324.62</v>
      </c>
      <c r="C25" s="20" t="s">
        <v>159</v>
      </c>
      <c r="D25" s="46">
        <v>0</v>
      </c>
      <c r="E25" s="46">
        <v>0</v>
      </c>
      <c r="F25" s="46">
        <v>0</v>
      </c>
      <c r="G25" s="46">
        <v>1241752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1241752</v>
      </c>
      <c r="O25" s="47">
        <f t="shared" si="1"/>
        <v>24.525527838675909</v>
      </c>
      <c r="P25" s="9"/>
    </row>
    <row r="26" spans="1:16">
      <c r="A26" s="12"/>
      <c r="B26" s="25">
        <v>324.72000000000003</v>
      </c>
      <c r="C26" s="20" t="s">
        <v>81</v>
      </c>
      <c r="D26" s="46">
        <v>0</v>
      </c>
      <c r="E26" s="46">
        <v>0</v>
      </c>
      <c r="F26" s="46">
        <v>0</v>
      </c>
      <c r="G26" s="46">
        <v>1400807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1400807</v>
      </c>
      <c r="O26" s="47">
        <f t="shared" si="1"/>
        <v>27.666982678596117</v>
      </c>
      <c r="P26" s="9"/>
    </row>
    <row r="27" spans="1:16">
      <c r="A27" s="12"/>
      <c r="B27" s="25">
        <v>325.10000000000002</v>
      </c>
      <c r="C27" s="20" t="s">
        <v>24</v>
      </c>
      <c r="D27" s="46">
        <v>0</v>
      </c>
      <c r="E27" s="46">
        <v>0</v>
      </c>
      <c r="F27" s="46">
        <v>361208</v>
      </c>
      <c r="G27" s="46">
        <v>6738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367946</v>
      </c>
      <c r="O27" s="47">
        <f t="shared" si="1"/>
        <v>7.2672078370958504</v>
      </c>
      <c r="P27" s="9"/>
    </row>
    <row r="28" spans="1:16">
      <c r="A28" s="12"/>
      <c r="B28" s="25">
        <v>329</v>
      </c>
      <c r="C28" s="20" t="s">
        <v>25</v>
      </c>
      <c r="D28" s="46">
        <v>1619023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0" si="5">SUM(D28:M28)</f>
        <v>1619023</v>
      </c>
      <c r="O28" s="47">
        <f t="shared" si="1"/>
        <v>31.976911378404534</v>
      </c>
      <c r="P28" s="9"/>
    </row>
    <row r="29" spans="1:16" ht="15.75">
      <c r="A29" s="29" t="s">
        <v>27</v>
      </c>
      <c r="B29" s="30"/>
      <c r="C29" s="31"/>
      <c r="D29" s="32">
        <f t="shared" ref="D29:M29" si="6">SUM(D30:D39)</f>
        <v>5934447</v>
      </c>
      <c r="E29" s="32">
        <f t="shared" si="6"/>
        <v>0</v>
      </c>
      <c r="F29" s="32">
        <f t="shared" si="6"/>
        <v>0</v>
      </c>
      <c r="G29" s="32">
        <f t="shared" si="6"/>
        <v>396580</v>
      </c>
      <c r="H29" s="32">
        <f t="shared" si="6"/>
        <v>0</v>
      </c>
      <c r="I29" s="32">
        <f t="shared" si="6"/>
        <v>4507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6335534</v>
      </c>
      <c r="O29" s="45">
        <f t="shared" si="1"/>
        <v>125.13152021488811</v>
      </c>
      <c r="P29" s="10"/>
    </row>
    <row r="30" spans="1:16">
      <c r="A30" s="12"/>
      <c r="B30" s="25">
        <v>331.2</v>
      </c>
      <c r="C30" s="20" t="s">
        <v>82</v>
      </c>
      <c r="D30" s="46">
        <v>320194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320194</v>
      </c>
      <c r="O30" s="47">
        <f t="shared" si="1"/>
        <v>6.3240702336513204</v>
      </c>
      <c r="P30" s="9"/>
    </row>
    <row r="31" spans="1:16">
      <c r="A31" s="12"/>
      <c r="B31" s="25">
        <v>334.35</v>
      </c>
      <c r="C31" s="20" t="s">
        <v>84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4507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4507</v>
      </c>
      <c r="O31" s="47">
        <f t="shared" si="1"/>
        <v>8.9016610377041727E-2</v>
      </c>
      <c r="P31" s="9"/>
    </row>
    <row r="32" spans="1:16">
      <c r="A32" s="12"/>
      <c r="B32" s="25">
        <v>334.49</v>
      </c>
      <c r="C32" s="20" t="s">
        <v>86</v>
      </c>
      <c r="D32" s="46">
        <v>50284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50284</v>
      </c>
      <c r="O32" s="47">
        <f t="shared" si="1"/>
        <v>0.99314649128004584</v>
      </c>
      <c r="P32" s="9"/>
    </row>
    <row r="33" spans="1:16">
      <c r="A33" s="12"/>
      <c r="B33" s="25">
        <v>334.9</v>
      </c>
      <c r="C33" s="20" t="s">
        <v>143</v>
      </c>
      <c r="D33" s="46">
        <v>0</v>
      </c>
      <c r="E33" s="46">
        <v>0</v>
      </c>
      <c r="F33" s="46">
        <v>0</v>
      </c>
      <c r="G33" s="46">
        <v>342300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342300</v>
      </c>
      <c r="O33" s="47">
        <f t="shared" si="1"/>
        <v>6.7606802156781418</v>
      </c>
      <c r="P33" s="9"/>
    </row>
    <row r="34" spans="1:16">
      <c r="A34" s="12"/>
      <c r="B34" s="25">
        <v>335.12</v>
      </c>
      <c r="C34" s="20" t="s">
        <v>118</v>
      </c>
      <c r="D34" s="46">
        <v>1496818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1496818</v>
      </c>
      <c r="O34" s="47">
        <f t="shared" si="1"/>
        <v>29.563271513499636</v>
      </c>
      <c r="P34" s="9"/>
    </row>
    <row r="35" spans="1:16">
      <c r="A35" s="12"/>
      <c r="B35" s="25">
        <v>335.15</v>
      </c>
      <c r="C35" s="20" t="s">
        <v>119</v>
      </c>
      <c r="D35" s="46">
        <v>59628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59628</v>
      </c>
      <c r="O35" s="47">
        <f t="shared" si="1"/>
        <v>1.1776974580790425</v>
      </c>
      <c r="P35" s="9"/>
    </row>
    <row r="36" spans="1:16">
      <c r="A36" s="12"/>
      <c r="B36" s="25">
        <v>335.18</v>
      </c>
      <c r="C36" s="20" t="s">
        <v>120</v>
      </c>
      <c r="D36" s="46">
        <v>3900528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3900528</v>
      </c>
      <c r="O36" s="47">
        <f t="shared" si="1"/>
        <v>77.038336197191441</v>
      </c>
      <c r="P36" s="9"/>
    </row>
    <row r="37" spans="1:16">
      <c r="A37" s="12"/>
      <c r="B37" s="25">
        <v>337.2</v>
      </c>
      <c r="C37" s="20" t="s">
        <v>34</v>
      </c>
      <c r="D37" s="46">
        <v>0</v>
      </c>
      <c r="E37" s="46">
        <v>0</v>
      </c>
      <c r="F37" s="46">
        <v>0</v>
      </c>
      <c r="G37" s="46">
        <v>39275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39275</v>
      </c>
      <c r="O37" s="47">
        <f t="shared" ref="O37:O68" si="7">(N37/O$76)</f>
        <v>0.7757105330726235</v>
      </c>
      <c r="P37" s="9"/>
    </row>
    <row r="38" spans="1:16">
      <c r="A38" s="12"/>
      <c r="B38" s="25">
        <v>337.9</v>
      </c>
      <c r="C38" s="20" t="s">
        <v>144</v>
      </c>
      <c r="D38" s="46">
        <v>0</v>
      </c>
      <c r="E38" s="46">
        <v>0</v>
      </c>
      <c r="F38" s="46">
        <v>0</v>
      </c>
      <c r="G38" s="46">
        <v>15005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15005</v>
      </c>
      <c r="O38" s="47">
        <f t="shared" si="7"/>
        <v>0.29635993758764395</v>
      </c>
      <c r="P38" s="9"/>
    </row>
    <row r="39" spans="1:16">
      <c r="A39" s="12"/>
      <c r="B39" s="25">
        <v>338</v>
      </c>
      <c r="C39" s="20" t="s">
        <v>133</v>
      </c>
      <c r="D39" s="46">
        <v>106995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106995</v>
      </c>
      <c r="O39" s="47">
        <f t="shared" si="7"/>
        <v>2.1132310244711738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SUM(D41:D52)</f>
        <v>24455546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29805689</v>
      </c>
      <c r="J40" s="32">
        <f t="shared" si="8"/>
        <v>27930929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82192164</v>
      </c>
      <c r="O40" s="45">
        <f t="shared" si="7"/>
        <v>1623.3565207086567</v>
      </c>
      <c r="P40" s="10"/>
    </row>
    <row r="41" spans="1:16">
      <c r="A41" s="12"/>
      <c r="B41" s="25">
        <v>341.2</v>
      </c>
      <c r="C41" s="20" t="s">
        <v>121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27930929</v>
      </c>
      <c r="K41" s="46">
        <v>0</v>
      </c>
      <c r="L41" s="46">
        <v>0</v>
      </c>
      <c r="M41" s="46">
        <v>0</v>
      </c>
      <c r="N41" s="46">
        <f t="shared" ref="N41:N52" si="9">SUM(D41:M41)</f>
        <v>27930929</v>
      </c>
      <c r="O41" s="47">
        <f t="shared" si="7"/>
        <v>551.65667278939782</v>
      </c>
      <c r="P41" s="9"/>
    </row>
    <row r="42" spans="1:16">
      <c r="A42" s="12"/>
      <c r="B42" s="25">
        <v>341.9</v>
      </c>
      <c r="C42" s="20" t="s">
        <v>122</v>
      </c>
      <c r="D42" s="46">
        <v>3889725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3889725</v>
      </c>
      <c r="O42" s="47">
        <f t="shared" si="7"/>
        <v>76.824968892575697</v>
      </c>
      <c r="P42" s="9"/>
    </row>
    <row r="43" spans="1:16">
      <c r="A43" s="12"/>
      <c r="B43" s="25">
        <v>342.1</v>
      </c>
      <c r="C43" s="20" t="s">
        <v>43</v>
      </c>
      <c r="D43" s="46">
        <v>202275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202275</v>
      </c>
      <c r="O43" s="47">
        <f t="shared" si="7"/>
        <v>3.9950820643479292</v>
      </c>
      <c r="P43" s="9"/>
    </row>
    <row r="44" spans="1:16">
      <c r="A44" s="12"/>
      <c r="B44" s="25">
        <v>342.2</v>
      </c>
      <c r="C44" s="20" t="s">
        <v>91</v>
      </c>
      <c r="D44" s="46">
        <v>2847418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2847418</v>
      </c>
      <c r="O44" s="47">
        <f t="shared" si="7"/>
        <v>56.238628508226185</v>
      </c>
      <c r="P44" s="9"/>
    </row>
    <row r="45" spans="1:16">
      <c r="A45" s="12"/>
      <c r="B45" s="25">
        <v>342.6</v>
      </c>
      <c r="C45" s="20" t="s">
        <v>123</v>
      </c>
      <c r="D45" s="46">
        <v>403375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403375</v>
      </c>
      <c r="O45" s="47">
        <f t="shared" si="7"/>
        <v>7.9669570026268488</v>
      </c>
      <c r="P45" s="9"/>
    </row>
    <row r="46" spans="1:16">
      <c r="A46" s="12"/>
      <c r="B46" s="25">
        <v>342.9</v>
      </c>
      <c r="C46" s="20" t="s">
        <v>92</v>
      </c>
      <c r="D46" s="46">
        <v>132023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132023</v>
      </c>
      <c r="O46" s="47">
        <f t="shared" si="7"/>
        <v>2.6075526851138631</v>
      </c>
      <c r="P46" s="9"/>
    </row>
    <row r="47" spans="1:16">
      <c r="A47" s="12"/>
      <c r="B47" s="25">
        <v>343.4</v>
      </c>
      <c r="C47" s="20" t="s">
        <v>45</v>
      </c>
      <c r="D47" s="46">
        <v>9696400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9696400</v>
      </c>
      <c r="O47" s="47">
        <f t="shared" si="7"/>
        <v>191.51112954514034</v>
      </c>
      <c r="P47" s="9"/>
    </row>
    <row r="48" spans="1:16">
      <c r="A48" s="12"/>
      <c r="B48" s="25">
        <v>343.6</v>
      </c>
      <c r="C48" s="20" t="s">
        <v>145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15300936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15300936</v>
      </c>
      <c r="O48" s="47">
        <f t="shared" si="7"/>
        <v>302.20489423475738</v>
      </c>
      <c r="P48" s="9"/>
    </row>
    <row r="49" spans="1:16">
      <c r="A49" s="12"/>
      <c r="B49" s="25">
        <v>343.9</v>
      </c>
      <c r="C49" s="20" t="s">
        <v>48</v>
      </c>
      <c r="D49" s="46">
        <v>61128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61128</v>
      </c>
      <c r="O49" s="47">
        <f t="shared" si="7"/>
        <v>1.2073235764650116</v>
      </c>
      <c r="P49" s="9"/>
    </row>
    <row r="50" spans="1:16">
      <c r="A50" s="12"/>
      <c r="B50" s="25">
        <v>344.5</v>
      </c>
      <c r="C50" s="20" t="s">
        <v>124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14504753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14504753</v>
      </c>
      <c r="O50" s="47">
        <f t="shared" si="7"/>
        <v>286.47968635816</v>
      </c>
      <c r="P50" s="9"/>
    </row>
    <row r="51" spans="1:16">
      <c r="A51" s="12"/>
      <c r="B51" s="25">
        <v>345.9</v>
      </c>
      <c r="C51" s="20" t="s">
        <v>139</v>
      </c>
      <c r="D51" s="46">
        <v>2580000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2580000</v>
      </c>
      <c r="O51" s="47">
        <f t="shared" si="7"/>
        <v>50.9569236238668</v>
      </c>
      <c r="P51" s="9"/>
    </row>
    <row r="52" spans="1:16">
      <c r="A52" s="12"/>
      <c r="B52" s="25">
        <v>347.2</v>
      </c>
      <c r="C52" s="20" t="s">
        <v>50</v>
      </c>
      <c r="D52" s="46">
        <v>4643202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4643202</v>
      </c>
      <c r="O52" s="47">
        <f t="shared" si="7"/>
        <v>91.706701427978899</v>
      </c>
      <c r="P52" s="9"/>
    </row>
    <row r="53" spans="1:16" ht="15.75">
      <c r="A53" s="29" t="s">
        <v>40</v>
      </c>
      <c r="B53" s="30"/>
      <c r="C53" s="31"/>
      <c r="D53" s="32">
        <f t="shared" ref="D53:M53" si="10">SUM(D54:D59)</f>
        <v>2747967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1" si="11">SUM(D53:M53)</f>
        <v>2747967</v>
      </c>
      <c r="O53" s="45">
        <f t="shared" si="7"/>
        <v>54.274397108490845</v>
      </c>
      <c r="P53" s="10"/>
    </row>
    <row r="54" spans="1:16">
      <c r="A54" s="13"/>
      <c r="B54" s="39">
        <v>351.1</v>
      </c>
      <c r="C54" s="21" t="s">
        <v>53</v>
      </c>
      <c r="D54" s="46">
        <v>1054869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1054869</v>
      </c>
      <c r="O54" s="47">
        <f t="shared" si="7"/>
        <v>20.834449250459205</v>
      </c>
      <c r="P54" s="9"/>
    </row>
    <row r="55" spans="1:16">
      <c r="A55" s="13"/>
      <c r="B55" s="39">
        <v>351.4</v>
      </c>
      <c r="C55" s="21" t="s">
        <v>55</v>
      </c>
      <c r="D55" s="46">
        <v>15029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15029</v>
      </c>
      <c r="O55" s="47">
        <f t="shared" si="7"/>
        <v>0.29683395548181946</v>
      </c>
      <c r="P55" s="9"/>
    </row>
    <row r="56" spans="1:16">
      <c r="A56" s="13"/>
      <c r="B56" s="39">
        <v>351.5</v>
      </c>
      <c r="C56" s="21" t="s">
        <v>56</v>
      </c>
      <c r="D56" s="46">
        <v>183338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183338</v>
      </c>
      <c r="O56" s="47">
        <f t="shared" si="7"/>
        <v>3.6210621950978648</v>
      </c>
      <c r="P56" s="9"/>
    </row>
    <row r="57" spans="1:16">
      <c r="A57" s="13"/>
      <c r="B57" s="39">
        <v>354</v>
      </c>
      <c r="C57" s="21" t="s">
        <v>57</v>
      </c>
      <c r="D57" s="46">
        <v>506921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506921</v>
      </c>
      <c r="O57" s="47">
        <f t="shared" si="7"/>
        <v>10.012067705555884</v>
      </c>
      <c r="P57" s="9"/>
    </row>
    <row r="58" spans="1:16">
      <c r="A58" s="13"/>
      <c r="B58" s="39">
        <v>355</v>
      </c>
      <c r="C58" s="21" t="s">
        <v>109</v>
      </c>
      <c r="D58" s="46">
        <v>660567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660567</v>
      </c>
      <c r="O58" s="47">
        <f t="shared" si="7"/>
        <v>13.046690762576286</v>
      </c>
      <c r="P58" s="9"/>
    </row>
    <row r="59" spans="1:16">
      <c r="A59" s="13"/>
      <c r="B59" s="39">
        <v>359</v>
      </c>
      <c r="C59" s="21" t="s">
        <v>58</v>
      </c>
      <c r="D59" s="46">
        <v>327243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327243</v>
      </c>
      <c r="O59" s="47">
        <f t="shared" si="7"/>
        <v>6.4632932393197846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SUM(D61:D68)</f>
        <v>9109925</v>
      </c>
      <c r="E60" s="32">
        <f t="shared" si="12"/>
        <v>0</v>
      </c>
      <c r="F60" s="32">
        <f t="shared" si="12"/>
        <v>8694</v>
      </c>
      <c r="G60" s="32">
        <f t="shared" si="12"/>
        <v>1120930</v>
      </c>
      <c r="H60" s="32">
        <f t="shared" si="12"/>
        <v>0</v>
      </c>
      <c r="I60" s="32">
        <f t="shared" si="12"/>
        <v>743831</v>
      </c>
      <c r="J60" s="32">
        <f t="shared" si="12"/>
        <v>335300</v>
      </c>
      <c r="K60" s="32">
        <f t="shared" si="12"/>
        <v>75886227</v>
      </c>
      <c r="L60" s="32">
        <f t="shared" si="12"/>
        <v>0</v>
      </c>
      <c r="M60" s="32">
        <f t="shared" si="12"/>
        <v>0</v>
      </c>
      <c r="N60" s="32">
        <f t="shared" si="11"/>
        <v>87204907</v>
      </c>
      <c r="O60" s="45">
        <f t="shared" si="7"/>
        <v>1722.3619324129486</v>
      </c>
      <c r="P60" s="10"/>
    </row>
    <row r="61" spans="1:16">
      <c r="A61" s="12"/>
      <c r="B61" s="25">
        <v>361.1</v>
      </c>
      <c r="C61" s="20" t="s">
        <v>60</v>
      </c>
      <c r="D61" s="46">
        <v>1501128</v>
      </c>
      <c r="E61" s="46">
        <v>0</v>
      </c>
      <c r="F61" s="46">
        <v>8694</v>
      </c>
      <c r="G61" s="46">
        <v>992201</v>
      </c>
      <c r="H61" s="46">
        <v>0</v>
      </c>
      <c r="I61" s="46">
        <v>86092</v>
      </c>
      <c r="J61" s="46">
        <v>156994</v>
      </c>
      <c r="K61" s="46">
        <v>0</v>
      </c>
      <c r="L61" s="46">
        <v>0</v>
      </c>
      <c r="M61" s="46">
        <v>0</v>
      </c>
      <c r="N61" s="46">
        <f t="shared" si="11"/>
        <v>2745109</v>
      </c>
      <c r="O61" s="47">
        <f t="shared" si="7"/>
        <v>54.217949477592782</v>
      </c>
      <c r="P61" s="9"/>
    </row>
    <row r="62" spans="1:16">
      <c r="A62" s="12"/>
      <c r="B62" s="25">
        <v>361.2</v>
      </c>
      <c r="C62" s="20" t="s">
        <v>93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5824260</v>
      </c>
      <c r="L62" s="46">
        <v>0</v>
      </c>
      <c r="M62" s="46">
        <v>0</v>
      </c>
      <c r="N62" s="46">
        <f t="shared" ref="N62:N68" si="13">SUM(D62:M62)</f>
        <v>5824260</v>
      </c>
      <c r="O62" s="47">
        <f t="shared" si="7"/>
        <v>115.03347751377615</v>
      </c>
      <c r="P62" s="9"/>
    </row>
    <row r="63" spans="1:16">
      <c r="A63" s="12"/>
      <c r="B63" s="25">
        <v>361.3</v>
      </c>
      <c r="C63" s="20" t="s">
        <v>94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38477638</v>
      </c>
      <c r="L63" s="46">
        <v>0</v>
      </c>
      <c r="M63" s="46">
        <v>0</v>
      </c>
      <c r="N63" s="46">
        <f t="shared" si="13"/>
        <v>38477638</v>
      </c>
      <c r="O63" s="47">
        <f t="shared" si="7"/>
        <v>759.96203906697474</v>
      </c>
      <c r="P63" s="9"/>
    </row>
    <row r="64" spans="1:16">
      <c r="A64" s="12"/>
      <c r="B64" s="25">
        <v>362</v>
      </c>
      <c r="C64" s="20" t="s">
        <v>62</v>
      </c>
      <c r="D64" s="46">
        <v>4400582</v>
      </c>
      <c r="E64" s="46">
        <v>0</v>
      </c>
      <c r="F64" s="46">
        <v>0</v>
      </c>
      <c r="G64" s="46">
        <v>25729</v>
      </c>
      <c r="H64" s="46">
        <v>0</v>
      </c>
      <c r="I64" s="46">
        <v>611047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5037358</v>
      </c>
      <c r="O64" s="47">
        <f t="shared" si="7"/>
        <v>99.491576307005587</v>
      </c>
      <c r="P64" s="9"/>
    </row>
    <row r="65" spans="1:119">
      <c r="A65" s="12"/>
      <c r="B65" s="25">
        <v>365</v>
      </c>
      <c r="C65" s="20" t="s">
        <v>125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151325</v>
      </c>
      <c r="K65" s="46">
        <v>0</v>
      </c>
      <c r="L65" s="46">
        <v>0</v>
      </c>
      <c r="M65" s="46">
        <v>0</v>
      </c>
      <c r="N65" s="46">
        <f t="shared" si="13"/>
        <v>151325</v>
      </c>
      <c r="O65" s="47">
        <f t="shared" si="7"/>
        <v>2.9887815765045129</v>
      </c>
      <c r="P65" s="9"/>
    </row>
    <row r="66" spans="1:119">
      <c r="A66" s="12"/>
      <c r="B66" s="25">
        <v>366</v>
      </c>
      <c r="C66" s="20" t="s">
        <v>64</v>
      </c>
      <c r="D66" s="46">
        <v>2856000</v>
      </c>
      <c r="E66" s="46">
        <v>0</v>
      </c>
      <c r="F66" s="46">
        <v>0</v>
      </c>
      <c r="G66" s="46">
        <v>103000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2959000</v>
      </c>
      <c r="O66" s="47">
        <f t="shared" si="7"/>
        <v>58.442456202721651</v>
      </c>
      <c r="P66" s="9"/>
    </row>
    <row r="67" spans="1:119">
      <c r="A67" s="12"/>
      <c r="B67" s="25">
        <v>368</v>
      </c>
      <c r="C67" s="20" t="s">
        <v>95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31584329</v>
      </c>
      <c r="L67" s="46">
        <v>0</v>
      </c>
      <c r="M67" s="46">
        <v>0</v>
      </c>
      <c r="N67" s="46">
        <f t="shared" si="13"/>
        <v>31584329</v>
      </c>
      <c r="O67" s="47">
        <f t="shared" si="7"/>
        <v>623.81404673026407</v>
      </c>
      <c r="P67" s="9"/>
    </row>
    <row r="68" spans="1:119">
      <c r="A68" s="12"/>
      <c r="B68" s="25">
        <v>369.9</v>
      </c>
      <c r="C68" s="20" t="s">
        <v>65</v>
      </c>
      <c r="D68" s="46">
        <v>352215</v>
      </c>
      <c r="E68" s="46">
        <v>0</v>
      </c>
      <c r="F68" s="46">
        <v>0</v>
      </c>
      <c r="G68" s="46">
        <v>0</v>
      </c>
      <c r="H68" s="46">
        <v>0</v>
      </c>
      <c r="I68" s="46">
        <v>46692</v>
      </c>
      <c r="J68" s="46">
        <v>26981</v>
      </c>
      <c r="K68" s="46">
        <v>0</v>
      </c>
      <c r="L68" s="46">
        <v>0</v>
      </c>
      <c r="M68" s="46">
        <v>0</v>
      </c>
      <c r="N68" s="46">
        <f t="shared" si="13"/>
        <v>425888</v>
      </c>
      <c r="O68" s="47">
        <f t="shared" si="7"/>
        <v>8.4116055381090629</v>
      </c>
      <c r="P68" s="9"/>
    </row>
    <row r="69" spans="1:119" ht="15.75">
      <c r="A69" s="29" t="s">
        <v>41</v>
      </c>
      <c r="B69" s="30"/>
      <c r="C69" s="31"/>
      <c r="D69" s="32">
        <f t="shared" ref="D69:M69" si="14">SUM(D70:D73)</f>
        <v>11470365</v>
      </c>
      <c r="E69" s="32">
        <f t="shared" si="14"/>
        <v>0</v>
      </c>
      <c r="F69" s="32">
        <f t="shared" si="14"/>
        <v>36471096</v>
      </c>
      <c r="G69" s="32">
        <f t="shared" si="14"/>
        <v>64440199</v>
      </c>
      <c r="H69" s="32">
        <f t="shared" si="14"/>
        <v>0</v>
      </c>
      <c r="I69" s="32">
        <f t="shared" si="14"/>
        <v>41563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 t="shared" ref="N69:N74" si="15">SUM(D69:M69)</f>
        <v>112423223</v>
      </c>
      <c r="O69" s="45">
        <f t="shared" ref="O69:O74" si="16">(N69/O$76)</f>
        <v>2220.4424759534672</v>
      </c>
      <c r="P69" s="9"/>
    </row>
    <row r="70" spans="1:119">
      <c r="A70" s="12"/>
      <c r="B70" s="25">
        <v>381</v>
      </c>
      <c r="C70" s="20" t="s">
        <v>66</v>
      </c>
      <c r="D70" s="46">
        <v>11293309</v>
      </c>
      <c r="E70" s="46">
        <v>0</v>
      </c>
      <c r="F70" s="46">
        <v>5203993</v>
      </c>
      <c r="G70" s="46">
        <v>14062390</v>
      </c>
      <c r="H70" s="46">
        <v>0</v>
      </c>
      <c r="I70" s="46">
        <v>41563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30601255</v>
      </c>
      <c r="O70" s="47">
        <f t="shared" si="16"/>
        <v>604.39760225948532</v>
      </c>
      <c r="P70" s="9"/>
    </row>
    <row r="71" spans="1:119">
      <c r="A71" s="12"/>
      <c r="B71" s="25">
        <v>383</v>
      </c>
      <c r="C71" s="20" t="s">
        <v>154</v>
      </c>
      <c r="D71" s="46">
        <v>177056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177056</v>
      </c>
      <c r="O71" s="47">
        <f t="shared" si="16"/>
        <v>3.4969880112974265</v>
      </c>
      <c r="P71" s="9"/>
    </row>
    <row r="72" spans="1:119">
      <c r="A72" s="12"/>
      <c r="B72" s="25">
        <v>384</v>
      </c>
      <c r="C72" s="20" t="s">
        <v>67</v>
      </c>
      <c r="D72" s="46">
        <v>0</v>
      </c>
      <c r="E72" s="46">
        <v>0</v>
      </c>
      <c r="F72" s="46">
        <v>0</v>
      </c>
      <c r="G72" s="46">
        <v>50377809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50377809</v>
      </c>
      <c r="O72" s="47">
        <f t="shared" si="16"/>
        <v>994.99928897315874</v>
      </c>
      <c r="P72" s="9"/>
    </row>
    <row r="73" spans="1:119" ht="15.75" thickBot="1">
      <c r="A73" s="12"/>
      <c r="B73" s="25">
        <v>385</v>
      </c>
      <c r="C73" s="20" t="s">
        <v>111</v>
      </c>
      <c r="D73" s="46">
        <v>0</v>
      </c>
      <c r="E73" s="46">
        <v>0</v>
      </c>
      <c r="F73" s="46">
        <v>31267103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31267103</v>
      </c>
      <c r="O73" s="47">
        <f t="shared" si="16"/>
        <v>617.54859670952578</v>
      </c>
      <c r="P73" s="9"/>
    </row>
    <row r="74" spans="1:119" ht="16.5" thickBot="1">
      <c r="A74" s="14" t="s">
        <v>51</v>
      </c>
      <c r="B74" s="23"/>
      <c r="C74" s="22"/>
      <c r="D74" s="15">
        <f t="shared" ref="D74:M74" si="17">SUM(D5,D18,D29,D40,D53,D60,D69)</f>
        <v>168542743</v>
      </c>
      <c r="E74" s="15">
        <f t="shared" si="17"/>
        <v>0</v>
      </c>
      <c r="F74" s="15">
        <f t="shared" si="17"/>
        <v>36840998</v>
      </c>
      <c r="G74" s="15">
        <f t="shared" si="17"/>
        <v>75185510</v>
      </c>
      <c r="H74" s="15">
        <f t="shared" si="17"/>
        <v>0</v>
      </c>
      <c r="I74" s="15">
        <f t="shared" si="17"/>
        <v>30595590</v>
      </c>
      <c r="J74" s="15">
        <f t="shared" si="17"/>
        <v>28266229</v>
      </c>
      <c r="K74" s="15">
        <f t="shared" si="17"/>
        <v>77302868</v>
      </c>
      <c r="L74" s="15">
        <f t="shared" si="17"/>
        <v>0</v>
      </c>
      <c r="M74" s="15">
        <f t="shared" si="17"/>
        <v>0</v>
      </c>
      <c r="N74" s="15">
        <f t="shared" si="15"/>
        <v>416733938</v>
      </c>
      <c r="O74" s="38">
        <f t="shared" si="16"/>
        <v>8230.8059884260638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160</v>
      </c>
      <c r="M76" s="118"/>
      <c r="N76" s="118"/>
      <c r="O76" s="43">
        <v>50631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103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90790810</v>
      </c>
      <c r="E5" s="27">
        <f t="shared" si="0"/>
        <v>0</v>
      </c>
      <c r="F5" s="27">
        <f t="shared" si="0"/>
        <v>0</v>
      </c>
      <c r="G5" s="27">
        <f t="shared" si="0"/>
        <v>3201429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1382900</v>
      </c>
      <c r="L5" s="27">
        <f t="shared" si="0"/>
        <v>0</v>
      </c>
      <c r="M5" s="27">
        <f t="shared" si="0"/>
        <v>0</v>
      </c>
      <c r="N5" s="28">
        <f>SUM(D5:M5)</f>
        <v>95375139</v>
      </c>
      <c r="O5" s="33">
        <f t="shared" ref="O5:O36" si="1">(N5/O$73)</f>
        <v>1914.8558263732734</v>
      </c>
      <c r="P5" s="6"/>
    </row>
    <row r="6" spans="1:133">
      <c r="A6" s="12"/>
      <c r="B6" s="25">
        <v>311</v>
      </c>
      <c r="C6" s="20" t="s">
        <v>2</v>
      </c>
      <c r="D6" s="46">
        <v>76024328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76024328</v>
      </c>
      <c r="O6" s="47">
        <f t="shared" si="1"/>
        <v>1526.3477353035657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874488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874488</v>
      </c>
      <c r="O7" s="47">
        <f t="shared" si="1"/>
        <v>17.55717956954706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340176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340176</v>
      </c>
      <c r="O8" s="47">
        <f t="shared" si="1"/>
        <v>6.8297462255059429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831440</v>
      </c>
      <c r="L9" s="46">
        <v>0</v>
      </c>
      <c r="M9" s="46">
        <v>0</v>
      </c>
      <c r="N9" s="46">
        <f>SUM(D9:M9)</f>
        <v>831440</v>
      </c>
      <c r="O9" s="47">
        <f t="shared" si="1"/>
        <v>16.692900738837135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551460</v>
      </c>
      <c r="L10" s="46">
        <v>0</v>
      </c>
      <c r="M10" s="46">
        <v>0</v>
      </c>
      <c r="N10" s="46">
        <f>SUM(D10:M10)</f>
        <v>551460</v>
      </c>
      <c r="O10" s="47">
        <f t="shared" si="1"/>
        <v>11.071715387086412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1986765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1986765</v>
      </c>
      <c r="O11" s="47">
        <f t="shared" si="1"/>
        <v>39.88847173144876</v>
      </c>
      <c r="P11" s="9"/>
    </row>
    <row r="12" spans="1:133">
      <c r="A12" s="12"/>
      <c r="B12" s="25">
        <v>314.10000000000002</v>
      </c>
      <c r="C12" s="20" t="s">
        <v>12</v>
      </c>
      <c r="D12" s="46">
        <v>6576674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6576674</v>
      </c>
      <c r="O12" s="47">
        <f t="shared" si="1"/>
        <v>132.04051557982655</v>
      </c>
      <c r="P12" s="9"/>
    </row>
    <row r="13" spans="1:133">
      <c r="A13" s="12"/>
      <c r="B13" s="25">
        <v>314.3</v>
      </c>
      <c r="C13" s="20" t="s">
        <v>13</v>
      </c>
      <c r="D13" s="46">
        <v>1500638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1500638</v>
      </c>
      <c r="O13" s="47">
        <f t="shared" si="1"/>
        <v>30.128453260520399</v>
      </c>
      <c r="P13" s="9"/>
    </row>
    <row r="14" spans="1:133">
      <c r="A14" s="12"/>
      <c r="B14" s="25">
        <v>314.39999999999998</v>
      </c>
      <c r="C14" s="20" t="s">
        <v>15</v>
      </c>
      <c r="D14" s="46">
        <v>191926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191926</v>
      </c>
      <c r="O14" s="47">
        <f t="shared" si="1"/>
        <v>3.8533167362672662</v>
      </c>
      <c r="P14" s="9"/>
    </row>
    <row r="15" spans="1:133">
      <c r="A15" s="12"/>
      <c r="B15" s="25">
        <v>314.7</v>
      </c>
      <c r="C15" s="20" t="s">
        <v>16</v>
      </c>
      <c r="D15" s="46">
        <v>909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909</v>
      </c>
      <c r="O15" s="47">
        <f t="shared" si="1"/>
        <v>1.8250080308384195E-2</v>
      </c>
      <c r="P15" s="9"/>
    </row>
    <row r="16" spans="1:133">
      <c r="A16" s="12"/>
      <c r="B16" s="25">
        <v>315</v>
      </c>
      <c r="C16" s="20" t="s">
        <v>116</v>
      </c>
      <c r="D16" s="46">
        <v>3130433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3130433</v>
      </c>
      <c r="O16" s="47">
        <f t="shared" si="1"/>
        <v>62.850004015419209</v>
      </c>
      <c r="P16" s="9"/>
    </row>
    <row r="17" spans="1:16">
      <c r="A17" s="12"/>
      <c r="B17" s="25">
        <v>316</v>
      </c>
      <c r="C17" s="20" t="s">
        <v>117</v>
      </c>
      <c r="D17" s="46">
        <v>3365902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3365902</v>
      </c>
      <c r="O17" s="47">
        <f t="shared" si="1"/>
        <v>67.577537744940571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SUM(D19:D24)</f>
        <v>16033144</v>
      </c>
      <c r="E18" s="32">
        <f t="shared" si="3"/>
        <v>0</v>
      </c>
      <c r="F18" s="32">
        <f t="shared" si="3"/>
        <v>15837</v>
      </c>
      <c r="G18" s="32">
        <f t="shared" si="3"/>
        <v>255455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7" si="4">SUM(D18:M18)</f>
        <v>16304436</v>
      </c>
      <c r="O18" s="45">
        <f t="shared" si="1"/>
        <v>327.34572759396082</v>
      </c>
      <c r="P18" s="10"/>
    </row>
    <row r="19" spans="1:16">
      <c r="A19" s="12"/>
      <c r="B19" s="25">
        <v>322</v>
      </c>
      <c r="C19" s="20" t="s">
        <v>0</v>
      </c>
      <c r="D19" s="46">
        <v>7204959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7204959</v>
      </c>
      <c r="O19" s="47">
        <f t="shared" si="1"/>
        <v>144.65465387086411</v>
      </c>
      <c r="P19" s="9"/>
    </row>
    <row r="20" spans="1:16">
      <c r="A20" s="12"/>
      <c r="B20" s="25">
        <v>323.10000000000002</v>
      </c>
      <c r="C20" s="20" t="s">
        <v>19</v>
      </c>
      <c r="D20" s="46">
        <v>4718492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4718492</v>
      </c>
      <c r="O20" s="47">
        <f t="shared" si="1"/>
        <v>94.733617089624161</v>
      </c>
      <c r="P20" s="9"/>
    </row>
    <row r="21" spans="1:16">
      <c r="A21" s="12"/>
      <c r="B21" s="25">
        <v>323.39999999999998</v>
      </c>
      <c r="C21" s="20" t="s">
        <v>20</v>
      </c>
      <c r="D21" s="46">
        <v>112354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112354</v>
      </c>
      <c r="O21" s="47">
        <f t="shared" si="1"/>
        <v>2.2557420494699647</v>
      </c>
      <c r="P21" s="9"/>
    </row>
    <row r="22" spans="1:16">
      <c r="A22" s="12"/>
      <c r="B22" s="25">
        <v>323.7</v>
      </c>
      <c r="C22" s="20" t="s">
        <v>22</v>
      </c>
      <c r="D22" s="46">
        <v>2182596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2182596</v>
      </c>
      <c r="O22" s="47">
        <f t="shared" si="1"/>
        <v>43.820189527786702</v>
      </c>
      <c r="P22" s="9"/>
    </row>
    <row r="23" spans="1:16">
      <c r="A23" s="12"/>
      <c r="B23" s="25">
        <v>325.10000000000002</v>
      </c>
      <c r="C23" s="20" t="s">
        <v>24</v>
      </c>
      <c r="D23" s="46">
        <v>0</v>
      </c>
      <c r="E23" s="46">
        <v>0</v>
      </c>
      <c r="F23" s="46">
        <v>15837</v>
      </c>
      <c r="G23" s="46">
        <v>255455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271292</v>
      </c>
      <c r="O23" s="47">
        <f t="shared" si="1"/>
        <v>5.4467555412785096</v>
      </c>
      <c r="P23" s="9"/>
    </row>
    <row r="24" spans="1:16">
      <c r="A24" s="12"/>
      <c r="B24" s="25">
        <v>329</v>
      </c>
      <c r="C24" s="20" t="s">
        <v>25</v>
      </c>
      <c r="D24" s="46">
        <v>1814743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1814743</v>
      </c>
      <c r="O24" s="47">
        <f t="shared" si="1"/>
        <v>36.434769514937358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SUM(D26:D38)</f>
        <v>5532894</v>
      </c>
      <c r="E25" s="32">
        <f t="shared" si="5"/>
        <v>0</v>
      </c>
      <c r="F25" s="32">
        <f t="shared" si="5"/>
        <v>0</v>
      </c>
      <c r="G25" s="32">
        <f t="shared" si="5"/>
        <v>1066853</v>
      </c>
      <c r="H25" s="32">
        <f t="shared" si="5"/>
        <v>0</v>
      </c>
      <c r="I25" s="32">
        <f t="shared" si="5"/>
        <v>8115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6607862</v>
      </c>
      <c r="O25" s="45">
        <f t="shared" si="1"/>
        <v>132.66668005139738</v>
      </c>
      <c r="P25" s="10"/>
    </row>
    <row r="26" spans="1:16">
      <c r="A26" s="12"/>
      <c r="B26" s="25">
        <v>331.2</v>
      </c>
      <c r="C26" s="20" t="s">
        <v>82</v>
      </c>
      <c r="D26" s="46">
        <v>69009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69009</v>
      </c>
      <c r="O26" s="47">
        <f t="shared" si="1"/>
        <v>1.3855003212335368</v>
      </c>
      <c r="P26" s="9"/>
    </row>
    <row r="27" spans="1:16">
      <c r="A27" s="12"/>
      <c r="B27" s="25">
        <v>334.2</v>
      </c>
      <c r="C27" s="20" t="s">
        <v>83</v>
      </c>
      <c r="D27" s="46">
        <v>1948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1948</v>
      </c>
      <c r="O27" s="47">
        <f t="shared" si="1"/>
        <v>3.9110183103115967E-2</v>
      </c>
      <c r="P27" s="9"/>
    </row>
    <row r="28" spans="1:16">
      <c r="A28" s="12"/>
      <c r="B28" s="25">
        <v>334.36</v>
      </c>
      <c r="C28" s="20" t="s">
        <v>85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8115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8115</v>
      </c>
      <c r="O28" s="47">
        <f t="shared" si="1"/>
        <v>0.16292563443623514</v>
      </c>
      <c r="P28" s="9"/>
    </row>
    <row r="29" spans="1:16">
      <c r="A29" s="12"/>
      <c r="B29" s="25">
        <v>334.49</v>
      </c>
      <c r="C29" s="20" t="s">
        <v>86</v>
      </c>
      <c r="D29" s="46">
        <v>40228</v>
      </c>
      <c r="E29" s="46">
        <v>0</v>
      </c>
      <c r="F29" s="46">
        <v>0</v>
      </c>
      <c r="G29" s="46">
        <v>120929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161157</v>
      </c>
      <c r="O29" s="47">
        <f t="shared" si="1"/>
        <v>3.2355645679408931</v>
      </c>
      <c r="P29" s="9"/>
    </row>
    <row r="30" spans="1:16">
      <c r="A30" s="12"/>
      <c r="B30" s="25">
        <v>334.5</v>
      </c>
      <c r="C30" s="20" t="s">
        <v>152</v>
      </c>
      <c r="D30" s="46">
        <v>0</v>
      </c>
      <c r="E30" s="46">
        <v>0</v>
      </c>
      <c r="F30" s="46">
        <v>0</v>
      </c>
      <c r="G30" s="46">
        <v>200000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200000</v>
      </c>
      <c r="O30" s="47">
        <f t="shared" si="1"/>
        <v>4.0154192097654997</v>
      </c>
      <c r="P30" s="9"/>
    </row>
    <row r="31" spans="1:16">
      <c r="A31" s="12"/>
      <c r="B31" s="25">
        <v>334.9</v>
      </c>
      <c r="C31" s="20" t="s">
        <v>143</v>
      </c>
      <c r="D31" s="46">
        <v>15206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15206</v>
      </c>
      <c r="O31" s="47">
        <f t="shared" si="1"/>
        <v>0.30529232251847094</v>
      </c>
      <c r="P31" s="9"/>
    </row>
    <row r="32" spans="1:16">
      <c r="A32" s="12"/>
      <c r="B32" s="25">
        <v>335.12</v>
      </c>
      <c r="C32" s="20" t="s">
        <v>118</v>
      </c>
      <c r="D32" s="46">
        <v>1459294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1459294</v>
      </c>
      <c r="O32" s="47">
        <f t="shared" si="1"/>
        <v>29.298385801477675</v>
      </c>
      <c r="P32" s="9"/>
    </row>
    <row r="33" spans="1:16">
      <c r="A33" s="12"/>
      <c r="B33" s="25">
        <v>335.15</v>
      </c>
      <c r="C33" s="20" t="s">
        <v>119</v>
      </c>
      <c r="D33" s="46">
        <v>53487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53487</v>
      </c>
      <c r="O33" s="47">
        <f t="shared" si="1"/>
        <v>1.0738636363636365</v>
      </c>
      <c r="P33" s="9"/>
    </row>
    <row r="34" spans="1:16">
      <c r="A34" s="12"/>
      <c r="B34" s="25">
        <v>335.18</v>
      </c>
      <c r="C34" s="20" t="s">
        <v>120</v>
      </c>
      <c r="D34" s="46">
        <v>3779874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3779874</v>
      </c>
      <c r="O34" s="47">
        <f t="shared" si="1"/>
        <v>75.888893350465793</v>
      </c>
      <c r="P34" s="9"/>
    </row>
    <row r="35" spans="1:16">
      <c r="A35" s="12"/>
      <c r="B35" s="25">
        <v>337.2</v>
      </c>
      <c r="C35" s="20" t="s">
        <v>34</v>
      </c>
      <c r="D35" s="46">
        <v>0</v>
      </c>
      <c r="E35" s="46">
        <v>0</v>
      </c>
      <c r="F35" s="46">
        <v>0</v>
      </c>
      <c r="G35" s="46">
        <v>1907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1907</v>
      </c>
      <c r="O35" s="47">
        <f t="shared" si="1"/>
        <v>3.8287022165114037E-2</v>
      </c>
      <c r="P35" s="9"/>
    </row>
    <row r="36" spans="1:16">
      <c r="A36" s="12"/>
      <c r="B36" s="25">
        <v>337.5</v>
      </c>
      <c r="C36" s="20" t="s">
        <v>149</v>
      </c>
      <c r="D36" s="46">
        <v>0</v>
      </c>
      <c r="E36" s="46">
        <v>0</v>
      </c>
      <c r="F36" s="46">
        <v>0</v>
      </c>
      <c r="G36" s="46">
        <v>744017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744017</v>
      </c>
      <c r="O36" s="47">
        <f t="shared" si="1"/>
        <v>14.937700770960488</v>
      </c>
      <c r="P36" s="9"/>
    </row>
    <row r="37" spans="1:16">
      <c r="A37" s="12"/>
      <c r="B37" s="25">
        <v>337.9</v>
      </c>
      <c r="C37" s="20" t="s">
        <v>144</v>
      </c>
      <c r="D37" s="46">
        <v>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5000</v>
      </c>
      <c r="O37" s="47">
        <f t="shared" ref="O37:O68" si="7">(N37/O$73)</f>
        <v>0.10038548024413749</v>
      </c>
      <c r="P37" s="9"/>
    </row>
    <row r="38" spans="1:16">
      <c r="A38" s="12"/>
      <c r="B38" s="25">
        <v>338</v>
      </c>
      <c r="C38" s="20" t="s">
        <v>133</v>
      </c>
      <c r="D38" s="46">
        <v>108848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108848</v>
      </c>
      <c r="O38" s="47">
        <f t="shared" si="7"/>
        <v>2.1853517507227753</v>
      </c>
      <c r="P38" s="9"/>
    </row>
    <row r="39" spans="1:16" ht="15.75">
      <c r="A39" s="29" t="s">
        <v>39</v>
      </c>
      <c r="B39" s="30"/>
      <c r="C39" s="31"/>
      <c r="D39" s="32">
        <f t="shared" ref="D39:M39" si="8">SUM(D40:D51)</f>
        <v>23588185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26318094</v>
      </c>
      <c r="J39" s="32">
        <f t="shared" si="8"/>
        <v>27195694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77101973</v>
      </c>
      <c r="O39" s="45">
        <f t="shared" si="7"/>
        <v>1547.9837174751044</v>
      </c>
      <c r="P39" s="10"/>
    </row>
    <row r="40" spans="1:16">
      <c r="A40" s="12"/>
      <c r="B40" s="25">
        <v>341.2</v>
      </c>
      <c r="C40" s="20" t="s">
        <v>121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27195694</v>
      </c>
      <c r="K40" s="46">
        <v>0</v>
      </c>
      <c r="L40" s="46">
        <v>0</v>
      </c>
      <c r="M40" s="46">
        <v>0</v>
      </c>
      <c r="N40" s="46">
        <f t="shared" ref="N40:N51" si="9">SUM(D40:M40)</f>
        <v>27195694</v>
      </c>
      <c r="O40" s="47">
        <f t="shared" si="7"/>
        <v>546.01056055252172</v>
      </c>
      <c r="P40" s="9"/>
    </row>
    <row r="41" spans="1:16">
      <c r="A41" s="12"/>
      <c r="B41" s="25">
        <v>341.9</v>
      </c>
      <c r="C41" s="20" t="s">
        <v>122</v>
      </c>
      <c r="D41" s="46">
        <v>2653524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2653524</v>
      </c>
      <c r="O41" s="47">
        <f t="shared" si="7"/>
        <v>53.275056215868936</v>
      </c>
      <c r="P41" s="9"/>
    </row>
    <row r="42" spans="1:16">
      <c r="A42" s="12"/>
      <c r="B42" s="25">
        <v>342.1</v>
      </c>
      <c r="C42" s="20" t="s">
        <v>43</v>
      </c>
      <c r="D42" s="46">
        <v>156343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156343</v>
      </c>
      <c r="O42" s="47">
        <f t="shared" si="7"/>
        <v>3.1389134275618376</v>
      </c>
      <c r="P42" s="9"/>
    </row>
    <row r="43" spans="1:16">
      <c r="A43" s="12"/>
      <c r="B43" s="25">
        <v>342.2</v>
      </c>
      <c r="C43" s="20" t="s">
        <v>91</v>
      </c>
      <c r="D43" s="46">
        <v>2854623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2854623</v>
      </c>
      <c r="O43" s="47">
        <f t="shared" si="7"/>
        <v>57.312540154192099</v>
      </c>
      <c r="P43" s="9"/>
    </row>
    <row r="44" spans="1:16">
      <c r="A44" s="12"/>
      <c r="B44" s="25">
        <v>342.6</v>
      </c>
      <c r="C44" s="20" t="s">
        <v>123</v>
      </c>
      <c r="D44" s="46">
        <v>998005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998005</v>
      </c>
      <c r="O44" s="47">
        <f t="shared" si="7"/>
        <v>20.037042242210088</v>
      </c>
      <c r="P44" s="9"/>
    </row>
    <row r="45" spans="1:16">
      <c r="A45" s="12"/>
      <c r="B45" s="25">
        <v>342.9</v>
      </c>
      <c r="C45" s="20" t="s">
        <v>92</v>
      </c>
      <c r="D45" s="46">
        <v>151624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151624</v>
      </c>
      <c r="O45" s="47">
        <f t="shared" si="7"/>
        <v>3.0441696113074204</v>
      </c>
      <c r="P45" s="9"/>
    </row>
    <row r="46" spans="1:16">
      <c r="A46" s="12"/>
      <c r="B46" s="25">
        <v>343.4</v>
      </c>
      <c r="C46" s="20" t="s">
        <v>45</v>
      </c>
      <c r="D46" s="46">
        <v>9655470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9655470</v>
      </c>
      <c r="O46" s="47">
        <f t="shared" si="7"/>
        <v>193.85379858657245</v>
      </c>
      <c r="P46" s="9"/>
    </row>
    <row r="47" spans="1:16">
      <c r="A47" s="12"/>
      <c r="B47" s="25">
        <v>343.6</v>
      </c>
      <c r="C47" s="20" t="s">
        <v>145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13988934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13988934</v>
      </c>
      <c r="O47" s="47">
        <f t="shared" si="7"/>
        <v>280.85717153870866</v>
      </c>
      <c r="P47" s="9"/>
    </row>
    <row r="48" spans="1:16">
      <c r="A48" s="12"/>
      <c r="B48" s="25">
        <v>343.9</v>
      </c>
      <c r="C48" s="20" t="s">
        <v>48</v>
      </c>
      <c r="D48" s="46">
        <v>17951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17951</v>
      </c>
      <c r="O48" s="47">
        <f t="shared" si="7"/>
        <v>0.3604039511725024</v>
      </c>
      <c r="P48" s="9"/>
    </row>
    <row r="49" spans="1:16">
      <c r="A49" s="12"/>
      <c r="B49" s="25">
        <v>344.5</v>
      </c>
      <c r="C49" s="20" t="s">
        <v>124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12329160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12329160</v>
      </c>
      <c r="O49" s="47">
        <f t="shared" si="7"/>
        <v>247.53372952136203</v>
      </c>
      <c r="P49" s="9"/>
    </row>
    <row r="50" spans="1:16">
      <c r="A50" s="12"/>
      <c r="B50" s="25">
        <v>345.9</v>
      </c>
      <c r="C50" s="20" t="s">
        <v>139</v>
      </c>
      <c r="D50" s="46">
        <v>2580000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2580000</v>
      </c>
      <c r="O50" s="47">
        <f t="shared" si="7"/>
        <v>51.798907805974942</v>
      </c>
      <c r="P50" s="9"/>
    </row>
    <row r="51" spans="1:16">
      <c r="A51" s="12"/>
      <c r="B51" s="25">
        <v>347.2</v>
      </c>
      <c r="C51" s="20" t="s">
        <v>50</v>
      </c>
      <c r="D51" s="46">
        <v>4520645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4520645</v>
      </c>
      <c r="O51" s="47">
        <f t="shared" si="7"/>
        <v>90.761423867651786</v>
      </c>
      <c r="P51" s="9"/>
    </row>
    <row r="52" spans="1:16" ht="15.75">
      <c r="A52" s="29" t="s">
        <v>40</v>
      </c>
      <c r="B52" s="30"/>
      <c r="C52" s="31"/>
      <c r="D52" s="32">
        <f t="shared" ref="D52:M52" si="10">SUM(D53:D58)</f>
        <v>2329161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60" si="11">SUM(D52:M52)</f>
        <v>2329161</v>
      </c>
      <c r="O52" s="45">
        <f t="shared" si="7"/>
        <v>46.7627891101831</v>
      </c>
      <c r="P52" s="10"/>
    </row>
    <row r="53" spans="1:16">
      <c r="A53" s="13"/>
      <c r="B53" s="39">
        <v>351.1</v>
      </c>
      <c r="C53" s="21" t="s">
        <v>53</v>
      </c>
      <c r="D53" s="46">
        <v>1000606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1000606</v>
      </c>
      <c r="O53" s="47">
        <f t="shared" si="7"/>
        <v>20.089262769033088</v>
      </c>
      <c r="P53" s="9"/>
    </row>
    <row r="54" spans="1:16">
      <c r="A54" s="13"/>
      <c r="B54" s="39">
        <v>351.4</v>
      </c>
      <c r="C54" s="21" t="s">
        <v>55</v>
      </c>
      <c r="D54" s="46">
        <v>12726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12726</v>
      </c>
      <c r="O54" s="47">
        <f t="shared" si="7"/>
        <v>0.25550112431737876</v>
      </c>
      <c r="P54" s="9"/>
    </row>
    <row r="55" spans="1:16">
      <c r="A55" s="13"/>
      <c r="B55" s="39">
        <v>351.5</v>
      </c>
      <c r="C55" s="21" t="s">
        <v>56</v>
      </c>
      <c r="D55" s="46">
        <v>79803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79803</v>
      </c>
      <c r="O55" s="47">
        <f t="shared" si="7"/>
        <v>1.6022124959845807</v>
      </c>
      <c r="P55" s="9"/>
    </row>
    <row r="56" spans="1:16">
      <c r="A56" s="13"/>
      <c r="B56" s="39">
        <v>354</v>
      </c>
      <c r="C56" s="21" t="s">
        <v>57</v>
      </c>
      <c r="D56" s="46">
        <v>525020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525020</v>
      </c>
      <c r="O56" s="47">
        <f t="shared" si="7"/>
        <v>10.540876967555413</v>
      </c>
      <c r="P56" s="9"/>
    </row>
    <row r="57" spans="1:16">
      <c r="A57" s="13"/>
      <c r="B57" s="39">
        <v>355</v>
      </c>
      <c r="C57" s="21" t="s">
        <v>109</v>
      </c>
      <c r="D57" s="46">
        <v>459616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459616</v>
      </c>
      <c r="O57" s="47">
        <f t="shared" si="7"/>
        <v>9.2277545775778993</v>
      </c>
      <c r="P57" s="9"/>
    </row>
    <row r="58" spans="1:16">
      <c r="A58" s="13"/>
      <c r="B58" s="39">
        <v>359</v>
      </c>
      <c r="C58" s="21" t="s">
        <v>58</v>
      </c>
      <c r="D58" s="46">
        <v>251390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251390</v>
      </c>
      <c r="O58" s="47">
        <f t="shared" si="7"/>
        <v>5.0471811757147442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SUM(D60:D67)</f>
        <v>6055903</v>
      </c>
      <c r="E59" s="32">
        <f t="shared" si="12"/>
        <v>0</v>
      </c>
      <c r="F59" s="32">
        <f t="shared" si="12"/>
        <v>8356</v>
      </c>
      <c r="G59" s="32">
        <f t="shared" si="12"/>
        <v>1661352</v>
      </c>
      <c r="H59" s="32">
        <f t="shared" si="12"/>
        <v>0</v>
      </c>
      <c r="I59" s="32">
        <f t="shared" si="12"/>
        <v>697312</v>
      </c>
      <c r="J59" s="32">
        <f t="shared" si="12"/>
        <v>342834</v>
      </c>
      <c r="K59" s="32">
        <f t="shared" si="12"/>
        <v>84529287</v>
      </c>
      <c r="L59" s="32">
        <f t="shared" si="12"/>
        <v>0</v>
      </c>
      <c r="M59" s="32">
        <f t="shared" si="12"/>
        <v>0</v>
      </c>
      <c r="N59" s="32">
        <f t="shared" si="11"/>
        <v>93295044</v>
      </c>
      <c r="O59" s="45">
        <f t="shared" si="7"/>
        <v>1873.0935592675876</v>
      </c>
      <c r="P59" s="10"/>
    </row>
    <row r="60" spans="1:16">
      <c r="A60" s="12"/>
      <c r="B60" s="25">
        <v>361.1</v>
      </c>
      <c r="C60" s="20" t="s">
        <v>60</v>
      </c>
      <c r="D60" s="46">
        <v>748546</v>
      </c>
      <c r="E60" s="46">
        <v>0</v>
      </c>
      <c r="F60" s="46">
        <v>8356</v>
      </c>
      <c r="G60" s="46">
        <v>331431</v>
      </c>
      <c r="H60" s="46">
        <v>0</v>
      </c>
      <c r="I60" s="46">
        <v>95965</v>
      </c>
      <c r="J60" s="46">
        <v>146375</v>
      </c>
      <c r="K60" s="46">
        <v>5340824</v>
      </c>
      <c r="L60" s="46">
        <v>0</v>
      </c>
      <c r="M60" s="46">
        <v>0</v>
      </c>
      <c r="N60" s="46">
        <f t="shared" si="11"/>
        <v>6671497</v>
      </c>
      <c r="O60" s="47">
        <f t="shared" si="7"/>
        <v>133.94428605846451</v>
      </c>
      <c r="P60" s="9"/>
    </row>
    <row r="61" spans="1:16">
      <c r="A61" s="12"/>
      <c r="B61" s="25">
        <v>361.3</v>
      </c>
      <c r="C61" s="20" t="s">
        <v>94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48223095</v>
      </c>
      <c r="L61" s="46">
        <v>0</v>
      </c>
      <c r="M61" s="46">
        <v>0</v>
      </c>
      <c r="N61" s="46">
        <f t="shared" ref="N61:N67" si="13">SUM(D61:M61)</f>
        <v>48223095</v>
      </c>
      <c r="O61" s="47">
        <f t="shared" si="7"/>
        <v>968.17971008673305</v>
      </c>
      <c r="P61" s="9"/>
    </row>
    <row r="62" spans="1:16">
      <c r="A62" s="12"/>
      <c r="B62" s="25">
        <v>362</v>
      </c>
      <c r="C62" s="20" t="s">
        <v>62</v>
      </c>
      <c r="D62" s="46">
        <v>4961998</v>
      </c>
      <c r="E62" s="46">
        <v>0</v>
      </c>
      <c r="F62" s="46">
        <v>0</v>
      </c>
      <c r="G62" s="46">
        <v>27421</v>
      </c>
      <c r="H62" s="46">
        <v>0</v>
      </c>
      <c r="I62" s="46">
        <v>598712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5588131</v>
      </c>
      <c r="O62" s="47">
        <f t="shared" si="7"/>
        <v>112.19344282043045</v>
      </c>
      <c r="P62" s="9"/>
    </row>
    <row r="63" spans="1:16">
      <c r="A63" s="12"/>
      <c r="B63" s="25">
        <v>365</v>
      </c>
      <c r="C63" s="20" t="s">
        <v>125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166766</v>
      </c>
      <c r="K63" s="46">
        <v>0</v>
      </c>
      <c r="L63" s="46">
        <v>0</v>
      </c>
      <c r="M63" s="46">
        <v>0</v>
      </c>
      <c r="N63" s="46">
        <f t="shared" si="13"/>
        <v>166766</v>
      </c>
      <c r="O63" s="47">
        <f t="shared" si="7"/>
        <v>3.3481769996787665</v>
      </c>
      <c r="P63" s="9"/>
    </row>
    <row r="64" spans="1:16">
      <c r="A64" s="12"/>
      <c r="B64" s="25">
        <v>366</v>
      </c>
      <c r="C64" s="20" t="s">
        <v>64</v>
      </c>
      <c r="D64" s="46">
        <v>78750</v>
      </c>
      <c r="E64" s="46">
        <v>0</v>
      </c>
      <c r="F64" s="46">
        <v>0</v>
      </c>
      <c r="G64" s="46">
        <v>2500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81250</v>
      </c>
      <c r="O64" s="47">
        <f t="shared" si="7"/>
        <v>1.6312640539672343</v>
      </c>
      <c r="P64" s="9"/>
    </row>
    <row r="65" spans="1:119">
      <c r="A65" s="12"/>
      <c r="B65" s="25">
        <v>368</v>
      </c>
      <c r="C65" s="20" t="s">
        <v>95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30965368</v>
      </c>
      <c r="L65" s="46">
        <v>0</v>
      </c>
      <c r="M65" s="46">
        <v>0</v>
      </c>
      <c r="N65" s="46">
        <f t="shared" si="13"/>
        <v>30965368</v>
      </c>
      <c r="O65" s="47">
        <f t="shared" si="7"/>
        <v>621.69466752328947</v>
      </c>
      <c r="P65" s="9"/>
    </row>
    <row r="66" spans="1:119">
      <c r="A66" s="12"/>
      <c r="B66" s="25">
        <v>369.3</v>
      </c>
      <c r="C66" s="20" t="s">
        <v>153</v>
      </c>
      <c r="D66" s="46">
        <v>0</v>
      </c>
      <c r="E66" s="46">
        <v>0</v>
      </c>
      <c r="F66" s="46">
        <v>0</v>
      </c>
      <c r="G66" s="46">
        <v>1300000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1300000</v>
      </c>
      <c r="O66" s="47">
        <f t="shared" si="7"/>
        <v>26.100224863475749</v>
      </c>
      <c r="P66" s="9"/>
    </row>
    <row r="67" spans="1:119">
      <c r="A67" s="12"/>
      <c r="B67" s="25">
        <v>369.9</v>
      </c>
      <c r="C67" s="20" t="s">
        <v>65</v>
      </c>
      <c r="D67" s="46">
        <v>266609</v>
      </c>
      <c r="E67" s="46">
        <v>0</v>
      </c>
      <c r="F67" s="46">
        <v>0</v>
      </c>
      <c r="G67" s="46">
        <v>0</v>
      </c>
      <c r="H67" s="46">
        <v>0</v>
      </c>
      <c r="I67" s="46">
        <v>2635</v>
      </c>
      <c r="J67" s="46">
        <v>29693</v>
      </c>
      <c r="K67" s="46">
        <v>0</v>
      </c>
      <c r="L67" s="46">
        <v>0</v>
      </c>
      <c r="M67" s="46">
        <v>0</v>
      </c>
      <c r="N67" s="46">
        <f t="shared" si="13"/>
        <v>298937</v>
      </c>
      <c r="O67" s="47">
        <f t="shared" si="7"/>
        <v>6.0017868615483456</v>
      </c>
      <c r="P67" s="9"/>
    </row>
    <row r="68" spans="1:119" ht="15.75">
      <c r="A68" s="29" t="s">
        <v>41</v>
      </c>
      <c r="B68" s="30"/>
      <c r="C68" s="31"/>
      <c r="D68" s="32">
        <f t="shared" ref="D68:M68" si="14">SUM(D69:D70)</f>
        <v>10299414</v>
      </c>
      <c r="E68" s="32">
        <f t="shared" si="14"/>
        <v>0</v>
      </c>
      <c r="F68" s="32">
        <f t="shared" si="14"/>
        <v>5489514</v>
      </c>
      <c r="G68" s="32">
        <f t="shared" si="14"/>
        <v>6540553</v>
      </c>
      <c r="H68" s="32">
        <f t="shared" si="14"/>
        <v>0</v>
      </c>
      <c r="I68" s="32">
        <f t="shared" si="14"/>
        <v>83593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22413074</v>
      </c>
      <c r="O68" s="45">
        <f t="shared" si="7"/>
        <v>449.98943944747833</v>
      </c>
      <c r="P68" s="9"/>
    </row>
    <row r="69" spans="1:119">
      <c r="A69" s="12"/>
      <c r="B69" s="25">
        <v>381</v>
      </c>
      <c r="C69" s="20" t="s">
        <v>66</v>
      </c>
      <c r="D69" s="46">
        <v>10037834</v>
      </c>
      <c r="E69" s="46">
        <v>0</v>
      </c>
      <c r="F69" s="46">
        <v>5489514</v>
      </c>
      <c r="G69" s="46">
        <v>6540553</v>
      </c>
      <c r="H69" s="46">
        <v>0</v>
      </c>
      <c r="I69" s="46">
        <v>83593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22151494</v>
      </c>
      <c r="O69" s="47">
        <f>(N69/O$73)</f>
        <v>444.73767266302605</v>
      </c>
      <c r="P69" s="9"/>
    </row>
    <row r="70" spans="1:119" ht="15.75" thickBot="1">
      <c r="A70" s="12"/>
      <c r="B70" s="25">
        <v>383</v>
      </c>
      <c r="C70" s="20" t="s">
        <v>154</v>
      </c>
      <c r="D70" s="46">
        <v>261580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261580</v>
      </c>
      <c r="O70" s="47">
        <f>(N70/O$73)</f>
        <v>5.2517667844522968</v>
      </c>
      <c r="P70" s="9"/>
    </row>
    <row r="71" spans="1:119" ht="16.5" thickBot="1">
      <c r="A71" s="14" t="s">
        <v>51</v>
      </c>
      <c r="B71" s="23"/>
      <c r="C71" s="22"/>
      <c r="D71" s="15">
        <f t="shared" ref="D71:M71" si="15">SUM(D5,D18,D25,D39,D52,D59,D68)</f>
        <v>154629511</v>
      </c>
      <c r="E71" s="15">
        <f t="shared" si="15"/>
        <v>0</v>
      </c>
      <c r="F71" s="15">
        <f t="shared" si="15"/>
        <v>5513707</v>
      </c>
      <c r="G71" s="15">
        <f t="shared" si="15"/>
        <v>12725642</v>
      </c>
      <c r="H71" s="15">
        <f t="shared" si="15"/>
        <v>0</v>
      </c>
      <c r="I71" s="15">
        <f t="shared" si="15"/>
        <v>27107114</v>
      </c>
      <c r="J71" s="15">
        <f t="shared" si="15"/>
        <v>27538528</v>
      </c>
      <c r="K71" s="15">
        <f t="shared" si="15"/>
        <v>85912187</v>
      </c>
      <c r="L71" s="15">
        <f t="shared" si="15"/>
        <v>0</v>
      </c>
      <c r="M71" s="15">
        <f t="shared" si="15"/>
        <v>0</v>
      </c>
      <c r="N71" s="15">
        <f>SUM(D71:M71)</f>
        <v>313426689</v>
      </c>
      <c r="O71" s="38">
        <f>(N71/O$73)</f>
        <v>6292.6977393189845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155</v>
      </c>
      <c r="M73" s="118"/>
      <c r="N73" s="118"/>
      <c r="O73" s="43">
        <v>49808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103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86367492</v>
      </c>
      <c r="E5" s="27">
        <f t="shared" si="0"/>
        <v>0</v>
      </c>
      <c r="F5" s="27">
        <f t="shared" si="0"/>
        <v>0</v>
      </c>
      <c r="G5" s="27">
        <f t="shared" si="0"/>
        <v>2941042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1467542</v>
      </c>
      <c r="L5" s="27">
        <f t="shared" si="0"/>
        <v>0</v>
      </c>
      <c r="M5" s="27">
        <f t="shared" si="0"/>
        <v>0</v>
      </c>
      <c r="N5" s="28">
        <f>SUM(D5:M5)</f>
        <v>90776076</v>
      </c>
      <c r="O5" s="33">
        <f t="shared" ref="O5:O36" si="1">(N5/O$70)</f>
        <v>1835.7515015470485</v>
      </c>
      <c r="P5" s="6"/>
    </row>
    <row r="6" spans="1:133">
      <c r="A6" s="12"/>
      <c r="B6" s="25">
        <v>311</v>
      </c>
      <c r="C6" s="20" t="s">
        <v>2</v>
      </c>
      <c r="D6" s="46">
        <v>71447141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71447141</v>
      </c>
      <c r="O6" s="47">
        <f t="shared" si="1"/>
        <v>1444.8652348884709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843643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843643</v>
      </c>
      <c r="O7" s="47">
        <f t="shared" si="1"/>
        <v>17.060870796173834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326519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326519</v>
      </c>
      <c r="O8" s="47">
        <f t="shared" si="1"/>
        <v>6.6031466763736377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905990</v>
      </c>
      <c r="L9" s="46">
        <v>0</v>
      </c>
      <c r="M9" s="46">
        <v>0</v>
      </c>
      <c r="N9" s="46">
        <f>SUM(D9:M9)</f>
        <v>905990</v>
      </c>
      <c r="O9" s="47">
        <f t="shared" si="1"/>
        <v>18.321705191207101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561552</v>
      </c>
      <c r="L10" s="46">
        <v>0</v>
      </c>
      <c r="M10" s="46">
        <v>0</v>
      </c>
      <c r="N10" s="46">
        <f>SUM(D10:M10)</f>
        <v>561552</v>
      </c>
      <c r="O10" s="47">
        <f t="shared" si="1"/>
        <v>11.356185160468362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1770880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1770880</v>
      </c>
      <c r="O11" s="47">
        <f t="shared" si="1"/>
        <v>35.812251006087081</v>
      </c>
      <c r="P11" s="9"/>
    </row>
    <row r="12" spans="1:133">
      <c r="A12" s="12"/>
      <c r="B12" s="25">
        <v>314.10000000000002</v>
      </c>
      <c r="C12" s="20" t="s">
        <v>12</v>
      </c>
      <c r="D12" s="46">
        <v>6432878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6432878</v>
      </c>
      <c r="O12" s="47">
        <f t="shared" si="1"/>
        <v>130.09116463426966</v>
      </c>
      <c r="P12" s="9"/>
    </row>
    <row r="13" spans="1:133">
      <c r="A13" s="12"/>
      <c r="B13" s="25">
        <v>314.3</v>
      </c>
      <c r="C13" s="20" t="s">
        <v>13</v>
      </c>
      <c r="D13" s="46">
        <v>1349607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1349607</v>
      </c>
      <c r="O13" s="47">
        <f t="shared" si="1"/>
        <v>27.292907844445793</v>
      </c>
      <c r="P13" s="9"/>
    </row>
    <row r="14" spans="1:133">
      <c r="A14" s="12"/>
      <c r="B14" s="25">
        <v>314.39999999999998</v>
      </c>
      <c r="C14" s="20" t="s">
        <v>15</v>
      </c>
      <c r="D14" s="46">
        <v>153694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153694</v>
      </c>
      <c r="O14" s="47">
        <f t="shared" si="1"/>
        <v>3.108131610346013</v>
      </c>
      <c r="P14" s="9"/>
    </row>
    <row r="15" spans="1:133">
      <c r="A15" s="12"/>
      <c r="B15" s="25">
        <v>314.7</v>
      </c>
      <c r="C15" s="20" t="s">
        <v>16</v>
      </c>
      <c r="D15" s="46">
        <v>619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619</v>
      </c>
      <c r="O15" s="47">
        <f t="shared" si="1"/>
        <v>1.2517947784586139E-2</v>
      </c>
      <c r="P15" s="9"/>
    </row>
    <row r="16" spans="1:133">
      <c r="A16" s="12"/>
      <c r="B16" s="25">
        <v>315</v>
      </c>
      <c r="C16" s="20" t="s">
        <v>116</v>
      </c>
      <c r="D16" s="46">
        <v>3486713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3486713</v>
      </c>
      <c r="O16" s="47">
        <f t="shared" si="1"/>
        <v>70.511294465004354</v>
      </c>
      <c r="P16" s="9"/>
    </row>
    <row r="17" spans="1:16">
      <c r="A17" s="12"/>
      <c r="B17" s="25">
        <v>316</v>
      </c>
      <c r="C17" s="20" t="s">
        <v>117</v>
      </c>
      <c r="D17" s="46">
        <v>3496840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3496840</v>
      </c>
      <c r="O17" s="47">
        <f t="shared" si="1"/>
        <v>70.716091326417114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SUM(D19:D24)</f>
        <v>15867574</v>
      </c>
      <c r="E18" s="32">
        <f t="shared" si="3"/>
        <v>0</v>
      </c>
      <c r="F18" s="32">
        <f t="shared" si="3"/>
        <v>33719</v>
      </c>
      <c r="G18" s="32">
        <f t="shared" si="3"/>
        <v>1631837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37" si="4">SUM(D18:M18)</f>
        <v>17533130</v>
      </c>
      <c r="O18" s="45">
        <f t="shared" si="1"/>
        <v>354.56996096988814</v>
      </c>
      <c r="P18" s="10"/>
    </row>
    <row r="19" spans="1:16">
      <c r="A19" s="12"/>
      <c r="B19" s="25">
        <v>322</v>
      </c>
      <c r="C19" s="20" t="s">
        <v>0</v>
      </c>
      <c r="D19" s="46">
        <v>7325194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7325194</v>
      </c>
      <c r="O19" s="47">
        <f t="shared" si="1"/>
        <v>148.13634249428705</v>
      </c>
      <c r="P19" s="9"/>
    </row>
    <row r="20" spans="1:16">
      <c r="A20" s="12"/>
      <c r="B20" s="25">
        <v>323.10000000000002</v>
      </c>
      <c r="C20" s="20" t="s">
        <v>19</v>
      </c>
      <c r="D20" s="46">
        <v>4695166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4695166</v>
      </c>
      <c r="O20" s="47">
        <f t="shared" si="1"/>
        <v>94.949665311735316</v>
      </c>
      <c r="P20" s="9"/>
    </row>
    <row r="21" spans="1:16">
      <c r="A21" s="12"/>
      <c r="B21" s="25">
        <v>323.39999999999998</v>
      </c>
      <c r="C21" s="20" t="s">
        <v>20</v>
      </c>
      <c r="D21" s="46">
        <v>110566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110566</v>
      </c>
      <c r="O21" s="47">
        <f t="shared" si="1"/>
        <v>2.2359602823110678</v>
      </c>
      <c r="P21" s="9"/>
    </row>
    <row r="22" spans="1:16">
      <c r="A22" s="12"/>
      <c r="B22" s="25">
        <v>323.7</v>
      </c>
      <c r="C22" s="20" t="s">
        <v>22</v>
      </c>
      <c r="D22" s="46">
        <v>2054112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2054112</v>
      </c>
      <c r="O22" s="47">
        <f t="shared" si="1"/>
        <v>41.540010920342169</v>
      </c>
      <c r="P22" s="9"/>
    </row>
    <row r="23" spans="1:16">
      <c r="A23" s="12"/>
      <c r="B23" s="25">
        <v>325.10000000000002</v>
      </c>
      <c r="C23" s="20" t="s">
        <v>24</v>
      </c>
      <c r="D23" s="46">
        <v>0</v>
      </c>
      <c r="E23" s="46">
        <v>0</v>
      </c>
      <c r="F23" s="46">
        <v>33719</v>
      </c>
      <c r="G23" s="46">
        <v>1631837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1665556</v>
      </c>
      <c r="O23" s="47">
        <f t="shared" si="1"/>
        <v>33.682298934255499</v>
      </c>
      <c r="P23" s="9"/>
    </row>
    <row r="24" spans="1:16">
      <c r="A24" s="12"/>
      <c r="B24" s="25">
        <v>329</v>
      </c>
      <c r="C24" s="20" t="s">
        <v>25</v>
      </c>
      <c r="D24" s="46">
        <v>1682536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1682536</v>
      </c>
      <c r="O24" s="47">
        <f t="shared" si="1"/>
        <v>34.025683026957068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SUM(D26:D36)</f>
        <v>5430389</v>
      </c>
      <c r="E25" s="32">
        <f t="shared" si="5"/>
        <v>0</v>
      </c>
      <c r="F25" s="32">
        <f t="shared" si="5"/>
        <v>0</v>
      </c>
      <c r="G25" s="32">
        <f t="shared" si="5"/>
        <v>502924</v>
      </c>
      <c r="H25" s="32">
        <f t="shared" si="5"/>
        <v>0</v>
      </c>
      <c r="I25" s="32">
        <f t="shared" si="5"/>
        <v>429977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6363290</v>
      </c>
      <c r="O25" s="45">
        <f t="shared" si="1"/>
        <v>128.68389653986935</v>
      </c>
      <c r="P25" s="10"/>
    </row>
    <row r="26" spans="1:16">
      <c r="A26" s="12"/>
      <c r="B26" s="25">
        <v>331.1</v>
      </c>
      <c r="C26" s="20" t="s">
        <v>26</v>
      </c>
      <c r="D26" s="46">
        <v>77760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77760</v>
      </c>
      <c r="O26" s="47">
        <f t="shared" si="1"/>
        <v>1.5725292725838742</v>
      </c>
      <c r="P26" s="9"/>
    </row>
    <row r="27" spans="1:16">
      <c r="A27" s="12"/>
      <c r="B27" s="25">
        <v>331.35</v>
      </c>
      <c r="C27" s="20" t="s">
        <v>142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21236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21236</v>
      </c>
      <c r="O27" s="47">
        <f t="shared" si="1"/>
        <v>0.4294525672915529</v>
      </c>
      <c r="P27" s="9"/>
    </row>
    <row r="28" spans="1:16">
      <c r="A28" s="12"/>
      <c r="B28" s="25">
        <v>334.35</v>
      </c>
      <c r="C28" s="20" t="s">
        <v>84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408741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408741</v>
      </c>
      <c r="O28" s="47">
        <f t="shared" si="1"/>
        <v>8.2659103318570644</v>
      </c>
      <c r="P28" s="9"/>
    </row>
    <row r="29" spans="1:16">
      <c r="A29" s="12"/>
      <c r="B29" s="25">
        <v>334.49</v>
      </c>
      <c r="C29" s="20" t="s">
        <v>86</v>
      </c>
      <c r="D29" s="46">
        <v>62286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62286</v>
      </c>
      <c r="O29" s="47">
        <f t="shared" si="1"/>
        <v>1.2596008008250925</v>
      </c>
      <c r="P29" s="9"/>
    </row>
    <row r="30" spans="1:16">
      <c r="A30" s="12"/>
      <c r="B30" s="25">
        <v>335.12</v>
      </c>
      <c r="C30" s="20" t="s">
        <v>118</v>
      </c>
      <c r="D30" s="46">
        <v>1391089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1391089</v>
      </c>
      <c r="O30" s="47">
        <f t="shared" si="1"/>
        <v>28.131792351715909</v>
      </c>
      <c r="P30" s="9"/>
    </row>
    <row r="31" spans="1:16">
      <c r="A31" s="12"/>
      <c r="B31" s="25">
        <v>335.15</v>
      </c>
      <c r="C31" s="20" t="s">
        <v>119</v>
      </c>
      <c r="D31" s="46">
        <v>57180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57180</v>
      </c>
      <c r="O31" s="47">
        <f t="shared" si="1"/>
        <v>1.1563428987441606</v>
      </c>
      <c r="P31" s="9"/>
    </row>
    <row r="32" spans="1:16">
      <c r="A32" s="12"/>
      <c r="B32" s="25">
        <v>335.18</v>
      </c>
      <c r="C32" s="20" t="s">
        <v>120</v>
      </c>
      <c r="D32" s="46">
        <v>3740771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3740771</v>
      </c>
      <c r="O32" s="47">
        <f t="shared" si="1"/>
        <v>75.649072782058283</v>
      </c>
      <c r="P32" s="9"/>
    </row>
    <row r="33" spans="1:16">
      <c r="A33" s="12"/>
      <c r="B33" s="25">
        <v>337.5</v>
      </c>
      <c r="C33" s="20" t="s">
        <v>149</v>
      </c>
      <c r="D33" s="46">
        <v>0</v>
      </c>
      <c r="E33" s="46">
        <v>0</v>
      </c>
      <c r="F33" s="46">
        <v>0</v>
      </c>
      <c r="G33" s="46">
        <v>366457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366457</v>
      </c>
      <c r="O33" s="47">
        <f t="shared" si="1"/>
        <v>7.4108070941778399</v>
      </c>
      <c r="P33" s="9"/>
    </row>
    <row r="34" spans="1:16">
      <c r="A34" s="12"/>
      <c r="B34" s="25">
        <v>337.7</v>
      </c>
      <c r="C34" s="20" t="s">
        <v>89</v>
      </c>
      <c r="D34" s="46">
        <v>0</v>
      </c>
      <c r="E34" s="46">
        <v>0</v>
      </c>
      <c r="F34" s="46">
        <v>0</v>
      </c>
      <c r="G34" s="46">
        <v>127650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127650</v>
      </c>
      <c r="O34" s="47">
        <f t="shared" si="1"/>
        <v>2.5814475520232967</v>
      </c>
      <c r="P34" s="9"/>
    </row>
    <row r="35" spans="1:16">
      <c r="A35" s="12"/>
      <c r="B35" s="25">
        <v>337.9</v>
      </c>
      <c r="C35" s="20" t="s">
        <v>144</v>
      </c>
      <c r="D35" s="46">
        <v>0</v>
      </c>
      <c r="E35" s="46">
        <v>0</v>
      </c>
      <c r="F35" s="46">
        <v>0</v>
      </c>
      <c r="G35" s="46">
        <v>8817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8817</v>
      </c>
      <c r="O35" s="47">
        <f t="shared" si="1"/>
        <v>0.17830492022083358</v>
      </c>
      <c r="P35" s="9"/>
    </row>
    <row r="36" spans="1:16">
      <c r="A36" s="12"/>
      <c r="B36" s="25">
        <v>338</v>
      </c>
      <c r="C36" s="20" t="s">
        <v>133</v>
      </c>
      <c r="D36" s="46">
        <v>101303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101303</v>
      </c>
      <c r="O36" s="47">
        <f t="shared" si="1"/>
        <v>2.0486359683714532</v>
      </c>
      <c r="P36" s="9"/>
    </row>
    <row r="37" spans="1:16" ht="15.75">
      <c r="A37" s="29" t="s">
        <v>39</v>
      </c>
      <c r="B37" s="30"/>
      <c r="C37" s="31"/>
      <c r="D37" s="32">
        <f t="shared" ref="D37:M37" si="6">SUM(D38:D49)</f>
        <v>23867647</v>
      </c>
      <c r="E37" s="32">
        <f t="shared" si="6"/>
        <v>0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25040960</v>
      </c>
      <c r="J37" s="32">
        <f t="shared" si="6"/>
        <v>25971271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 t="shared" si="4"/>
        <v>74879878</v>
      </c>
      <c r="O37" s="45">
        <f t="shared" ref="O37:O68" si="7">(N37/O$70)</f>
        <v>1514.2849804849441</v>
      </c>
      <c r="P37" s="10"/>
    </row>
    <row r="38" spans="1:16">
      <c r="A38" s="12"/>
      <c r="B38" s="25">
        <v>341.2</v>
      </c>
      <c r="C38" s="20" t="s">
        <v>121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25971271</v>
      </c>
      <c r="K38" s="46">
        <v>0</v>
      </c>
      <c r="L38" s="46">
        <v>0</v>
      </c>
      <c r="M38" s="46">
        <v>0</v>
      </c>
      <c r="N38" s="46">
        <f t="shared" ref="N38:N49" si="8">SUM(D38:M38)</f>
        <v>25971271</v>
      </c>
      <c r="O38" s="47">
        <f t="shared" si="7"/>
        <v>525.21327023802303</v>
      </c>
      <c r="P38" s="9"/>
    </row>
    <row r="39" spans="1:16">
      <c r="A39" s="12"/>
      <c r="B39" s="25">
        <v>341.9</v>
      </c>
      <c r="C39" s="20" t="s">
        <v>122</v>
      </c>
      <c r="D39" s="46">
        <v>2431714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2431714</v>
      </c>
      <c r="O39" s="47">
        <f t="shared" si="7"/>
        <v>49.176201743210179</v>
      </c>
      <c r="P39" s="9"/>
    </row>
    <row r="40" spans="1:16">
      <c r="A40" s="12"/>
      <c r="B40" s="25">
        <v>342.1</v>
      </c>
      <c r="C40" s="20" t="s">
        <v>43</v>
      </c>
      <c r="D40" s="46">
        <v>135868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135868</v>
      </c>
      <c r="O40" s="47">
        <f t="shared" si="7"/>
        <v>2.7476389815769782</v>
      </c>
      <c r="P40" s="9"/>
    </row>
    <row r="41" spans="1:16">
      <c r="A41" s="12"/>
      <c r="B41" s="25">
        <v>342.2</v>
      </c>
      <c r="C41" s="20" t="s">
        <v>91</v>
      </c>
      <c r="D41" s="46">
        <v>2841330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2841330</v>
      </c>
      <c r="O41" s="47">
        <f t="shared" si="7"/>
        <v>57.459807073954984</v>
      </c>
      <c r="P41" s="9"/>
    </row>
    <row r="42" spans="1:16">
      <c r="A42" s="12"/>
      <c r="B42" s="25">
        <v>342.6</v>
      </c>
      <c r="C42" s="20" t="s">
        <v>123</v>
      </c>
      <c r="D42" s="46">
        <v>535099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535099</v>
      </c>
      <c r="O42" s="47">
        <f t="shared" si="7"/>
        <v>10.821229954094116</v>
      </c>
      <c r="P42" s="9"/>
    </row>
    <row r="43" spans="1:16">
      <c r="A43" s="12"/>
      <c r="B43" s="25">
        <v>342.9</v>
      </c>
      <c r="C43" s="20" t="s">
        <v>92</v>
      </c>
      <c r="D43" s="46">
        <v>179613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179613</v>
      </c>
      <c r="O43" s="47">
        <f t="shared" si="7"/>
        <v>3.6322878116847663</v>
      </c>
      <c r="P43" s="9"/>
    </row>
    <row r="44" spans="1:16">
      <c r="A44" s="12"/>
      <c r="B44" s="25">
        <v>343.4</v>
      </c>
      <c r="C44" s="20" t="s">
        <v>45</v>
      </c>
      <c r="D44" s="46">
        <v>10558250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10558250</v>
      </c>
      <c r="O44" s="47">
        <f t="shared" si="7"/>
        <v>213.51796800744202</v>
      </c>
      <c r="P44" s="9"/>
    </row>
    <row r="45" spans="1:16">
      <c r="A45" s="12"/>
      <c r="B45" s="25">
        <v>343.6</v>
      </c>
      <c r="C45" s="20" t="s">
        <v>145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12642042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12642042</v>
      </c>
      <c r="O45" s="47">
        <f t="shared" si="7"/>
        <v>255.65819329005643</v>
      </c>
      <c r="P45" s="9"/>
    </row>
    <row r="46" spans="1:16">
      <c r="A46" s="12"/>
      <c r="B46" s="25">
        <v>343.9</v>
      </c>
      <c r="C46" s="20" t="s">
        <v>48</v>
      </c>
      <c r="D46" s="46">
        <v>30601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30601</v>
      </c>
      <c r="O46" s="47">
        <f t="shared" si="7"/>
        <v>0.61883961253008146</v>
      </c>
      <c r="P46" s="9"/>
    </row>
    <row r="47" spans="1:16">
      <c r="A47" s="12"/>
      <c r="B47" s="25">
        <v>344.5</v>
      </c>
      <c r="C47" s="20" t="s">
        <v>124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12398918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12398918</v>
      </c>
      <c r="O47" s="47">
        <f t="shared" si="7"/>
        <v>250.74153167910373</v>
      </c>
      <c r="P47" s="9"/>
    </row>
    <row r="48" spans="1:16">
      <c r="A48" s="12"/>
      <c r="B48" s="25">
        <v>345.9</v>
      </c>
      <c r="C48" s="20" t="s">
        <v>139</v>
      </c>
      <c r="D48" s="46">
        <v>2580000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2580000</v>
      </c>
      <c r="O48" s="47">
        <f t="shared" si="7"/>
        <v>52.174968149002005</v>
      </c>
      <c r="P48" s="9"/>
    </row>
    <row r="49" spans="1:16">
      <c r="A49" s="12"/>
      <c r="B49" s="25">
        <v>347.2</v>
      </c>
      <c r="C49" s="20" t="s">
        <v>50</v>
      </c>
      <c r="D49" s="46">
        <v>4575172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4575172</v>
      </c>
      <c r="O49" s="47">
        <f t="shared" si="7"/>
        <v>92.523043944265808</v>
      </c>
      <c r="P49" s="9"/>
    </row>
    <row r="50" spans="1:16" ht="15.75">
      <c r="A50" s="29" t="s">
        <v>40</v>
      </c>
      <c r="B50" s="30"/>
      <c r="C50" s="31"/>
      <c r="D50" s="32">
        <f t="shared" ref="D50:M50" si="9">SUM(D51:D56)</f>
        <v>2552564</v>
      </c>
      <c r="E50" s="32">
        <f t="shared" si="9"/>
        <v>0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0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ref="N50:N58" si="10">SUM(D50:M50)</f>
        <v>2552564</v>
      </c>
      <c r="O50" s="45">
        <f t="shared" si="7"/>
        <v>51.620133875305868</v>
      </c>
      <c r="P50" s="10"/>
    </row>
    <row r="51" spans="1:16">
      <c r="A51" s="13"/>
      <c r="B51" s="39">
        <v>351.1</v>
      </c>
      <c r="C51" s="21" t="s">
        <v>53</v>
      </c>
      <c r="D51" s="46">
        <v>1093599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1093599</v>
      </c>
      <c r="O51" s="47">
        <f t="shared" si="7"/>
        <v>22.115694958442031</v>
      </c>
      <c r="P51" s="9"/>
    </row>
    <row r="52" spans="1:16">
      <c r="A52" s="13"/>
      <c r="B52" s="39">
        <v>351.4</v>
      </c>
      <c r="C52" s="21" t="s">
        <v>55</v>
      </c>
      <c r="D52" s="46">
        <v>13168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13168</v>
      </c>
      <c r="O52" s="47">
        <f t="shared" si="7"/>
        <v>0.26629456611862728</v>
      </c>
      <c r="P52" s="9"/>
    </row>
    <row r="53" spans="1:16">
      <c r="A53" s="13"/>
      <c r="B53" s="39">
        <v>351.5</v>
      </c>
      <c r="C53" s="21" t="s">
        <v>56</v>
      </c>
      <c r="D53" s="46">
        <v>94530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94530</v>
      </c>
      <c r="O53" s="47">
        <f t="shared" si="7"/>
        <v>1.9116665655523872</v>
      </c>
      <c r="P53" s="9"/>
    </row>
    <row r="54" spans="1:16">
      <c r="A54" s="13"/>
      <c r="B54" s="39">
        <v>354</v>
      </c>
      <c r="C54" s="21" t="s">
        <v>57</v>
      </c>
      <c r="D54" s="46">
        <v>532234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532234</v>
      </c>
      <c r="O54" s="47">
        <f t="shared" si="7"/>
        <v>10.763291472021679</v>
      </c>
      <c r="P54" s="9"/>
    </row>
    <row r="55" spans="1:16">
      <c r="A55" s="13"/>
      <c r="B55" s="39">
        <v>355</v>
      </c>
      <c r="C55" s="21" t="s">
        <v>109</v>
      </c>
      <c r="D55" s="46">
        <v>562381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562381</v>
      </c>
      <c r="O55" s="47">
        <f t="shared" si="7"/>
        <v>11.372949907986007</v>
      </c>
      <c r="P55" s="9"/>
    </row>
    <row r="56" spans="1:16">
      <c r="A56" s="13"/>
      <c r="B56" s="39">
        <v>359</v>
      </c>
      <c r="C56" s="21" t="s">
        <v>58</v>
      </c>
      <c r="D56" s="46">
        <v>256652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256652</v>
      </c>
      <c r="O56" s="47">
        <f t="shared" si="7"/>
        <v>5.1902364051851402</v>
      </c>
      <c r="P56" s="9"/>
    </row>
    <row r="57" spans="1:16" ht="15.75">
      <c r="A57" s="29" t="s">
        <v>3</v>
      </c>
      <c r="B57" s="30"/>
      <c r="C57" s="31"/>
      <c r="D57" s="32">
        <f t="shared" ref="D57:M57" si="11">SUM(D58:D64)</f>
        <v>6738113</v>
      </c>
      <c r="E57" s="32">
        <f t="shared" si="11"/>
        <v>0</v>
      </c>
      <c r="F57" s="32">
        <f t="shared" si="11"/>
        <v>7184</v>
      </c>
      <c r="G57" s="32">
        <f t="shared" si="11"/>
        <v>383235</v>
      </c>
      <c r="H57" s="32">
        <f t="shared" si="11"/>
        <v>0</v>
      </c>
      <c r="I57" s="32">
        <f t="shared" si="11"/>
        <v>703450</v>
      </c>
      <c r="J57" s="32">
        <f t="shared" si="11"/>
        <v>538285</v>
      </c>
      <c r="K57" s="32">
        <f t="shared" si="11"/>
        <v>62328934</v>
      </c>
      <c r="L57" s="32">
        <f t="shared" si="11"/>
        <v>0</v>
      </c>
      <c r="M57" s="32">
        <f t="shared" si="11"/>
        <v>0</v>
      </c>
      <c r="N57" s="32">
        <f t="shared" si="10"/>
        <v>70699201</v>
      </c>
      <c r="O57" s="45">
        <f t="shared" si="7"/>
        <v>1429.7397520677871</v>
      </c>
      <c r="P57" s="10"/>
    </row>
    <row r="58" spans="1:16">
      <c r="A58" s="12"/>
      <c r="B58" s="25">
        <v>361.1</v>
      </c>
      <c r="C58" s="20" t="s">
        <v>60</v>
      </c>
      <c r="D58" s="46">
        <v>443235</v>
      </c>
      <c r="E58" s="46">
        <v>0</v>
      </c>
      <c r="F58" s="46">
        <v>7184</v>
      </c>
      <c r="G58" s="46">
        <v>354203</v>
      </c>
      <c r="H58" s="46">
        <v>0</v>
      </c>
      <c r="I58" s="46">
        <v>119408</v>
      </c>
      <c r="J58" s="46">
        <v>151915</v>
      </c>
      <c r="K58" s="46">
        <v>6164026</v>
      </c>
      <c r="L58" s="46">
        <v>0</v>
      </c>
      <c r="M58" s="46">
        <v>0</v>
      </c>
      <c r="N58" s="46">
        <f t="shared" si="10"/>
        <v>7239971</v>
      </c>
      <c r="O58" s="47">
        <f t="shared" si="7"/>
        <v>146.41289004833263</v>
      </c>
      <c r="P58" s="9"/>
    </row>
    <row r="59" spans="1:16">
      <c r="A59" s="12"/>
      <c r="B59" s="25">
        <v>361.3</v>
      </c>
      <c r="C59" s="20" t="s">
        <v>94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23847024</v>
      </c>
      <c r="L59" s="46">
        <v>0</v>
      </c>
      <c r="M59" s="46">
        <v>0</v>
      </c>
      <c r="N59" s="46">
        <f t="shared" ref="N59:N64" si="12">SUM(D59:M59)</f>
        <v>23847024</v>
      </c>
      <c r="O59" s="47">
        <f t="shared" si="7"/>
        <v>482.25492932111871</v>
      </c>
      <c r="P59" s="9"/>
    </row>
    <row r="60" spans="1:16">
      <c r="A60" s="12"/>
      <c r="B60" s="25">
        <v>362</v>
      </c>
      <c r="C60" s="20" t="s">
        <v>62</v>
      </c>
      <c r="D60" s="46">
        <v>5833826</v>
      </c>
      <c r="E60" s="46">
        <v>0</v>
      </c>
      <c r="F60" s="46">
        <v>0</v>
      </c>
      <c r="G60" s="46">
        <v>29032</v>
      </c>
      <c r="H60" s="46">
        <v>0</v>
      </c>
      <c r="I60" s="46">
        <v>584042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6446900</v>
      </c>
      <c r="O60" s="47">
        <f t="shared" si="7"/>
        <v>130.37472951930272</v>
      </c>
      <c r="P60" s="9"/>
    </row>
    <row r="61" spans="1:16">
      <c r="A61" s="12"/>
      <c r="B61" s="25">
        <v>365</v>
      </c>
      <c r="C61" s="20" t="s">
        <v>125</v>
      </c>
      <c r="D61" s="46">
        <v>982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291840</v>
      </c>
      <c r="K61" s="46">
        <v>0</v>
      </c>
      <c r="L61" s="46">
        <v>0</v>
      </c>
      <c r="M61" s="46">
        <v>0</v>
      </c>
      <c r="N61" s="46">
        <f t="shared" si="12"/>
        <v>292822</v>
      </c>
      <c r="O61" s="47">
        <f t="shared" si="7"/>
        <v>5.921697102064754</v>
      </c>
      <c r="P61" s="9"/>
    </row>
    <row r="62" spans="1:16">
      <c r="A62" s="12"/>
      <c r="B62" s="25">
        <v>366</v>
      </c>
      <c r="C62" s="20" t="s">
        <v>64</v>
      </c>
      <c r="D62" s="46">
        <v>70500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70500</v>
      </c>
      <c r="O62" s="47">
        <f t="shared" si="7"/>
        <v>1.4257113389552873</v>
      </c>
      <c r="P62" s="9"/>
    </row>
    <row r="63" spans="1:16">
      <c r="A63" s="12"/>
      <c r="B63" s="25">
        <v>368</v>
      </c>
      <c r="C63" s="20" t="s">
        <v>95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32317884</v>
      </c>
      <c r="L63" s="46">
        <v>0</v>
      </c>
      <c r="M63" s="46">
        <v>0</v>
      </c>
      <c r="N63" s="46">
        <f t="shared" si="12"/>
        <v>32317884</v>
      </c>
      <c r="O63" s="47">
        <f t="shared" si="7"/>
        <v>653.55991021051989</v>
      </c>
      <c r="P63" s="9"/>
    </row>
    <row r="64" spans="1:16">
      <c r="A64" s="12"/>
      <c r="B64" s="25">
        <v>369.9</v>
      </c>
      <c r="C64" s="20" t="s">
        <v>65</v>
      </c>
      <c r="D64" s="46">
        <v>389570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94530</v>
      </c>
      <c r="K64" s="46">
        <v>0</v>
      </c>
      <c r="L64" s="46">
        <v>0</v>
      </c>
      <c r="M64" s="46">
        <v>0</v>
      </c>
      <c r="N64" s="46">
        <f t="shared" si="12"/>
        <v>484100</v>
      </c>
      <c r="O64" s="47">
        <f t="shared" si="7"/>
        <v>9.7898845274929727</v>
      </c>
      <c r="P64" s="9"/>
    </row>
    <row r="65" spans="1:119" ht="15.75">
      <c r="A65" s="29" t="s">
        <v>41</v>
      </c>
      <c r="B65" s="30"/>
      <c r="C65" s="31"/>
      <c r="D65" s="32">
        <f t="shared" ref="D65:M65" si="13">SUM(D66:D67)</f>
        <v>9422325</v>
      </c>
      <c r="E65" s="32">
        <f t="shared" si="13"/>
        <v>0</v>
      </c>
      <c r="F65" s="32">
        <f t="shared" si="13"/>
        <v>6487428</v>
      </c>
      <c r="G65" s="32">
        <f t="shared" si="13"/>
        <v>32449090</v>
      </c>
      <c r="H65" s="32">
        <f t="shared" si="13"/>
        <v>0</v>
      </c>
      <c r="I65" s="32">
        <f t="shared" si="13"/>
        <v>85257</v>
      </c>
      <c r="J65" s="32">
        <f t="shared" si="13"/>
        <v>1523700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>SUM(D65:M65)</f>
        <v>49967800</v>
      </c>
      <c r="O65" s="45">
        <f t="shared" si="7"/>
        <v>1010.4916176262411</v>
      </c>
      <c r="P65" s="9"/>
    </row>
    <row r="66" spans="1:119">
      <c r="A66" s="12"/>
      <c r="B66" s="25">
        <v>381</v>
      </c>
      <c r="C66" s="20" t="s">
        <v>66</v>
      </c>
      <c r="D66" s="46">
        <v>9422325</v>
      </c>
      <c r="E66" s="46">
        <v>0</v>
      </c>
      <c r="F66" s="46">
        <v>6487428</v>
      </c>
      <c r="G66" s="46">
        <v>8655464</v>
      </c>
      <c r="H66" s="46">
        <v>0</v>
      </c>
      <c r="I66" s="46">
        <v>85257</v>
      </c>
      <c r="J66" s="46">
        <v>1523700</v>
      </c>
      <c r="K66" s="46">
        <v>0</v>
      </c>
      <c r="L66" s="46">
        <v>0</v>
      </c>
      <c r="M66" s="46">
        <v>0</v>
      </c>
      <c r="N66" s="46">
        <f>SUM(D66:M66)</f>
        <v>26174174</v>
      </c>
      <c r="O66" s="47">
        <f t="shared" si="7"/>
        <v>529.31654836295979</v>
      </c>
      <c r="P66" s="9"/>
    </row>
    <row r="67" spans="1:119" ht="15.75" thickBot="1">
      <c r="A67" s="12"/>
      <c r="B67" s="25">
        <v>384</v>
      </c>
      <c r="C67" s="20" t="s">
        <v>67</v>
      </c>
      <c r="D67" s="46">
        <v>0</v>
      </c>
      <c r="E67" s="46">
        <v>0</v>
      </c>
      <c r="F67" s="46">
        <v>0</v>
      </c>
      <c r="G67" s="46">
        <v>23793626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23793626</v>
      </c>
      <c r="O67" s="47">
        <f t="shared" si="7"/>
        <v>481.17506926328139</v>
      </c>
      <c r="P67" s="9"/>
    </row>
    <row r="68" spans="1:119" ht="16.5" thickBot="1">
      <c r="A68" s="14" t="s">
        <v>51</v>
      </c>
      <c r="B68" s="23"/>
      <c r="C68" s="22"/>
      <c r="D68" s="15">
        <f t="shared" ref="D68:M68" si="14">SUM(D5,D18,D25,D37,D50,D57,D65)</f>
        <v>150246104</v>
      </c>
      <c r="E68" s="15">
        <f t="shared" si="14"/>
        <v>0</v>
      </c>
      <c r="F68" s="15">
        <f t="shared" si="14"/>
        <v>6528331</v>
      </c>
      <c r="G68" s="15">
        <f t="shared" si="14"/>
        <v>37908128</v>
      </c>
      <c r="H68" s="15">
        <f t="shared" si="14"/>
        <v>0</v>
      </c>
      <c r="I68" s="15">
        <f t="shared" si="14"/>
        <v>26259644</v>
      </c>
      <c r="J68" s="15">
        <f t="shared" si="14"/>
        <v>28033256</v>
      </c>
      <c r="K68" s="15">
        <f t="shared" si="14"/>
        <v>63796476</v>
      </c>
      <c r="L68" s="15">
        <f t="shared" si="14"/>
        <v>0</v>
      </c>
      <c r="M68" s="15">
        <f t="shared" si="14"/>
        <v>0</v>
      </c>
      <c r="N68" s="15">
        <f>SUM(D68:M68)</f>
        <v>312771939</v>
      </c>
      <c r="O68" s="38">
        <f t="shared" si="7"/>
        <v>6325.1418431110842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150</v>
      </c>
      <c r="M70" s="118"/>
      <c r="N70" s="118"/>
      <c r="O70" s="43">
        <v>49449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103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83349087</v>
      </c>
      <c r="E5" s="27">
        <f t="shared" si="0"/>
        <v>0</v>
      </c>
      <c r="F5" s="27">
        <f t="shared" si="0"/>
        <v>0</v>
      </c>
      <c r="G5" s="27">
        <f t="shared" si="0"/>
        <v>3077874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1443792</v>
      </c>
      <c r="L5" s="27">
        <f t="shared" si="0"/>
        <v>0</v>
      </c>
      <c r="M5" s="27">
        <f t="shared" si="0"/>
        <v>0</v>
      </c>
      <c r="N5" s="28">
        <f>SUM(D5:M5)</f>
        <v>87870753</v>
      </c>
      <c r="O5" s="33">
        <f t="shared" ref="O5:O36" si="1">(N5/O$74)</f>
        <v>1778.8682106200781</v>
      </c>
      <c r="P5" s="6"/>
    </row>
    <row r="6" spans="1:133">
      <c r="A6" s="12"/>
      <c r="B6" s="25">
        <v>311</v>
      </c>
      <c r="C6" s="20" t="s">
        <v>2</v>
      </c>
      <c r="D6" s="46">
        <v>68107835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68107835</v>
      </c>
      <c r="O6" s="47">
        <f t="shared" si="1"/>
        <v>1378.7848452335163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0</v>
      </c>
      <c r="F7" s="46">
        <v>0</v>
      </c>
      <c r="G7" s="46">
        <v>852642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852642</v>
      </c>
      <c r="O7" s="47">
        <f t="shared" si="1"/>
        <v>17.261007753507297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0</v>
      </c>
      <c r="F8" s="46">
        <v>0</v>
      </c>
      <c r="G8" s="46">
        <v>327838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327838</v>
      </c>
      <c r="O8" s="47">
        <f t="shared" si="1"/>
        <v>6.6367998056562136</v>
      </c>
      <c r="P8" s="9"/>
    </row>
    <row r="9" spans="1:133">
      <c r="A9" s="12"/>
      <c r="B9" s="25">
        <v>312.51</v>
      </c>
      <c r="C9" s="20" t="s">
        <v>114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909664</v>
      </c>
      <c r="L9" s="46">
        <v>0</v>
      </c>
      <c r="M9" s="46">
        <v>0</v>
      </c>
      <c r="N9" s="46">
        <f>SUM(D9:M9)</f>
        <v>909664</v>
      </c>
      <c r="O9" s="47">
        <f t="shared" si="1"/>
        <v>18.415369354414235</v>
      </c>
      <c r="P9" s="9"/>
    </row>
    <row r="10" spans="1:133">
      <c r="A10" s="12"/>
      <c r="B10" s="25">
        <v>312.52</v>
      </c>
      <c r="C10" s="20" t="s">
        <v>115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534128</v>
      </c>
      <c r="L10" s="46">
        <v>0</v>
      </c>
      <c r="M10" s="46">
        <v>0</v>
      </c>
      <c r="N10" s="46">
        <f>SUM(D10:M10)</f>
        <v>534128</v>
      </c>
      <c r="O10" s="47">
        <f t="shared" si="1"/>
        <v>10.812964350061744</v>
      </c>
      <c r="P10" s="9"/>
    </row>
    <row r="11" spans="1:133">
      <c r="A11" s="12"/>
      <c r="B11" s="25">
        <v>312.60000000000002</v>
      </c>
      <c r="C11" s="20" t="s">
        <v>98</v>
      </c>
      <c r="D11" s="46">
        <v>0</v>
      </c>
      <c r="E11" s="46">
        <v>0</v>
      </c>
      <c r="F11" s="46">
        <v>0</v>
      </c>
      <c r="G11" s="46">
        <v>1897394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1897394</v>
      </c>
      <c r="O11" s="47">
        <f t="shared" si="1"/>
        <v>38.411118084094177</v>
      </c>
      <c r="P11" s="9"/>
    </row>
    <row r="12" spans="1:133">
      <c r="A12" s="12"/>
      <c r="B12" s="25">
        <v>314.10000000000002</v>
      </c>
      <c r="C12" s="20" t="s">
        <v>12</v>
      </c>
      <c r="D12" s="46">
        <v>6435440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6435440</v>
      </c>
      <c r="O12" s="47">
        <f t="shared" si="1"/>
        <v>130.27997651679252</v>
      </c>
      <c r="P12" s="9"/>
    </row>
    <row r="13" spans="1:133">
      <c r="A13" s="12"/>
      <c r="B13" s="25">
        <v>314.3</v>
      </c>
      <c r="C13" s="20" t="s">
        <v>13</v>
      </c>
      <c r="D13" s="46">
        <v>1301428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1301428</v>
      </c>
      <c r="O13" s="47">
        <f t="shared" si="1"/>
        <v>26.346296333785453</v>
      </c>
      <c r="P13" s="9"/>
    </row>
    <row r="14" spans="1:133">
      <c r="A14" s="12"/>
      <c r="B14" s="25">
        <v>314.39999999999998</v>
      </c>
      <c r="C14" s="20" t="s">
        <v>15</v>
      </c>
      <c r="D14" s="46">
        <v>162513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162513</v>
      </c>
      <c r="O14" s="47">
        <f t="shared" si="1"/>
        <v>3.2899366358280866</v>
      </c>
      <c r="P14" s="9"/>
    </row>
    <row r="15" spans="1:133">
      <c r="A15" s="12"/>
      <c r="B15" s="25">
        <v>314.7</v>
      </c>
      <c r="C15" s="20" t="s">
        <v>16</v>
      </c>
      <c r="D15" s="46">
        <v>1108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1108</v>
      </c>
      <c r="O15" s="47">
        <f t="shared" si="1"/>
        <v>2.2430511974411402E-2</v>
      </c>
      <c r="P15" s="9"/>
    </row>
    <row r="16" spans="1:133">
      <c r="A16" s="12"/>
      <c r="B16" s="25">
        <v>315</v>
      </c>
      <c r="C16" s="20" t="s">
        <v>116</v>
      </c>
      <c r="D16" s="46">
        <v>4085638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4085638</v>
      </c>
      <c r="O16" s="47">
        <f t="shared" si="1"/>
        <v>82.710245561471339</v>
      </c>
      <c r="P16" s="9"/>
    </row>
    <row r="17" spans="1:16">
      <c r="A17" s="12"/>
      <c r="B17" s="25">
        <v>316</v>
      </c>
      <c r="C17" s="20" t="s">
        <v>117</v>
      </c>
      <c r="D17" s="46">
        <v>3255125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3255125</v>
      </c>
      <c r="O17" s="47">
        <f t="shared" si="1"/>
        <v>65.89722047897645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SUM(D19:D25)</f>
        <v>16897640</v>
      </c>
      <c r="E18" s="32">
        <f t="shared" si="3"/>
        <v>0</v>
      </c>
      <c r="F18" s="32">
        <f t="shared" si="3"/>
        <v>177</v>
      </c>
      <c r="G18" s="32">
        <f t="shared" si="3"/>
        <v>3255857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30" si="4">SUM(D18:M18)</f>
        <v>20153674</v>
      </c>
      <c r="O18" s="45">
        <f t="shared" si="1"/>
        <v>407.99388626839686</v>
      </c>
      <c r="P18" s="10"/>
    </row>
    <row r="19" spans="1:16">
      <c r="A19" s="12"/>
      <c r="B19" s="25">
        <v>322</v>
      </c>
      <c r="C19" s="20" t="s">
        <v>0</v>
      </c>
      <c r="D19" s="46">
        <v>7666417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7666417</v>
      </c>
      <c r="O19" s="47">
        <f t="shared" si="1"/>
        <v>155.2000526347754</v>
      </c>
      <c r="P19" s="9"/>
    </row>
    <row r="20" spans="1:16">
      <c r="A20" s="12"/>
      <c r="B20" s="25">
        <v>323.10000000000002</v>
      </c>
      <c r="C20" s="20" t="s">
        <v>19</v>
      </c>
      <c r="D20" s="46">
        <v>4932774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4932774</v>
      </c>
      <c r="O20" s="47">
        <f t="shared" si="1"/>
        <v>99.859789056015543</v>
      </c>
      <c r="P20" s="9"/>
    </row>
    <row r="21" spans="1:16">
      <c r="A21" s="12"/>
      <c r="B21" s="25">
        <v>323.39999999999998</v>
      </c>
      <c r="C21" s="20" t="s">
        <v>20</v>
      </c>
      <c r="D21" s="46">
        <v>124994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124994</v>
      </c>
      <c r="O21" s="47">
        <f t="shared" si="1"/>
        <v>2.5303965827884283</v>
      </c>
      <c r="P21" s="9"/>
    </row>
    <row r="22" spans="1:16">
      <c r="A22" s="12"/>
      <c r="B22" s="25">
        <v>323.7</v>
      </c>
      <c r="C22" s="20" t="s">
        <v>22</v>
      </c>
      <c r="D22" s="46">
        <v>1850670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1850670</v>
      </c>
      <c r="O22" s="47">
        <f t="shared" si="1"/>
        <v>37.465230682025222</v>
      </c>
      <c r="P22" s="9"/>
    </row>
    <row r="23" spans="1:16">
      <c r="A23" s="12"/>
      <c r="B23" s="25">
        <v>325.10000000000002</v>
      </c>
      <c r="C23" s="20" t="s">
        <v>24</v>
      </c>
      <c r="D23" s="46">
        <v>0</v>
      </c>
      <c r="E23" s="46">
        <v>0</v>
      </c>
      <c r="F23" s="46">
        <v>177</v>
      </c>
      <c r="G23" s="46">
        <v>3255857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3256034</v>
      </c>
      <c r="O23" s="47">
        <f t="shared" si="1"/>
        <v>65.915622406219001</v>
      </c>
      <c r="P23" s="9"/>
    </row>
    <row r="24" spans="1:16">
      <c r="A24" s="12"/>
      <c r="B24" s="25">
        <v>325.2</v>
      </c>
      <c r="C24" s="20" t="s">
        <v>105</v>
      </c>
      <c r="D24" s="46">
        <v>1205768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1205768</v>
      </c>
      <c r="O24" s="47">
        <f t="shared" si="1"/>
        <v>24.409741482276253</v>
      </c>
      <c r="P24" s="9"/>
    </row>
    <row r="25" spans="1:16">
      <c r="A25" s="12"/>
      <c r="B25" s="25">
        <v>329</v>
      </c>
      <c r="C25" s="20" t="s">
        <v>25</v>
      </c>
      <c r="D25" s="46">
        <v>1117017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1117017</v>
      </c>
      <c r="O25" s="47">
        <f t="shared" si="1"/>
        <v>22.613053424297021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SUM(D27:D39)</f>
        <v>5496714</v>
      </c>
      <c r="E26" s="32">
        <f t="shared" si="5"/>
        <v>0</v>
      </c>
      <c r="F26" s="32">
        <f t="shared" si="5"/>
        <v>0</v>
      </c>
      <c r="G26" s="32">
        <f t="shared" si="5"/>
        <v>106352</v>
      </c>
      <c r="H26" s="32">
        <f t="shared" si="5"/>
        <v>0</v>
      </c>
      <c r="I26" s="32">
        <f t="shared" si="5"/>
        <v>463764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6066830</v>
      </c>
      <c r="O26" s="45">
        <f t="shared" si="1"/>
        <v>122.81778245642448</v>
      </c>
      <c r="P26" s="10"/>
    </row>
    <row r="27" spans="1:16">
      <c r="A27" s="12"/>
      <c r="B27" s="25">
        <v>331.2</v>
      </c>
      <c r="C27" s="20" t="s">
        <v>82</v>
      </c>
      <c r="D27" s="46">
        <v>73444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73444</v>
      </c>
      <c r="O27" s="47">
        <f t="shared" si="1"/>
        <v>1.4868109399356235</v>
      </c>
      <c r="P27" s="9"/>
    </row>
    <row r="28" spans="1:16">
      <c r="A28" s="12"/>
      <c r="B28" s="25">
        <v>331.35</v>
      </c>
      <c r="C28" s="20" t="s">
        <v>142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463764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463764</v>
      </c>
      <c r="O28" s="47">
        <f t="shared" si="1"/>
        <v>9.3885053748203333</v>
      </c>
      <c r="P28" s="9"/>
    </row>
    <row r="29" spans="1:16">
      <c r="A29" s="12"/>
      <c r="B29" s="25">
        <v>331.9</v>
      </c>
      <c r="C29" s="20" t="s">
        <v>107</v>
      </c>
      <c r="D29" s="46">
        <v>0</v>
      </c>
      <c r="E29" s="46">
        <v>0</v>
      </c>
      <c r="F29" s="46">
        <v>0</v>
      </c>
      <c r="G29" s="46">
        <v>24000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24000</v>
      </c>
      <c r="O29" s="47">
        <f t="shared" si="1"/>
        <v>0.48585946514970546</v>
      </c>
      <c r="P29" s="9"/>
    </row>
    <row r="30" spans="1:16">
      <c r="A30" s="12"/>
      <c r="B30" s="25">
        <v>334.2</v>
      </c>
      <c r="C30" s="20" t="s">
        <v>83</v>
      </c>
      <c r="D30" s="46">
        <v>2033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2033</v>
      </c>
      <c r="O30" s="47">
        <f t="shared" si="1"/>
        <v>4.1156345527056298E-2</v>
      </c>
      <c r="P30" s="9"/>
    </row>
    <row r="31" spans="1:16">
      <c r="A31" s="12"/>
      <c r="B31" s="25">
        <v>334.39</v>
      </c>
      <c r="C31" s="20" t="s">
        <v>28</v>
      </c>
      <c r="D31" s="46">
        <v>6500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6500</v>
      </c>
      <c r="O31" s="47">
        <f t="shared" si="1"/>
        <v>0.13158693847804523</v>
      </c>
      <c r="P31" s="9"/>
    </row>
    <row r="32" spans="1:16">
      <c r="A32" s="12"/>
      <c r="B32" s="25">
        <v>334.49</v>
      </c>
      <c r="C32" s="20" t="s">
        <v>86</v>
      </c>
      <c r="D32" s="46">
        <v>60338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60338</v>
      </c>
      <c r="O32" s="47">
        <f t="shared" si="1"/>
        <v>1.2214911836751219</v>
      </c>
      <c r="P32" s="9"/>
    </row>
    <row r="33" spans="1:16">
      <c r="A33" s="12"/>
      <c r="B33" s="25">
        <v>334.9</v>
      </c>
      <c r="C33" s="20" t="s">
        <v>143</v>
      </c>
      <c r="D33" s="46">
        <v>0</v>
      </c>
      <c r="E33" s="46">
        <v>0</v>
      </c>
      <c r="F33" s="46">
        <v>0</v>
      </c>
      <c r="G33" s="46">
        <v>49575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49575</v>
      </c>
      <c r="O33" s="47">
        <f t="shared" si="1"/>
        <v>1.0036034576998603</v>
      </c>
      <c r="P33" s="9"/>
    </row>
    <row r="34" spans="1:16">
      <c r="A34" s="12"/>
      <c r="B34" s="25">
        <v>335.12</v>
      </c>
      <c r="C34" s="20" t="s">
        <v>118</v>
      </c>
      <c r="D34" s="46">
        <v>1352208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1352208</v>
      </c>
      <c r="O34" s="47">
        <f t="shared" si="1"/>
        <v>27.374293985464703</v>
      </c>
      <c r="P34" s="9"/>
    </row>
    <row r="35" spans="1:16">
      <c r="A35" s="12"/>
      <c r="B35" s="25">
        <v>335.15</v>
      </c>
      <c r="C35" s="20" t="s">
        <v>119</v>
      </c>
      <c r="D35" s="46">
        <v>53939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53939</v>
      </c>
      <c r="O35" s="47">
        <f t="shared" si="1"/>
        <v>1.0919489037795818</v>
      </c>
      <c r="P35" s="9"/>
    </row>
    <row r="36" spans="1:16">
      <c r="A36" s="12"/>
      <c r="B36" s="25">
        <v>335.16</v>
      </c>
      <c r="C36" s="20" t="s">
        <v>138</v>
      </c>
      <c r="D36" s="46">
        <v>3627962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3627962</v>
      </c>
      <c r="O36" s="47">
        <f t="shared" si="1"/>
        <v>73.444986537643985</v>
      </c>
      <c r="P36" s="9"/>
    </row>
    <row r="37" spans="1:16">
      <c r="A37" s="12"/>
      <c r="B37" s="25">
        <v>337.1</v>
      </c>
      <c r="C37" s="20" t="s">
        <v>33</v>
      </c>
      <c r="D37" s="46">
        <v>304000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304000</v>
      </c>
      <c r="O37" s="47">
        <f t="shared" ref="O37:O68" si="7">(N37/O$74)</f>
        <v>6.1542198918962692</v>
      </c>
      <c r="P37" s="9"/>
    </row>
    <row r="38" spans="1:16">
      <c r="A38" s="12"/>
      <c r="B38" s="25">
        <v>337.2</v>
      </c>
      <c r="C38" s="20" t="s">
        <v>34</v>
      </c>
      <c r="D38" s="46">
        <v>16290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16290</v>
      </c>
      <c r="O38" s="47">
        <f t="shared" si="7"/>
        <v>0.32977711197036258</v>
      </c>
      <c r="P38" s="9"/>
    </row>
    <row r="39" spans="1:16">
      <c r="A39" s="12"/>
      <c r="B39" s="25">
        <v>337.9</v>
      </c>
      <c r="C39" s="20" t="s">
        <v>144</v>
      </c>
      <c r="D39" s="46">
        <v>0</v>
      </c>
      <c r="E39" s="46">
        <v>0</v>
      </c>
      <c r="F39" s="46">
        <v>0</v>
      </c>
      <c r="G39" s="46">
        <v>32777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32777</v>
      </c>
      <c r="O39" s="47">
        <f t="shared" si="7"/>
        <v>0.66354232038382899</v>
      </c>
      <c r="P39" s="9"/>
    </row>
    <row r="40" spans="1:16" ht="15.75">
      <c r="A40" s="29" t="s">
        <v>39</v>
      </c>
      <c r="B40" s="30"/>
      <c r="C40" s="31"/>
      <c r="D40" s="32">
        <f t="shared" ref="D40:M40" si="8">SUM(D41:D53)</f>
        <v>23341227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25042751</v>
      </c>
      <c r="J40" s="32">
        <f t="shared" si="8"/>
        <v>24227954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72611932</v>
      </c>
      <c r="O40" s="45">
        <f t="shared" si="7"/>
        <v>1469.9664352086158</v>
      </c>
      <c r="P40" s="10"/>
    </row>
    <row r="41" spans="1:16">
      <c r="A41" s="12"/>
      <c r="B41" s="25">
        <v>341.2</v>
      </c>
      <c r="C41" s="20" t="s">
        <v>121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13481896</v>
      </c>
      <c r="K41" s="46">
        <v>0</v>
      </c>
      <c r="L41" s="46">
        <v>0</v>
      </c>
      <c r="M41" s="46">
        <v>0</v>
      </c>
      <c r="N41" s="46">
        <f t="shared" ref="N41:N53" si="9">SUM(D41:M41)</f>
        <v>13481896</v>
      </c>
      <c r="O41" s="47">
        <f t="shared" si="7"/>
        <v>272.92944915683137</v>
      </c>
      <c r="P41" s="9"/>
    </row>
    <row r="42" spans="1:16">
      <c r="A42" s="12"/>
      <c r="B42" s="25">
        <v>341.9</v>
      </c>
      <c r="C42" s="20" t="s">
        <v>122</v>
      </c>
      <c r="D42" s="46">
        <v>2721762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2721762</v>
      </c>
      <c r="O42" s="47">
        <f t="shared" si="7"/>
        <v>55.099742899366362</v>
      </c>
      <c r="P42" s="9"/>
    </row>
    <row r="43" spans="1:16">
      <c r="A43" s="12"/>
      <c r="B43" s="25">
        <v>342.1</v>
      </c>
      <c r="C43" s="20" t="s">
        <v>43</v>
      </c>
      <c r="D43" s="46">
        <v>125855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125855</v>
      </c>
      <c r="O43" s="47">
        <f t="shared" si="7"/>
        <v>2.547826791100674</v>
      </c>
      <c r="P43" s="9"/>
    </row>
    <row r="44" spans="1:16">
      <c r="A44" s="12"/>
      <c r="B44" s="25">
        <v>342.2</v>
      </c>
      <c r="C44" s="20" t="s">
        <v>91</v>
      </c>
      <c r="D44" s="46">
        <v>2940534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2940534</v>
      </c>
      <c r="O44" s="47">
        <f t="shared" si="7"/>
        <v>59.5285948539385</v>
      </c>
      <c r="P44" s="9"/>
    </row>
    <row r="45" spans="1:16">
      <c r="A45" s="12"/>
      <c r="B45" s="25">
        <v>342.4</v>
      </c>
      <c r="C45" s="20" t="s">
        <v>44</v>
      </c>
      <c r="D45" s="46">
        <v>194676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194676</v>
      </c>
      <c r="O45" s="47">
        <f t="shared" si="7"/>
        <v>3.9410490515618357</v>
      </c>
      <c r="P45" s="9"/>
    </row>
    <row r="46" spans="1:16">
      <c r="A46" s="12"/>
      <c r="B46" s="25">
        <v>342.6</v>
      </c>
      <c r="C46" s="20" t="s">
        <v>123</v>
      </c>
      <c r="D46" s="46">
        <v>503243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503243</v>
      </c>
      <c r="O46" s="47">
        <f t="shared" si="7"/>
        <v>10.187723950847218</v>
      </c>
      <c r="P46" s="9"/>
    </row>
    <row r="47" spans="1:16">
      <c r="A47" s="12"/>
      <c r="B47" s="25">
        <v>343.4</v>
      </c>
      <c r="C47" s="20" t="s">
        <v>45</v>
      </c>
      <c r="D47" s="46">
        <v>9863300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9863300</v>
      </c>
      <c r="O47" s="47">
        <f t="shared" si="7"/>
        <v>199.67406927546207</v>
      </c>
      <c r="P47" s="9"/>
    </row>
    <row r="48" spans="1:16">
      <c r="A48" s="12"/>
      <c r="B48" s="25">
        <v>343.6</v>
      </c>
      <c r="C48" s="20" t="s">
        <v>145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12573719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12573719</v>
      </c>
      <c r="O48" s="47">
        <f t="shared" si="7"/>
        <v>254.54418284511206</v>
      </c>
      <c r="P48" s="9"/>
    </row>
    <row r="49" spans="1:16">
      <c r="A49" s="12"/>
      <c r="B49" s="25">
        <v>343.9</v>
      </c>
      <c r="C49" s="20" t="s">
        <v>48</v>
      </c>
      <c r="D49" s="46">
        <v>34463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34463</v>
      </c>
      <c r="O49" s="47">
        <f t="shared" si="7"/>
        <v>0.69767394781059577</v>
      </c>
      <c r="P49" s="9"/>
    </row>
    <row r="50" spans="1:16">
      <c r="A50" s="12"/>
      <c r="B50" s="25">
        <v>344.5</v>
      </c>
      <c r="C50" s="20" t="s">
        <v>124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12469032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12469032</v>
      </c>
      <c r="O50" s="47">
        <f t="shared" si="7"/>
        <v>252.42488410227341</v>
      </c>
      <c r="P50" s="9"/>
    </row>
    <row r="51" spans="1:16">
      <c r="A51" s="12"/>
      <c r="B51" s="25">
        <v>345.9</v>
      </c>
      <c r="C51" s="20" t="s">
        <v>139</v>
      </c>
      <c r="D51" s="46">
        <v>2580000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2580000</v>
      </c>
      <c r="O51" s="47">
        <f t="shared" si="7"/>
        <v>52.229892503593334</v>
      </c>
      <c r="P51" s="9"/>
    </row>
    <row r="52" spans="1:16">
      <c r="A52" s="12"/>
      <c r="B52" s="25">
        <v>347.2</v>
      </c>
      <c r="C52" s="20" t="s">
        <v>50</v>
      </c>
      <c r="D52" s="46">
        <v>4377394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4377394</v>
      </c>
      <c r="O52" s="47">
        <f t="shared" si="7"/>
        <v>88.616596149563733</v>
      </c>
      <c r="P52" s="9"/>
    </row>
    <row r="53" spans="1:16">
      <c r="A53" s="12"/>
      <c r="B53" s="25">
        <v>349</v>
      </c>
      <c r="C53" s="20" t="s">
        <v>146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10746058</v>
      </c>
      <c r="K53" s="46">
        <v>0</v>
      </c>
      <c r="L53" s="46">
        <v>0</v>
      </c>
      <c r="M53" s="46">
        <v>0</v>
      </c>
      <c r="N53" s="46">
        <f t="shared" si="9"/>
        <v>10746058</v>
      </c>
      <c r="O53" s="47">
        <f t="shared" si="7"/>
        <v>217.54474968115471</v>
      </c>
      <c r="P53" s="9"/>
    </row>
    <row r="54" spans="1:16" ht="15.75">
      <c r="A54" s="29" t="s">
        <v>40</v>
      </c>
      <c r="B54" s="30"/>
      <c r="C54" s="31"/>
      <c r="D54" s="32">
        <f t="shared" ref="D54:M54" si="10">SUM(D55:D60)</f>
        <v>2494796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2" si="11">SUM(D54:M54)</f>
        <v>2494796</v>
      </c>
      <c r="O54" s="45">
        <f t="shared" si="7"/>
        <v>50.505010425734355</v>
      </c>
      <c r="P54" s="10"/>
    </row>
    <row r="55" spans="1:16">
      <c r="A55" s="13"/>
      <c r="B55" s="39">
        <v>351.1</v>
      </c>
      <c r="C55" s="21" t="s">
        <v>53</v>
      </c>
      <c r="D55" s="46">
        <v>1218862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1218862</v>
      </c>
      <c r="O55" s="47">
        <f t="shared" si="7"/>
        <v>24.674818308804177</v>
      </c>
      <c r="P55" s="9"/>
    </row>
    <row r="56" spans="1:16">
      <c r="A56" s="13"/>
      <c r="B56" s="39">
        <v>351.4</v>
      </c>
      <c r="C56" s="21" t="s">
        <v>55</v>
      </c>
      <c r="D56" s="46">
        <v>12999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12999</v>
      </c>
      <c r="O56" s="47">
        <f t="shared" si="7"/>
        <v>0.26315363281170923</v>
      </c>
      <c r="P56" s="9"/>
    </row>
    <row r="57" spans="1:16">
      <c r="A57" s="13"/>
      <c r="B57" s="39">
        <v>351.5</v>
      </c>
      <c r="C57" s="21" t="s">
        <v>56</v>
      </c>
      <c r="D57" s="46">
        <v>-7859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-7859</v>
      </c>
      <c r="O57" s="47">
        <f t="shared" si="7"/>
        <v>-0.15909873069214731</v>
      </c>
      <c r="P57" s="9"/>
    </row>
    <row r="58" spans="1:16">
      <c r="A58" s="13"/>
      <c r="B58" s="39">
        <v>354</v>
      </c>
      <c r="C58" s="21" t="s">
        <v>57</v>
      </c>
      <c r="D58" s="46">
        <v>549839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549839</v>
      </c>
      <c r="O58" s="47">
        <f t="shared" si="7"/>
        <v>11.13102010243537</v>
      </c>
      <c r="P58" s="9"/>
    </row>
    <row r="59" spans="1:16">
      <c r="A59" s="13"/>
      <c r="B59" s="39">
        <v>355</v>
      </c>
      <c r="C59" s="21" t="s">
        <v>109</v>
      </c>
      <c r="D59" s="46">
        <v>464352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464352</v>
      </c>
      <c r="O59" s="47">
        <f t="shared" si="7"/>
        <v>9.4004089317165018</v>
      </c>
      <c r="P59" s="9"/>
    </row>
    <row r="60" spans="1:16">
      <c r="A60" s="13"/>
      <c r="B60" s="39">
        <v>359</v>
      </c>
      <c r="C60" s="21" t="s">
        <v>58</v>
      </c>
      <c r="D60" s="46">
        <v>256603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256603</v>
      </c>
      <c r="O60" s="47">
        <f t="shared" si="7"/>
        <v>5.1947081806587443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SUM(D62:D68)</f>
        <v>5615277</v>
      </c>
      <c r="E61" s="32">
        <f t="shared" si="12"/>
        <v>0</v>
      </c>
      <c r="F61" s="32">
        <f t="shared" si="12"/>
        <v>8587</v>
      </c>
      <c r="G61" s="32">
        <f t="shared" si="12"/>
        <v>4232606</v>
      </c>
      <c r="H61" s="32">
        <f t="shared" si="12"/>
        <v>0</v>
      </c>
      <c r="I61" s="32">
        <f t="shared" si="12"/>
        <v>650125</v>
      </c>
      <c r="J61" s="32">
        <f t="shared" si="12"/>
        <v>242394</v>
      </c>
      <c r="K61" s="32">
        <f t="shared" si="12"/>
        <v>37321301</v>
      </c>
      <c r="L61" s="32">
        <f t="shared" si="12"/>
        <v>0</v>
      </c>
      <c r="M61" s="32">
        <f t="shared" si="12"/>
        <v>0</v>
      </c>
      <c r="N61" s="32">
        <f t="shared" si="11"/>
        <v>48070290</v>
      </c>
      <c r="O61" s="45">
        <f t="shared" si="7"/>
        <v>973.14189120796811</v>
      </c>
      <c r="P61" s="10"/>
    </row>
    <row r="62" spans="1:16">
      <c r="A62" s="12"/>
      <c r="B62" s="25">
        <v>361.1</v>
      </c>
      <c r="C62" s="20" t="s">
        <v>60</v>
      </c>
      <c r="D62" s="46">
        <v>453322</v>
      </c>
      <c r="E62" s="46">
        <v>0</v>
      </c>
      <c r="F62" s="46">
        <v>8587</v>
      </c>
      <c r="G62" s="46">
        <v>244756</v>
      </c>
      <c r="H62" s="46">
        <v>0</v>
      </c>
      <c r="I62" s="46">
        <v>94112</v>
      </c>
      <c r="J62" s="46">
        <v>166737</v>
      </c>
      <c r="K62" s="46">
        <v>6409337</v>
      </c>
      <c r="L62" s="46">
        <v>0</v>
      </c>
      <c r="M62" s="46">
        <v>0</v>
      </c>
      <c r="N62" s="46">
        <f t="shared" si="11"/>
        <v>7376851</v>
      </c>
      <c r="O62" s="47">
        <f t="shared" si="7"/>
        <v>149.33803672287792</v>
      </c>
      <c r="P62" s="9"/>
    </row>
    <row r="63" spans="1:16">
      <c r="A63" s="12"/>
      <c r="B63" s="25">
        <v>361.3</v>
      </c>
      <c r="C63" s="20" t="s">
        <v>94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1910564</v>
      </c>
      <c r="L63" s="46">
        <v>0</v>
      </c>
      <c r="M63" s="46">
        <v>0</v>
      </c>
      <c r="N63" s="46">
        <f t="shared" ref="N63:N68" si="13">SUM(D63:M63)</f>
        <v>1910564</v>
      </c>
      <c r="O63" s="47">
        <f t="shared" si="7"/>
        <v>38.677733465595075</v>
      </c>
      <c r="P63" s="9"/>
    </row>
    <row r="64" spans="1:16">
      <c r="A64" s="12"/>
      <c r="B64" s="25">
        <v>362</v>
      </c>
      <c r="C64" s="20" t="s">
        <v>62</v>
      </c>
      <c r="D64" s="46">
        <v>4849290</v>
      </c>
      <c r="E64" s="46">
        <v>0</v>
      </c>
      <c r="F64" s="46">
        <v>0</v>
      </c>
      <c r="G64" s="46">
        <v>37513</v>
      </c>
      <c r="H64" s="46">
        <v>0</v>
      </c>
      <c r="I64" s="46">
        <v>556013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5442816</v>
      </c>
      <c r="O64" s="47">
        <f t="shared" si="7"/>
        <v>110.1851529445108</v>
      </c>
      <c r="P64" s="9"/>
    </row>
    <row r="65" spans="1:119">
      <c r="A65" s="12"/>
      <c r="B65" s="25">
        <v>365</v>
      </c>
      <c r="C65" s="20" t="s">
        <v>125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10700</v>
      </c>
      <c r="K65" s="46">
        <v>0</v>
      </c>
      <c r="L65" s="46">
        <v>0</v>
      </c>
      <c r="M65" s="46">
        <v>0</v>
      </c>
      <c r="N65" s="46">
        <f t="shared" si="13"/>
        <v>10700</v>
      </c>
      <c r="O65" s="47">
        <f t="shared" si="7"/>
        <v>0.21661234487924369</v>
      </c>
      <c r="P65" s="9"/>
    </row>
    <row r="66" spans="1:119">
      <c r="A66" s="12"/>
      <c r="B66" s="25">
        <v>366</v>
      </c>
      <c r="C66" s="20" t="s">
        <v>64</v>
      </c>
      <c r="D66" s="46">
        <v>58292</v>
      </c>
      <c r="E66" s="46">
        <v>0</v>
      </c>
      <c r="F66" s="46">
        <v>0</v>
      </c>
      <c r="G66" s="46">
        <v>37838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96130</v>
      </c>
      <c r="O66" s="47">
        <f t="shared" si="7"/>
        <v>1.9460695993683828</v>
      </c>
      <c r="P66" s="9"/>
    </row>
    <row r="67" spans="1:119">
      <c r="A67" s="12"/>
      <c r="B67" s="25">
        <v>368</v>
      </c>
      <c r="C67" s="20" t="s">
        <v>95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29001400</v>
      </c>
      <c r="L67" s="46">
        <v>0</v>
      </c>
      <c r="M67" s="46">
        <v>0</v>
      </c>
      <c r="N67" s="46">
        <f t="shared" si="13"/>
        <v>29001400</v>
      </c>
      <c r="O67" s="47">
        <f t="shared" si="7"/>
        <v>587.10852885802785</v>
      </c>
      <c r="P67" s="9"/>
    </row>
    <row r="68" spans="1:119">
      <c r="A68" s="12"/>
      <c r="B68" s="25">
        <v>369.9</v>
      </c>
      <c r="C68" s="20" t="s">
        <v>65</v>
      </c>
      <c r="D68" s="46">
        <v>254373</v>
      </c>
      <c r="E68" s="46">
        <v>0</v>
      </c>
      <c r="F68" s="46">
        <v>0</v>
      </c>
      <c r="G68" s="46">
        <v>3912499</v>
      </c>
      <c r="H68" s="46">
        <v>0</v>
      </c>
      <c r="I68" s="46">
        <v>0</v>
      </c>
      <c r="J68" s="46">
        <v>64957</v>
      </c>
      <c r="K68" s="46">
        <v>0</v>
      </c>
      <c r="L68" s="46">
        <v>0</v>
      </c>
      <c r="M68" s="46">
        <v>0</v>
      </c>
      <c r="N68" s="46">
        <f t="shared" si="13"/>
        <v>4231829</v>
      </c>
      <c r="O68" s="47">
        <f t="shared" si="7"/>
        <v>85.669757272708864</v>
      </c>
      <c r="P68" s="9"/>
    </row>
    <row r="69" spans="1:119" ht="15.75">
      <c r="A69" s="29" t="s">
        <v>41</v>
      </c>
      <c r="B69" s="30"/>
      <c r="C69" s="31"/>
      <c r="D69" s="32">
        <f t="shared" ref="D69:M69" si="14">SUM(D70:D71)</f>
        <v>9188532</v>
      </c>
      <c r="E69" s="32">
        <f t="shared" si="14"/>
        <v>0</v>
      </c>
      <c r="F69" s="32">
        <f t="shared" si="14"/>
        <v>6384842</v>
      </c>
      <c r="G69" s="32">
        <f t="shared" si="14"/>
        <v>24248177</v>
      </c>
      <c r="H69" s="32">
        <f t="shared" si="14"/>
        <v>0</v>
      </c>
      <c r="I69" s="32">
        <f t="shared" si="14"/>
        <v>40621</v>
      </c>
      <c r="J69" s="32">
        <f t="shared" si="14"/>
        <v>200585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40062757</v>
      </c>
      <c r="O69" s="45">
        <f>(N69/O$74)</f>
        <v>811.03623701844242</v>
      </c>
      <c r="P69" s="9"/>
    </row>
    <row r="70" spans="1:119">
      <c r="A70" s="12"/>
      <c r="B70" s="25">
        <v>381</v>
      </c>
      <c r="C70" s="20" t="s">
        <v>66</v>
      </c>
      <c r="D70" s="46">
        <v>9188532</v>
      </c>
      <c r="E70" s="46">
        <v>0</v>
      </c>
      <c r="F70" s="46">
        <v>6384842</v>
      </c>
      <c r="G70" s="46">
        <v>17748177</v>
      </c>
      <c r="H70" s="46">
        <v>0</v>
      </c>
      <c r="I70" s="46">
        <v>40621</v>
      </c>
      <c r="J70" s="46">
        <v>200585</v>
      </c>
      <c r="K70" s="46">
        <v>0</v>
      </c>
      <c r="L70" s="46">
        <v>0</v>
      </c>
      <c r="M70" s="46">
        <v>0</v>
      </c>
      <c r="N70" s="46">
        <f>SUM(D70:M70)</f>
        <v>33562757</v>
      </c>
      <c r="O70" s="47">
        <f>(N70/O$74)</f>
        <v>679.44929854039719</v>
      </c>
      <c r="P70" s="9"/>
    </row>
    <row r="71" spans="1:119" ht="15.75" thickBot="1">
      <c r="A71" s="12"/>
      <c r="B71" s="25">
        <v>384</v>
      </c>
      <c r="C71" s="20" t="s">
        <v>67</v>
      </c>
      <c r="D71" s="46">
        <v>0</v>
      </c>
      <c r="E71" s="46">
        <v>0</v>
      </c>
      <c r="F71" s="46">
        <v>0</v>
      </c>
      <c r="G71" s="46">
        <v>6500000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6500000</v>
      </c>
      <c r="O71" s="47">
        <f>(N71/O$74)</f>
        <v>131.58693847804523</v>
      </c>
      <c r="P71" s="9"/>
    </row>
    <row r="72" spans="1:119" ht="16.5" thickBot="1">
      <c r="A72" s="14" t="s">
        <v>51</v>
      </c>
      <c r="B72" s="23"/>
      <c r="C72" s="22"/>
      <c r="D72" s="15">
        <f t="shared" ref="D72:M72" si="15">SUM(D5,D18,D26,D40,D54,D61,D69)</f>
        <v>146383273</v>
      </c>
      <c r="E72" s="15">
        <f t="shared" si="15"/>
        <v>0</v>
      </c>
      <c r="F72" s="15">
        <f t="shared" si="15"/>
        <v>6393606</v>
      </c>
      <c r="G72" s="15">
        <f t="shared" si="15"/>
        <v>34920866</v>
      </c>
      <c r="H72" s="15">
        <f t="shared" si="15"/>
        <v>0</v>
      </c>
      <c r="I72" s="15">
        <f t="shared" si="15"/>
        <v>26197261</v>
      </c>
      <c r="J72" s="15">
        <f t="shared" si="15"/>
        <v>24670933</v>
      </c>
      <c r="K72" s="15">
        <f t="shared" si="15"/>
        <v>38765093</v>
      </c>
      <c r="L72" s="15">
        <f t="shared" si="15"/>
        <v>0</v>
      </c>
      <c r="M72" s="15">
        <f t="shared" si="15"/>
        <v>0</v>
      </c>
      <c r="N72" s="15">
        <f>SUM(D72:M72)</f>
        <v>277331032</v>
      </c>
      <c r="O72" s="38">
        <f>(N72/O$74)</f>
        <v>5614.3294532056607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147</v>
      </c>
      <c r="M74" s="118"/>
      <c r="N74" s="118"/>
      <c r="O74" s="43">
        <v>49397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103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2025-02-21T16:50:24Z</cp:lastPrinted>
  <dcterms:created xsi:type="dcterms:W3CDTF">2000-08-31T21:26:31Z</dcterms:created>
  <dcterms:modified xsi:type="dcterms:W3CDTF">2025-02-21T16:50:28Z</dcterms:modified>
</cp:coreProperties>
</file>