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'2007'!$A$1:$O$39</definedName>
    <definedName name="_xlnm.Print_Area" localSheetId="15">'2008'!$A$1:$O$39</definedName>
    <definedName name="_xlnm.Print_Area" localSheetId="14">'2009'!$A$1:$O$39</definedName>
    <definedName name="_xlnm.Print_Area" localSheetId="13">'2010'!$A$1:$O$39</definedName>
    <definedName name="_xlnm.Print_Area" localSheetId="12">'2011'!$A$1:$O$37</definedName>
    <definedName name="_xlnm.Print_Area" localSheetId="11">'2012'!$A$1:$O$37</definedName>
    <definedName name="_xlnm.Print_Area" localSheetId="10">'2013'!$A$1:$O$35</definedName>
    <definedName name="_xlnm.Print_Area" localSheetId="9">'2014'!$A$1:$O$35</definedName>
    <definedName name="_xlnm.Print_Area" localSheetId="8">'2015'!$A$1:$O$36</definedName>
    <definedName name="_xlnm.Print_Area" localSheetId="7">'2016'!$A$1:$O$35</definedName>
    <definedName name="_xlnm.Print_Area" localSheetId="6">'2017'!$A$1:$O$35</definedName>
    <definedName name="_xlnm.Print_Area" localSheetId="5">'2018'!$A$1:$O$36</definedName>
    <definedName name="_xlnm.Print_Area" localSheetId="4">'2019'!$A$1:$O$36</definedName>
    <definedName name="_xlnm.Print_Area" localSheetId="3">'2020'!$A$1:$O$35</definedName>
    <definedName name="_xlnm.Print_Area" localSheetId="2">'2021'!$A$1:$P$36</definedName>
    <definedName name="_xlnm.Print_Area" localSheetId="1">'2022'!$A$1:$P$36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 l="1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5" i="49" l="1"/>
  <c r="P25" i="49" s="1"/>
  <c r="O23" i="49"/>
  <c r="P23" i="49" s="1"/>
  <c r="O21" i="49"/>
  <c r="P21" i="49" s="1"/>
  <c r="O18" i="49"/>
  <c r="P18" i="49" s="1"/>
  <c r="O14" i="49"/>
  <c r="P14" i="49" s="1"/>
  <c r="O5" i="49"/>
  <c r="P5" i="49" s="1"/>
  <c r="E32" i="48"/>
  <c r="F32" i="48"/>
  <c r="G32" i="48"/>
  <c r="H32" i="48"/>
  <c r="I32" i="48"/>
  <c r="J32" i="48"/>
  <c r="K32" i="48"/>
  <c r="L32" i="48"/>
  <c r="M32" i="48"/>
  <c r="N32" i="48"/>
  <c r="D32" i="48"/>
  <c r="O28" i="49" l="1"/>
  <c r="P28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8" i="48"/>
  <c r="P28" i="48" s="1"/>
  <c r="O26" i="48"/>
  <c r="P26" i="48" s="1"/>
  <c r="O23" i="48"/>
  <c r="P23" i="48" s="1"/>
  <c r="O17" i="48"/>
  <c r="P17" i="48" s="1"/>
  <c r="O13" i="48"/>
  <c r="P13" i="48" s="1"/>
  <c r="O5" i="48"/>
  <c r="P5" i="48" s="1"/>
  <c r="G32" i="47"/>
  <c r="O31" i="47"/>
  <c r="P31" i="47" s="1"/>
  <c r="N30" i="47"/>
  <c r="M30" i="47"/>
  <c r="L30" i="47"/>
  <c r="K30" i="47"/>
  <c r="J30" i="47"/>
  <c r="J32" i="47" s="1"/>
  <c r="I30" i="47"/>
  <c r="H30" i="47"/>
  <c r="G30" i="47"/>
  <c r="F30" i="47"/>
  <c r="E30" i="47"/>
  <c r="D30" i="47"/>
  <c r="O30" i="47" s="1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O28" i="47" s="1"/>
  <c r="P28" i="47" s="1"/>
  <c r="D28" i="47"/>
  <c r="O27" i="47"/>
  <c r="P27" i="47"/>
  <c r="N26" i="47"/>
  <c r="M26" i="47"/>
  <c r="L26" i="47"/>
  <c r="K26" i="47"/>
  <c r="J26" i="47"/>
  <c r="I26" i="47"/>
  <c r="H26" i="47"/>
  <c r="G26" i="47"/>
  <c r="F26" i="47"/>
  <c r="O26" i="47" s="1"/>
  <c r="P26" i="47" s="1"/>
  <c r="E26" i="47"/>
  <c r="D26" i="47"/>
  <c r="O25" i="47"/>
  <c r="P25" i="47" s="1"/>
  <c r="O24" i="47"/>
  <c r="P24" i="47"/>
  <c r="N23" i="47"/>
  <c r="M23" i="47"/>
  <c r="L23" i="47"/>
  <c r="K23" i="47"/>
  <c r="J23" i="47"/>
  <c r="I23" i="47"/>
  <c r="O23" i="47" s="1"/>
  <c r="P23" i="47" s="1"/>
  <c r="H23" i="47"/>
  <c r="G23" i="47"/>
  <c r="F23" i="47"/>
  <c r="E23" i="47"/>
  <c r="D23" i="47"/>
  <c r="O22" i="47"/>
  <c r="P22" i="47" s="1"/>
  <c r="O21" i="47"/>
  <c r="P21" i="47" s="1"/>
  <c r="O20" i="47"/>
  <c r="P20" i="47"/>
  <c r="O19" i="47"/>
  <c r="P19" i="47" s="1"/>
  <c r="O18" i="47"/>
  <c r="P18" i="47"/>
  <c r="N17" i="47"/>
  <c r="M17" i="47"/>
  <c r="L17" i="47"/>
  <c r="K17" i="47"/>
  <c r="J17" i="47"/>
  <c r="I17" i="47"/>
  <c r="H17" i="47"/>
  <c r="G17" i="47"/>
  <c r="F17" i="47"/>
  <c r="O17" i="47" s="1"/>
  <c r="P17" i="47" s="1"/>
  <c r="E17" i="47"/>
  <c r="D17" i="47"/>
  <c r="O16" i="47"/>
  <c r="P16" i="47" s="1"/>
  <c r="O15" i="47"/>
  <c r="P15" i="47"/>
  <c r="O14" i="47"/>
  <c r="P14" i="47"/>
  <c r="N13" i="47"/>
  <c r="M13" i="47"/>
  <c r="L13" i="47"/>
  <c r="K13" i="47"/>
  <c r="O13" i="47" s="1"/>
  <c r="P13" i="47" s="1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 s="1"/>
  <c r="O9" i="47"/>
  <c r="P9" i="47"/>
  <c r="O8" i="47"/>
  <c r="P8" i="47" s="1"/>
  <c r="O7" i="47"/>
  <c r="P7" i="47" s="1"/>
  <c r="O6" i="47"/>
  <c r="P6" i="47" s="1"/>
  <c r="N5" i="47"/>
  <c r="N32" i="47" s="1"/>
  <c r="M5" i="47"/>
  <c r="M32" i="47" s="1"/>
  <c r="L5" i="47"/>
  <c r="O5" i="47" s="1"/>
  <c r="P5" i="47" s="1"/>
  <c r="K5" i="47"/>
  <c r="K32" i="47" s="1"/>
  <c r="J5" i="47"/>
  <c r="I5" i="47"/>
  <c r="I32" i="47" s="1"/>
  <c r="H5" i="47"/>
  <c r="H32" i="47" s="1"/>
  <c r="G5" i="47"/>
  <c r="F5" i="47"/>
  <c r="F32" i="47" s="1"/>
  <c r="E5" i="47"/>
  <c r="E32" i="47" s="1"/>
  <c r="D5" i="47"/>
  <c r="D32" i="47" s="1"/>
  <c r="H31" i="46"/>
  <c r="N30" i="46"/>
  <c r="O30" i="46"/>
  <c r="M29" i="46"/>
  <c r="L29" i="46"/>
  <c r="K29" i="46"/>
  <c r="J29" i="46"/>
  <c r="N29" i="46" s="1"/>
  <c r="O29" i="46" s="1"/>
  <c r="I29" i="46"/>
  <c r="H29" i="46"/>
  <c r="G29" i="46"/>
  <c r="F29" i="46"/>
  <c r="E29" i="46"/>
  <c r="D29" i="46"/>
  <c r="N28" i="46"/>
  <c r="O28" i="46"/>
  <c r="M27" i="46"/>
  <c r="L27" i="46"/>
  <c r="K27" i="46"/>
  <c r="J27" i="46"/>
  <c r="N27" i="46" s="1"/>
  <c r="O27" i="46" s="1"/>
  <c r="I27" i="46"/>
  <c r="H27" i="46"/>
  <c r="G27" i="46"/>
  <c r="G31" i="46" s="1"/>
  <c r="F27" i="46"/>
  <c r="E27" i="46"/>
  <c r="D27" i="46"/>
  <c r="D31" i="46" s="1"/>
  <c r="N31" i="46" s="1"/>
  <c r="O31" i="46" s="1"/>
  <c r="N26" i="46"/>
  <c r="O26" i="46"/>
  <c r="N25" i="46"/>
  <c r="O25" i="46"/>
  <c r="M24" i="46"/>
  <c r="L24" i="46"/>
  <c r="N24" i="46" s="1"/>
  <c r="O24" i="46" s="1"/>
  <c r="K24" i="46"/>
  <c r="J24" i="46"/>
  <c r="I24" i="46"/>
  <c r="H24" i="46"/>
  <c r="G24" i="46"/>
  <c r="F24" i="46"/>
  <c r="E24" i="46"/>
  <c r="D24" i="46"/>
  <c r="N23" i="46"/>
  <c r="O23" i="46"/>
  <c r="N22" i="46"/>
  <c r="O22" i="46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N18" i="46" s="1"/>
  <c r="O18" i="46" s="1"/>
  <c r="G18" i="46"/>
  <c r="F18" i="46"/>
  <c r="E18" i="46"/>
  <c r="D18" i="46"/>
  <c r="N17" i="46"/>
  <c r="O17" i="46"/>
  <c r="N16" i="46"/>
  <c r="O16" i="46"/>
  <c r="N15" i="46"/>
  <c r="O15" i="46"/>
  <c r="M14" i="46"/>
  <c r="L14" i="46"/>
  <c r="N14" i="46" s="1"/>
  <c r="O14" i="46" s="1"/>
  <c r="K14" i="46"/>
  <c r="J14" i="46"/>
  <c r="I14" i="46"/>
  <c r="H14" i="46"/>
  <c r="G14" i="46"/>
  <c r="F14" i="46"/>
  <c r="E14" i="46"/>
  <c r="D14" i="46"/>
  <c r="N13" i="46"/>
  <c r="O13" i="46"/>
  <c r="N12" i="46"/>
  <c r="O12" i="46"/>
  <c r="N11" i="46"/>
  <c r="O11" i="46" s="1"/>
  <c r="N10" i="46"/>
  <c r="O10" i="46" s="1"/>
  <c r="N9" i="46"/>
  <c r="O9" i="46"/>
  <c r="N8" i="46"/>
  <c r="O8" i="46"/>
  <c r="N7" i="46"/>
  <c r="O7" i="46"/>
  <c r="N6" i="46"/>
  <c r="O6" i="46"/>
  <c r="M5" i="46"/>
  <c r="M31" i="46" s="1"/>
  <c r="L5" i="46"/>
  <c r="L31" i="46" s="1"/>
  <c r="K5" i="46"/>
  <c r="K31" i="46" s="1"/>
  <c r="J5" i="46"/>
  <c r="J31" i="46" s="1"/>
  <c r="I5" i="46"/>
  <c r="I31" i="46" s="1"/>
  <c r="H5" i="46"/>
  <c r="G5" i="46"/>
  <c r="F5" i="46"/>
  <c r="F31" i="46" s="1"/>
  <c r="E5" i="46"/>
  <c r="E31" i="46" s="1"/>
  <c r="D5" i="46"/>
  <c r="N31" i="45"/>
  <c r="O31" i="45"/>
  <c r="M30" i="45"/>
  <c r="L30" i="45"/>
  <c r="N30" i="45" s="1"/>
  <c r="O30" i="45" s="1"/>
  <c r="K30" i="45"/>
  <c r="J30" i="45"/>
  <c r="I30" i="45"/>
  <c r="H30" i="45"/>
  <c r="G30" i="45"/>
  <c r="F30" i="45"/>
  <c r="E30" i="45"/>
  <c r="D30" i="45"/>
  <c r="N29" i="45"/>
  <c r="O29" i="45"/>
  <c r="M28" i="45"/>
  <c r="L28" i="45"/>
  <c r="N28" i="45" s="1"/>
  <c r="O28" i="45" s="1"/>
  <c r="K28" i="45"/>
  <c r="J28" i="45"/>
  <c r="I28" i="45"/>
  <c r="I32" i="45" s="1"/>
  <c r="H28" i="45"/>
  <c r="G28" i="45"/>
  <c r="F28" i="45"/>
  <c r="E28" i="45"/>
  <c r="D28" i="45"/>
  <c r="N27" i="45"/>
  <c r="O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N22" i="45"/>
  <c r="O22" i="45" s="1"/>
  <c r="N21" i="45"/>
  <c r="O21" i="45"/>
  <c r="N20" i="45"/>
  <c r="O20" i="45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/>
  <c r="N17" i="45"/>
  <c r="O17" i="45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E32" i="45" s="1"/>
  <c r="D14" i="45"/>
  <c r="N14" i="45" s="1"/>
  <c r="O14" i="45" s="1"/>
  <c r="N13" i="45"/>
  <c r="O13" i="45" s="1"/>
  <c r="N12" i="45"/>
  <c r="O12" i="45" s="1"/>
  <c r="N11" i="45"/>
  <c r="O11" i="45"/>
  <c r="N10" i="45"/>
  <c r="O10" i="45"/>
  <c r="N9" i="45"/>
  <c r="O9" i="45"/>
  <c r="N8" i="45"/>
  <c r="O8" i="45"/>
  <c r="N7" i="45"/>
  <c r="O7" i="45" s="1"/>
  <c r="N6" i="45"/>
  <c r="O6" i="45" s="1"/>
  <c r="M5" i="45"/>
  <c r="M32" i="45" s="1"/>
  <c r="L5" i="45"/>
  <c r="L32" i="45" s="1"/>
  <c r="K5" i="45"/>
  <c r="K32" i="45" s="1"/>
  <c r="J5" i="45"/>
  <c r="J32" i="45" s="1"/>
  <c r="I5" i="45"/>
  <c r="H5" i="45"/>
  <c r="H32" i="45" s="1"/>
  <c r="G5" i="45"/>
  <c r="G32" i="45" s="1"/>
  <c r="F5" i="45"/>
  <c r="N5" i="45" s="1"/>
  <c r="O5" i="45" s="1"/>
  <c r="E5" i="45"/>
  <c r="D5" i="45"/>
  <c r="D32" i="45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30" i="44" s="1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N25" i="44" s="1"/>
  <c r="O25" i="44" s="1"/>
  <c r="E25" i="44"/>
  <c r="D25" i="44"/>
  <c r="N24" i="44"/>
  <c r="O24" i="44" s="1"/>
  <c r="N23" i="44"/>
  <c r="O23" i="44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H32" i="44" s="1"/>
  <c r="G14" i="44"/>
  <c r="F14" i="44"/>
  <c r="E14" i="44"/>
  <c r="E32" i="44" s="1"/>
  <c r="D14" i="44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M32" i="44" s="1"/>
  <c r="L5" i="44"/>
  <c r="L32" i="44" s="1"/>
  <c r="K5" i="44"/>
  <c r="K32" i="44" s="1"/>
  <c r="J5" i="44"/>
  <c r="J32" i="44" s="1"/>
  <c r="I5" i="44"/>
  <c r="I32" i="44" s="1"/>
  <c r="H5" i="44"/>
  <c r="G5" i="44"/>
  <c r="G32" i="44" s="1"/>
  <c r="F5" i="44"/>
  <c r="F32" i="44" s="1"/>
  <c r="E5" i="44"/>
  <c r="D5" i="44"/>
  <c r="M31" i="43"/>
  <c r="N30" i="43"/>
  <c r="O30" i="43"/>
  <c r="M29" i="43"/>
  <c r="L29" i="43"/>
  <c r="K29" i="43"/>
  <c r="J29" i="43"/>
  <c r="I29" i="43"/>
  <c r="H29" i="43"/>
  <c r="N29" i="43" s="1"/>
  <c r="O29" i="43" s="1"/>
  <c r="G29" i="43"/>
  <c r="F29" i="43"/>
  <c r="E29" i="43"/>
  <c r="D29" i="43"/>
  <c r="N28" i="43"/>
  <c r="O28" i="43"/>
  <c r="M27" i="43"/>
  <c r="L27" i="43"/>
  <c r="K27" i="43"/>
  <c r="J27" i="43"/>
  <c r="I27" i="43"/>
  <c r="H27" i="43"/>
  <c r="N27" i="43" s="1"/>
  <c r="O27" i="43" s="1"/>
  <c r="G27" i="43"/>
  <c r="F27" i="43"/>
  <c r="E27" i="43"/>
  <c r="D27" i="43"/>
  <c r="N26" i="43"/>
  <c r="O26" i="43"/>
  <c r="N25" i="43"/>
  <c r="O25" i="43" s="1"/>
  <c r="M24" i="43"/>
  <c r="L24" i="43"/>
  <c r="K24" i="43"/>
  <c r="J24" i="43"/>
  <c r="N24" i="43" s="1"/>
  <c r="O24" i="43" s="1"/>
  <c r="I24" i="43"/>
  <c r="H24" i="43"/>
  <c r="G24" i="43"/>
  <c r="F24" i="43"/>
  <c r="E24" i="43"/>
  <c r="D24" i="43"/>
  <c r="N23" i="43"/>
  <c r="O23" i="43" s="1"/>
  <c r="N22" i="43"/>
  <c r="O22" i="43" s="1"/>
  <c r="N21" i="43"/>
  <c r="O21" i="43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N18" i="43" s="1"/>
  <c r="O18" i="43" s="1"/>
  <c r="E18" i="43"/>
  <c r="D18" i="43"/>
  <c r="N17" i="43"/>
  <c r="O17" i="43" s="1"/>
  <c r="N16" i="43"/>
  <c r="O16" i="43"/>
  <c r="N15" i="43"/>
  <c r="O15" i="43" s="1"/>
  <c r="M14" i="43"/>
  <c r="L14" i="43"/>
  <c r="K14" i="43"/>
  <c r="J14" i="43"/>
  <c r="J31" i="43" s="1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/>
  <c r="N9" i="43"/>
  <c r="O9" i="43" s="1"/>
  <c r="N8" i="43"/>
  <c r="O8" i="43"/>
  <c r="N7" i="43"/>
  <c r="O7" i="43" s="1"/>
  <c r="N6" i="43"/>
  <c r="O6" i="43" s="1"/>
  <c r="M5" i="43"/>
  <c r="L5" i="43"/>
  <c r="L31" i="43" s="1"/>
  <c r="K5" i="43"/>
  <c r="K31" i="43" s="1"/>
  <c r="J5" i="43"/>
  <c r="I5" i="43"/>
  <c r="I31" i="43" s="1"/>
  <c r="H5" i="43"/>
  <c r="H31" i="43" s="1"/>
  <c r="G5" i="43"/>
  <c r="G31" i="43" s="1"/>
  <c r="F5" i="43"/>
  <c r="F31" i="43" s="1"/>
  <c r="E5" i="43"/>
  <c r="E31" i="43" s="1"/>
  <c r="D5" i="43"/>
  <c r="D31" i="43" s="1"/>
  <c r="N30" i="42"/>
  <c r="O30" i="42" s="1"/>
  <c r="M29" i="42"/>
  <c r="L29" i="42"/>
  <c r="K29" i="42"/>
  <c r="J29" i="42"/>
  <c r="N29" i="42" s="1"/>
  <c r="O29" i="42" s="1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N27" i="42" s="1"/>
  <c r="O27" i="42" s="1"/>
  <c r="I27" i="42"/>
  <c r="H27" i="42"/>
  <c r="G27" i="42"/>
  <c r="F27" i="42"/>
  <c r="E27" i="42"/>
  <c r="D27" i="42"/>
  <c r="D31" i="42" s="1"/>
  <c r="N26" i="42"/>
  <c r="O26" i="42" s="1"/>
  <c r="N25" i="42"/>
  <c r="O25" i="42" s="1"/>
  <c r="M24" i="42"/>
  <c r="L24" i="42"/>
  <c r="N24" i="42" s="1"/>
  <c r="O24" i="42" s="1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/>
  <c r="M18" i="42"/>
  <c r="L18" i="42"/>
  <c r="K18" i="42"/>
  <c r="J18" i="42"/>
  <c r="I18" i="42"/>
  <c r="H18" i="42"/>
  <c r="H31" i="42" s="1"/>
  <c r="G18" i="42"/>
  <c r="F18" i="42"/>
  <c r="E18" i="42"/>
  <c r="D18" i="42"/>
  <c r="N17" i="42"/>
  <c r="O17" i="42"/>
  <c r="N16" i="42"/>
  <c r="O16" i="42" s="1"/>
  <c r="N15" i="42"/>
  <c r="O15" i="42" s="1"/>
  <c r="M14" i="42"/>
  <c r="L14" i="42"/>
  <c r="N14" i="42" s="1"/>
  <c r="O14" i="42" s="1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M31" i="42" s="1"/>
  <c r="L5" i="42"/>
  <c r="L31" i="42" s="1"/>
  <c r="K5" i="42"/>
  <c r="K31" i="42" s="1"/>
  <c r="J5" i="42"/>
  <c r="J31" i="42" s="1"/>
  <c r="I5" i="42"/>
  <c r="I31" i="42" s="1"/>
  <c r="H5" i="42"/>
  <c r="G5" i="42"/>
  <c r="G31" i="42" s="1"/>
  <c r="F5" i="42"/>
  <c r="F31" i="42" s="1"/>
  <c r="E5" i="42"/>
  <c r="E31" i="42" s="1"/>
  <c r="D5" i="42"/>
  <c r="F35" i="41"/>
  <c r="N34" i="41"/>
  <c r="O34" i="41" s="1"/>
  <c r="M33" i="41"/>
  <c r="L33" i="41"/>
  <c r="N33" i="41" s="1"/>
  <c r="O33" i="41" s="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 s="1"/>
  <c r="N22" i="41"/>
  <c r="O22" i="41"/>
  <c r="N21" i="41"/>
  <c r="O21" i="41"/>
  <c r="N20" i="41"/>
  <c r="O20" i="41" s="1"/>
  <c r="M19" i="41"/>
  <c r="L19" i="41"/>
  <c r="N19" i="41" s="1"/>
  <c r="O19" i="41" s="1"/>
  <c r="K19" i="41"/>
  <c r="J19" i="41"/>
  <c r="I19" i="41"/>
  <c r="I35" i="41" s="1"/>
  <c r="H19" i="41"/>
  <c r="G19" i="41"/>
  <c r="F19" i="41"/>
  <c r="E19" i="41"/>
  <c r="D19" i="41"/>
  <c r="N18" i="41"/>
  <c r="O18" i="41" s="1"/>
  <c r="N17" i="41"/>
  <c r="O17" i="41"/>
  <c r="N16" i="41"/>
  <c r="O16" i="41" s="1"/>
  <c r="N15" i="41"/>
  <c r="O15" i="41" s="1"/>
  <c r="M14" i="41"/>
  <c r="L14" i="41"/>
  <c r="L35" i="41" s="1"/>
  <c r="K14" i="41"/>
  <c r="J14" i="41"/>
  <c r="I14" i="41"/>
  <c r="H14" i="41"/>
  <c r="G14" i="41"/>
  <c r="F14" i="41"/>
  <c r="N14" i="41" s="1"/>
  <c r="O14" i="41" s="1"/>
  <c r="E14" i="41"/>
  <c r="D14" i="41"/>
  <c r="N13" i="41"/>
  <c r="O13" i="41" s="1"/>
  <c r="N12" i="41"/>
  <c r="O12" i="41"/>
  <c r="N11" i="41"/>
  <c r="O11" i="41"/>
  <c r="N10" i="41"/>
  <c r="O10" i="41" s="1"/>
  <c r="N9" i="41"/>
  <c r="O9" i="41"/>
  <c r="N8" i="41"/>
  <c r="O8" i="41" s="1"/>
  <c r="N7" i="41"/>
  <c r="O7" i="41" s="1"/>
  <c r="N6" i="41"/>
  <c r="O6" i="41"/>
  <c r="M5" i="41"/>
  <c r="M35" i="41" s="1"/>
  <c r="L5" i="41"/>
  <c r="K5" i="41"/>
  <c r="K35" i="41" s="1"/>
  <c r="J5" i="41"/>
  <c r="J35" i="41" s="1"/>
  <c r="I5" i="41"/>
  <c r="H5" i="41"/>
  <c r="H35" i="41" s="1"/>
  <c r="G5" i="41"/>
  <c r="G35" i="41" s="1"/>
  <c r="F5" i="41"/>
  <c r="E5" i="41"/>
  <c r="E35" i="41" s="1"/>
  <c r="D5" i="41"/>
  <c r="D35" i="41" s="1"/>
  <c r="N31" i="40"/>
  <c r="O31" i="40"/>
  <c r="M30" i="40"/>
  <c r="L30" i="40"/>
  <c r="K30" i="40"/>
  <c r="J30" i="40"/>
  <c r="I30" i="40"/>
  <c r="H30" i="40"/>
  <c r="G30" i="40"/>
  <c r="F30" i="40"/>
  <c r="E30" i="40"/>
  <c r="N30" i="40" s="1"/>
  <c r="O30" i="40" s="1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D32" i="40" s="1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N16" i="40"/>
  <c r="O16" i="40" s="1"/>
  <c r="N15" i="40"/>
  <c r="O15" i="40"/>
  <c r="M14" i="40"/>
  <c r="L14" i="40"/>
  <c r="K14" i="40"/>
  <c r="J14" i="40"/>
  <c r="I14" i="40"/>
  <c r="N14" i="40" s="1"/>
  <c r="O14" i="40" s="1"/>
  <c r="H14" i="40"/>
  <c r="G14" i="40"/>
  <c r="G32" i="40" s="1"/>
  <c r="F14" i="40"/>
  <c r="E14" i="40"/>
  <c r="E32" i="40"/>
  <c r="D14" i="40"/>
  <c r="N13" i="40"/>
  <c r="O13" i="40" s="1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N5" i="40" s="1"/>
  <c r="O5" i="40" s="1"/>
  <c r="L5" i="40"/>
  <c r="K5" i="40"/>
  <c r="K32" i="40"/>
  <c r="J5" i="40"/>
  <c r="J32" i="40" s="1"/>
  <c r="I5" i="40"/>
  <c r="I32" i="40" s="1"/>
  <c r="H5" i="40"/>
  <c r="G5" i="40"/>
  <c r="F5" i="40"/>
  <c r="E5" i="40"/>
  <c r="D5" i="40"/>
  <c r="D5" i="38"/>
  <c r="D35" i="38" s="1"/>
  <c r="E5" i="38"/>
  <c r="F5" i="38"/>
  <c r="G5" i="38"/>
  <c r="H5" i="38"/>
  <c r="I5" i="38"/>
  <c r="J5" i="38"/>
  <c r="K5" i="38"/>
  <c r="L5" i="38"/>
  <c r="M5" i="38"/>
  <c r="N6" i="38"/>
  <c r="O6" i="38" s="1"/>
  <c r="N7" i="38"/>
  <c r="O7" i="38"/>
  <c r="N8" i="38"/>
  <c r="O8" i="38" s="1"/>
  <c r="N9" i="38"/>
  <c r="O9" i="38" s="1"/>
  <c r="N10" i="38"/>
  <c r="O10" i="38" s="1"/>
  <c r="N11" i="38"/>
  <c r="O11" i="38" s="1"/>
  <c r="N12" i="38"/>
  <c r="O12" i="38" s="1"/>
  <c r="N13" i="38"/>
  <c r="O13" i="38"/>
  <c r="D14" i="38"/>
  <c r="E14" i="38"/>
  <c r="F14" i="38"/>
  <c r="N14" i="38" s="1"/>
  <c r="O14" i="38" s="1"/>
  <c r="G14" i="38"/>
  <c r="H14" i="38"/>
  <c r="I14" i="38"/>
  <c r="J14" i="38"/>
  <c r="K14" i="38"/>
  <c r="L14" i="38"/>
  <c r="L35" i="38" s="1"/>
  <c r="M14" i="38"/>
  <c r="N15" i="38"/>
  <c r="O15" i="38" s="1"/>
  <c r="N16" i="38"/>
  <c r="O16" i="38" s="1"/>
  <c r="N17" i="38"/>
  <c r="O17" i="38" s="1"/>
  <c r="N18" i="38"/>
  <c r="O18" i="38" s="1"/>
  <c r="D19" i="38"/>
  <c r="N19" i="38" s="1"/>
  <c r="O19" i="38" s="1"/>
  <c r="E19" i="38"/>
  <c r="F19" i="38"/>
  <c r="G19" i="38"/>
  <c r="H19" i="38"/>
  <c r="I19" i="38"/>
  <c r="J19" i="38"/>
  <c r="K19" i="38"/>
  <c r="L19" i="38"/>
  <c r="M19" i="38"/>
  <c r="N20" i="38"/>
  <c r="O20" i="38" s="1"/>
  <c r="N21" i="38"/>
  <c r="O21" i="38"/>
  <c r="N22" i="38"/>
  <c r="O22" i="38" s="1"/>
  <c r="N23" i="38"/>
  <c r="O23" i="38" s="1"/>
  <c r="N24" i="38"/>
  <c r="O24" i="38" s="1"/>
  <c r="D25" i="38"/>
  <c r="E25" i="38"/>
  <c r="E35" i="38"/>
  <c r="F25" i="38"/>
  <c r="G25" i="38"/>
  <c r="H25" i="38"/>
  <c r="H35" i="38" s="1"/>
  <c r="I25" i="38"/>
  <c r="I35" i="38" s="1"/>
  <c r="J25" i="38"/>
  <c r="K25" i="38"/>
  <c r="L25" i="38"/>
  <c r="M25" i="38"/>
  <c r="N26" i="38"/>
  <c r="O26" i="38"/>
  <c r="N27" i="38"/>
  <c r="O27" i="38"/>
  <c r="D28" i="38"/>
  <c r="E28" i="38"/>
  <c r="F28" i="38"/>
  <c r="G28" i="38"/>
  <c r="H28" i="38"/>
  <c r="I28" i="38"/>
  <c r="J28" i="38"/>
  <c r="K28" i="38"/>
  <c r="L28" i="38"/>
  <c r="M28" i="38"/>
  <c r="N28" i="38" s="1"/>
  <c r="O28" i="38" s="1"/>
  <c r="N29" i="38"/>
  <c r="O29" i="38"/>
  <c r="D30" i="38"/>
  <c r="N30" i="38" s="1"/>
  <c r="O30" i="38" s="1"/>
  <c r="E30" i="38"/>
  <c r="F30" i="38"/>
  <c r="G30" i="38"/>
  <c r="H30" i="38"/>
  <c r="I30" i="38"/>
  <c r="J30" i="38"/>
  <c r="K30" i="38"/>
  <c r="L30" i="38"/>
  <c r="M30" i="38"/>
  <c r="N31" i="38"/>
  <c r="O31" i="38" s="1"/>
  <c r="N32" i="38"/>
  <c r="O32" i="38"/>
  <c r="D33" i="38"/>
  <c r="N33" i="38" s="1"/>
  <c r="O33" i="38" s="1"/>
  <c r="E33" i="38"/>
  <c r="F33" i="38"/>
  <c r="G33" i="38"/>
  <c r="H33" i="38"/>
  <c r="I33" i="38"/>
  <c r="J33" i="38"/>
  <c r="K33" i="38"/>
  <c r="L33" i="38"/>
  <c r="M33" i="38"/>
  <c r="N34" i="38"/>
  <c r="O34" i="38" s="1"/>
  <c r="D5" i="33"/>
  <c r="N5" i="33" s="1"/>
  <c r="O5" i="33" s="1"/>
  <c r="E5" i="33"/>
  <c r="F5" i="33"/>
  <c r="G5" i="33"/>
  <c r="H5" i="33"/>
  <c r="I5" i="33"/>
  <c r="J5" i="33"/>
  <c r="K5" i="33"/>
  <c r="L5" i="33"/>
  <c r="M5" i="33"/>
  <c r="N6" i="33"/>
  <c r="O6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13" i="33"/>
  <c r="O13" i="33" s="1"/>
  <c r="D14" i="33"/>
  <c r="E14" i="33"/>
  <c r="F14" i="33"/>
  <c r="G14" i="33"/>
  <c r="H14" i="33"/>
  <c r="I14" i="33"/>
  <c r="J14" i="33"/>
  <c r="K14" i="33"/>
  <c r="L14" i="33"/>
  <c r="M14" i="33"/>
  <c r="N15" i="33"/>
  <c r="O15" i="33" s="1"/>
  <c r="N16" i="33"/>
  <c r="O16" i="33"/>
  <c r="N17" i="33"/>
  <c r="O17" i="33"/>
  <c r="N18" i="33"/>
  <c r="O18" i="33" s="1"/>
  <c r="D19" i="33"/>
  <c r="E19" i="33"/>
  <c r="F19" i="33"/>
  <c r="G19" i="33"/>
  <c r="H19" i="33"/>
  <c r="H35" i="33" s="1"/>
  <c r="I19" i="33"/>
  <c r="J19" i="33"/>
  <c r="K19" i="33"/>
  <c r="K35" i="33" s="1"/>
  <c r="L19" i="33"/>
  <c r="M19" i="33"/>
  <c r="N20" i="33"/>
  <c r="O20" i="33" s="1"/>
  <c r="N21" i="33"/>
  <c r="O21" i="33" s="1"/>
  <c r="N22" i="33"/>
  <c r="O22" i="33" s="1"/>
  <c r="N23" i="33"/>
  <c r="O23" i="33" s="1"/>
  <c r="N24" i="33"/>
  <c r="O24" i="33"/>
  <c r="D25" i="33"/>
  <c r="E25" i="33"/>
  <c r="F25" i="33"/>
  <c r="N25" i="33" s="1"/>
  <c r="O25" i="33" s="1"/>
  <c r="G25" i="33"/>
  <c r="H25" i="33"/>
  <c r="I25" i="33"/>
  <c r="J25" i="33"/>
  <c r="J35" i="33"/>
  <c r="K25" i="33"/>
  <c r="L25" i="33"/>
  <c r="M25" i="33"/>
  <c r="N26" i="33"/>
  <c r="O26" i="33" s="1"/>
  <c r="N27" i="33"/>
  <c r="O27" i="33" s="1"/>
  <c r="D28" i="33"/>
  <c r="N28" i="33" s="1"/>
  <c r="O28" i="33" s="1"/>
  <c r="E28" i="33"/>
  <c r="F28" i="33"/>
  <c r="G28" i="33"/>
  <c r="H28" i="33"/>
  <c r="I28" i="33"/>
  <c r="J28" i="33"/>
  <c r="K28" i="33"/>
  <c r="L28" i="33"/>
  <c r="M28" i="33"/>
  <c r="N29" i="33"/>
  <c r="O29" i="33"/>
  <c r="D30" i="33"/>
  <c r="E30" i="33"/>
  <c r="F30" i="33"/>
  <c r="G30" i="33"/>
  <c r="H30" i="33"/>
  <c r="I30" i="33"/>
  <c r="J30" i="33"/>
  <c r="K30" i="33"/>
  <c r="L30" i="33"/>
  <c r="M30" i="33"/>
  <c r="N31" i="33"/>
  <c r="O31" i="33"/>
  <c r="N32" i="33"/>
  <c r="O32" i="33"/>
  <c r="D33" i="33"/>
  <c r="E33" i="33"/>
  <c r="F33" i="33"/>
  <c r="G33" i="33"/>
  <c r="H33" i="33"/>
  <c r="I33" i="33"/>
  <c r="J33" i="33"/>
  <c r="K33" i="33"/>
  <c r="L33" i="33"/>
  <c r="M33" i="33"/>
  <c r="N33" i="33" s="1"/>
  <c r="O33" i="33" s="1"/>
  <c r="N34" i="33"/>
  <c r="O34" i="33"/>
  <c r="G35" i="33"/>
  <c r="D5" i="34"/>
  <c r="E5" i="34"/>
  <c r="F5" i="34"/>
  <c r="G5" i="34"/>
  <c r="H5" i="34"/>
  <c r="I5" i="34"/>
  <c r="J5" i="34"/>
  <c r="K5" i="34"/>
  <c r="L5" i="34"/>
  <c r="L35" i="34" s="1"/>
  <c r="M5" i="34"/>
  <c r="N6" i="34"/>
  <c r="O6" i="34"/>
  <c r="N7" i="34"/>
  <c r="O7" i="34" s="1"/>
  <c r="N8" i="34"/>
  <c r="O8" i="34" s="1"/>
  <c r="N9" i="34"/>
  <c r="O9" i="34" s="1"/>
  <c r="N10" i="34"/>
  <c r="O10" i="34" s="1"/>
  <c r="N11" i="34"/>
  <c r="O11" i="34" s="1"/>
  <c r="N12" i="34"/>
  <c r="O12" i="34"/>
  <c r="N13" i="34"/>
  <c r="O13" i="34" s="1"/>
  <c r="D14" i="34"/>
  <c r="N14" i="34" s="1"/>
  <c r="O14" i="34" s="1"/>
  <c r="E14" i="34"/>
  <c r="F14" i="34"/>
  <c r="G14" i="34"/>
  <c r="H14" i="34"/>
  <c r="H35" i="34" s="1"/>
  <c r="I14" i="34"/>
  <c r="J14" i="34"/>
  <c r="K14" i="34"/>
  <c r="L14" i="34"/>
  <c r="M14" i="34"/>
  <c r="N15" i="34"/>
  <c r="O15" i="34" s="1"/>
  <c r="N16" i="34"/>
  <c r="O16" i="34" s="1"/>
  <c r="N17" i="34"/>
  <c r="O17" i="34" s="1"/>
  <c r="N18" i="34"/>
  <c r="O18" i="34" s="1"/>
  <c r="D19" i="34"/>
  <c r="E19" i="34"/>
  <c r="N19" i="34" s="1"/>
  <c r="O19" i="34" s="1"/>
  <c r="F19" i="34"/>
  <c r="G19" i="34"/>
  <c r="H19" i="34"/>
  <c r="I19" i="34"/>
  <c r="J19" i="34"/>
  <c r="K19" i="34"/>
  <c r="L19" i="34"/>
  <c r="M19" i="34"/>
  <c r="N20" i="34"/>
  <c r="O20" i="34"/>
  <c r="N21" i="34"/>
  <c r="O21" i="34" s="1"/>
  <c r="N22" i="34"/>
  <c r="O22" i="34" s="1"/>
  <c r="N23" i="34"/>
  <c r="O23" i="34" s="1"/>
  <c r="N24" i="34"/>
  <c r="O24" i="34" s="1"/>
  <c r="D25" i="34"/>
  <c r="D35" i="34" s="1"/>
  <c r="E25" i="34"/>
  <c r="F25" i="34"/>
  <c r="G25" i="34"/>
  <c r="H25" i="34"/>
  <c r="I25" i="34"/>
  <c r="J25" i="34"/>
  <c r="K25" i="34"/>
  <c r="L25" i="34"/>
  <c r="M25" i="34"/>
  <c r="M35" i="34" s="1"/>
  <c r="N26" i="34"/>
  <c r="O26" i="34" s="1"/>
  <c r="N27" i="34"/>
  <c r="O27" i="34" s="1"/>
  <c r="D28" i="34"/>
  <c r="E28" i="34"/>
  <c r="F28" i="34"/>
  <c r="G28" i="34"/>
  <c r="H28" i="34"/>
  <c r="I28" i="34"/>
  <c r="J28" i="34"/>
  <c r="J35" i="34" s="1"/>
  <c r="K28" i="34"/>
  <c r="L28" i="34"/>
  <c r="M28" i="34"/>
  <c r="N29" i="34"/>
  <c r="O29" i="34" s="1"/>
  <c r="D30" i="34"/>
  <c r="E30" i="34"/>
  <c r="F30" i="34"/>
  <c r="G30" i="34"/>
  <c r="H30" i="34"/>
  <c r="N30" i="34" s="1"/>
  <c r="O30" i="34" s="1"/>
  <c r="I30" i="34"/>
  <c r="I35" i="34" s="1"/>
  <c r="J30" i="34"/>
  <c r="K30" i="34"/>
  <c r="L30" i="34"/>
  <c r="M30" i="34"/>
  <c r="N31" i="34"/>
  <c r="O31" i="34" s="1"/>
  <c r="N32" i="34"/>
  <c r="O32" i="34" s="1"/>
  <c r="D33" i="34"/>
  <c r="N33" i="34" s="1"/>
  <c r="O33" i="34" s="1"/>
  <c r="E33" i="34"/>
  <c r="F33" i="34"/>
  <c r="F35" i="34" s="1"/>
  <c r="G33" i="34"/>
  <c r="H33" i="34"/>
  <c r="I33" i="34"/>
  <c r="J33" i="34"/>
  <c r="K33" i="34"/>
  <c r="L33" i="34"/>
  <c r="M33" i="34"/>
  <c r="N34" i="34"/>
  <c r="O34" i="34" s="1"/>
  <c r="E35" i="34"/>
  <c r="D5" i="35"/>
  <c r="E5" i="35"/>
  <c r="E33" i="35" s="1"/>
  <c r="F5" i="35"/>
  <c r="G5" i="35"/>
  <c r="H5" i="35"/>
  <c r="I5" i="35"/>
  <c r="I33" i="35" s="1"/>
  <c r="J5" i="35"/>
  <c r="K5" i="35"/>
  <c r="L5" i="35"/>
  <c r="L33" i="35" s="1"/>
  <c r="M5" i="35"/>
  <c r="N6" i="35"/>
  <c r="O6" i="35" s="1"/>
  <c r="N7" i="35"/>
  <c r="O7" i="35" s="1"/>
  <c r="N8" i="35"/>
  <c r="O8" i="35" s="1"/>
  <c r="N9" i="35"/>
  <c r="O9" i="35"/>
  <c r="N10" i="35"/>
  <c r="O10" i="35"/>
  <c r="N11" i="35"/>
  <c r="O11" i="35"/>
  <c r="N12" i="35"/>
  <c r="O12" i="35" s="1"/>
  <c r="N13" i="35"/>
  <c r="O13" i="35" s="1"/>
  <c r="D14" i="35"/>
  <c r="E14" i="35"/>
  <c r="F14" i="35"/>
  <c r="G14" i="35"/>
  <c r="H14" i="35"/>
  <c r="I14" i="35"/>
  <c r="N14" i="35" s="1"/>
  <c r="O14" i="35" s="1"/>
  <c r="J14" i="35"/>
  <c r="K14" i="35"/>
  <c r="L14" i="35"/>
  <c r="M14" i="35"/>
  <c r="M33" i="35" s="1"/>
  <c r="N15" i="35"/>
  <c r="O15" i="35" s="1"/>
  <c r="N16" i="35"/>
  <c r="O16" i="35" s="1"/>
  <c r="N17" i="35"/>
  <c r="O17" i="35"/>
  <c r="N18" i="35"/>
  <c r="O18" i="35"/>
  <c r="D19" i="35"/>
  <c r="E19" i="35"/>
  <c r="F19" i="35"/>
  <c r="G19" i="35"/>
  <c r="H19" i="35"/>
  <c r="I19" i="35"/>
  <c r="J19" i="35"/>
  <c r="K19" i="35"/>
  <c r="L19" i="35"/>
  <c r="M19" i="35"/>
  <c r="N20" i="35"/>
  <c r="O20" i="35"/>
  <c r="N21" i="35"/>
  <c r="O21" i="35" s="1"/>
  <c r="N22" i="35"/>
  <c r="O22" i="35" s="1"/>
  <c r="N23" i="35"/>
  <c r="O23" i="35" s="1"/>
  <c r="N24" i="35"/>
  <c r="O24" i="35" s="1"/>
  <c r="D25" i="35"/>
  <c r="E25" i="35"/>
  <c r="F25" i="35"/>
  <c r="G25" i="35"/>
  <c r="G33" i="35" s="1"/>
  <c r="H25" i="35"/>
  <c r="I25" i="35"/>
  <c r="J25" i="35"/>
  <c r="K25" i="35"/>
  <c r="K33" i="35" s="1"/>
  <c r="L25" i="35"/>
  <c r="M25" i="35"/>
  <c r="N26" i="35"/>
  <c r="O26" i="35"/>
  <c r="N27" i="35"/>
  <c r="O27" i="35"/>
  <c r="D28" i="35"/>
  <c r="E28" i="35"/>
  <c r="F28" i="35"/>
  <c r="G28" i="35"/>
  <c r="H28" i="35"/>
  <c r="H33" i="35" s="1"/>
  <c r="I28" i="35"/>
  <c r="J28" i="35"/>
  <c r="K28" i="35"/>
  <c r="L28" i="35"/>
  <c r="M28" i="35"/>
  <c r="N28" i="35" s="1"/>
  <c r="O28" i="35" s="1"/>
  <c r="N29" i="35"/>
  <c r="O29" i="35" s="1"/>
  <c r="N30" i="35"/>
  <c r="O30" i="35" s="1"/>
  <c r="D31" i="35"/>
  <c r="N31" i="35" s="1"/>
  <c r="O31" i="35" s="1"/>
  <c r="E31" i="35"/>
  <c r="F31" i="35"/>
  <c r="G31" i="35"/>
  <c r="H31" i="35"/>
  <c r="I31" i="35"/>
  <c r="J31" i="35"/>
  <c r="K31" i="35"/>
  <c r="L31" i="35"/>
  <c r="M31" i="35"/>
  <c r="N32" i="35"/>
  <c r="O32" i="35" s="1"/>
  <c r="D33" i="35"/>
  <c r="D5" i="36"/>
  <c r="D33" i="36" s="1"/>
  <c r="E5" i="36"/>
  <c r="N5" i="36" s="1"/>
  <c r="O5" i="36" s="1"/>
  <c r="F5" i="36"/>
  <c r="G5" i="36"/>
  <c r="H5" i="36"/>
  <c r="H33" i="36" s="1"/>
  <c r="I5" i="36"/>
  <c r="J5" i="36"/>
  <c r="K5" i="36"/>
  <c r="L5" i="36"/>
  <c r="L33" i="36" s="1"/>
  <c r="M5" i="36"/>
  <c r="N6" i="36"/>
  <c r="O6" i="36"/>
  <c r="N7" i="36"/>
  <c r="O7" i="36" s="1"/>
  <c r="N8" i="36"/>
  <c r="O8" i="36" s="1"/>
  <c r="N9" i="36"/>
  <c r="O9" i="36" s="1"/>
  <c r="N10" i="36"/>
  <c r="O10" i="36" s="1"/>
  <c r="N11" i="36"/>
  <c r="O11" i="36" s="1"/>
  <c r="N12" i="36"/>
  <c r="O12" i="36"/>
  <c r="N13" i="36"/>
  <c r="O13" i="36" s="1"/>
  <c r="D14" i="36"/>
  <c r="N14" i="36" s="1"/>
  <c r="O14" i="36" s="1"/>
  <c r="E14" i="36"/>
  <c r="F14" i="36"/>
  <c r="F33" i="36" s="1"/>
  <c r="G14" i="36"/>
  <c r="H14" i="36"/>
  <c r="I14" i="36"/>
  <c r="J14" i="36"/>
  <c r="J33" i="36" s="1"/>
  <c r="K14" i="36"/>
  <c r="L14" i="36"/>
  <c r="M14" i="36"/>
  <c r="N15" i="36"/>
  <c r="O15" i="36" s="1"/>
  <c r="N16" i="36"/>
  <c r="O16" i="36" s="1"/>
  <c r="N17" i="36"/>
  <c r="O17" i="36" s="1"/>
  <c r="N18" i="36"/>
  <c r="O18" i="36"/>
  <c r="D19" i="36"/>
  <c r="N19" i="36" s="1"/>
  <c r="O19" i="36" s="1"/>
  <c r="E19" i="36"/>
  <c r="F19" i="36"/>
  <c r="G19" i="36"/>
  <c r="H19" i="36"/>
  <c r="I19" i="36"/>
  <c r="J19" i="36"/>
  <c r="K19" i="36"/>
  <c r="L19" i="36"/>
  <c r="M19" i="36"/>
  <c r="M33" i="36" s="1"/>
  <c r="N20" i="36"/>
  <c r="O20" i="36" s="1"/>
  <c r="N21" i="36"/>
  <c r="O21" i="36" s="1"/>
  <c r="N22" i="36"/>
  <c r="O22" i="36" s="1"/>
  <c r="N23" i="36"/>
  <c r="O23" i="36" s="1"/>
  <c r="N24" i="36"/>
  <c r="O24" i="36" s="1"/>
  <c r="D25" i="36"/>
  <c r="E25" i="36"/>
  <c r="N25" i="36" s="1"/>
  <c r="O25" i="36" s="1"/>
  <c r="F25" i="36"/>
  <c r="G25" i="36"/>
  <c r="H25" i="36"/>
  <c r="I25" i="36"/>
  <c r="J25" i="36"/>
  <c r="K25" i="36"/>
  <c r="L25" i="36"/>
  <c r="M25" i="36"/>
  <c r="N26" i="36"/>
  <c r="O26" i="36" s="1"/>
  <c r="N27" i="36"/>
  <c r="O27" i="36" s="1"/>
  <c r="D28" i="36"/>
  <c r="N28" i="36" s="1"/>
  <c r="O28" i="36" s="1"/>
  <c r="E28" i="36"/>
  <c r="F28" i="36"/>
  <c r="G28" i="36"/>
  <c r="G33" i="36" s="1"/>
  <c r="H28" i="36"/>
  <c r="I28" i="36"/>
  <c r="I33" i="36" s="1"/>
  <c r="J28" i="36"/>
  <c r="K28" i="36"/>
  <c r="L28" i="36"/>
  <c r="M28" i="36"/>
  <c r="N29" i="36"/>
  <c r="O29" i="36" s="1"/>
  <c r="N30" i="36"/>
  <c r="O30" i="36" s="1"/>
  <c r="D31" i="36"/>
  <c r="N31" i="36" s="1"/>
  <c r="O31" i="36" s="1"/>
  <c r="E31" i="36"/>
  <c r="F31" i="36"/>
  <c r="G31" i="36"/>
  <c r="H31" i="36"/>
  <c r="I31" i="36"/>
  <c r="J31" i="36"/>
  <c r="K31" i="36"/>
  <c r="K33" i="36" s="1"/>
  <c r="L31" i="36"/>
  <c r="M31" i="36"/>
  <c r="N32" i="36"/>
  <c r="O32" i="36"/>
  <c r="D5" i="37"/>
  <c r="N5" i="37" s="1"/>
  <c r="O5" i="37" s="1"/>
  <c r="E5" i="37"/>
  <c r="F5" i="37"/>
  <c r="G5" i="37"/>
  <c r="H5" i="37"/>
  <c r="I5" i="37"/>
  <c r="J5" i="37"/>
  <c r="K5" i="37"/>
  <c r="L5" i="37"/>
  <c r="L31" i="37" s="1"/>
  <c r="M5" i="37"/>
  <c r="N6" i="37"/>
  <c r="O6" i="37" s="1"/>
  <c r="N7" i="37"/>
  <c r="O7" i="37"/>
  <c r="N8" i="37"/>
  <c r="O8" i="37" s="1"/>
  <c r="N9" i="37"/>
  <c r="O9" i="37"/>
  <c r="N10" i="37"/>
  <c r="O10" i="37" s="1"/>
  <c r="N11" i="37"/>
  <c r="O11" i="37" s="1"/>
  <c r="N12" i="37"/>
  <c r="O12" i="37" s="1"/>
  <c r="N13" i="37"/>
  <c r="O13" i="37"/>
  <c r="D14" i="37"/>
  <c r="N14" i="37" s="1"/>
  <c r="O14" i="37" s="1"/>
  <c r="E14" i="37"/>
  <c r="F14" i="37"/>
  <c r="G14" i="37"/>
  <c r="H14" i="37"/>
  <c r="H31" i="37" s="1"/>
  <c r="I14" i="37"/>
  <c r="J14" i="37"/>
  <c r="K14" i="37"/>
  <c r="L14" i="37"/>
  <c r="M14" i="37"/>
  <c r="N15" i="37"/>
  <c r="O15" i="37" s="1"/>
  <c r="N16" i="37"/>
  <c r="O16" i="37"/>
  <c r="N17" i="37"/>
  <c r="O17" i="37" s="1"/>
  <c r="D18" i="37"/>
  <c r="N18" i="37" s="1"/>
  <c r="O18" i="37" s="1"/>
  <c r="E18" i="37"/>
  <c r="F18" i="37"/>
  <c r="G18" i="37"/>
  <c r="G31" i="37" s="1"/>
  <c r="H18" i="37"/>
  <c r="I18" i="37"/>
  <c r="J18" i="37"/>
  <c r="K18" i="37"/>
  <c r="K31" i="37" s="1"/>
  <c r="L18" i="37"/>
  <c r="M18" i="37"/>
  <c r="N19" i="37"/>
  <c r="O19" i="37" s="1"/>
  <c r="N20" i="37"/>
  <c r="O20" i="37"/>
  <c r="N21" i="37"/>
  <c r="O21" i="37" s="1"/>
  <c r="N22" i="37"/>
  <c r="O22" i="37"/>
  <c r="N23" i="37"/>
  <c r="O23" i="37" s="1"/>
  <c r="D24" i="37"/>
  <c r="N24" i="37" s="1"/>
  <c r="O24" i="37" s="1"/>
  <c r="E24" i="37"/>
  <c r="F24" i="37"/>
  <c r="G24" i="37"/>
  <c r="H24" i="37"/>
  <c r="I24" i="37"/>
  <c r="J24" i="37"/>
  <c r="K24" i="37"/>
  <c r="L24" i="37"/>
  <c r="M24" i="37"/>
  <c r="N25" i="37"/>
  <c r="O25" i="37" s="1"/>
  <c r="N26" i="37"/>
  <c r="O26" i="37" s="1"/>
  <c r="D27" i="37"/>
  <c r="E27" i="37"/>
  <c r="F27" i="37"/>
  <c r="G27" i="37"/>
  <c r="N27" i="37" s="1"/>
  <c r="O27" i="37" s="1"/>
  <c r="H27" i="37"/>
  <c r="I27" i="37"/>
  <c r="J27" i="37"/>
  <c r="J31" i="37" s="1"/>
  <c r="K27" i="37"/>
  <c r="L27" i="37"/>
  <c r="M27" i="37"/>
  <c r="N28" i="37"/>
  <c r="O28" i="37" s="1"/>
  <c r="D29" i="37"/>
  <c r="N29" i="37" s="1"/>
  <c r="O29" i="37" s="1"/>
  <c r="E29" i="37"/>
  <c r="F29" i="37"/>
  <c r="G29" i="37"/>
  <c r="H29" i="37"/>
  <c r="I29" i="37"/>
  <c r="J29" i="37"/>
  <c r="K29" i="37"/>
  <c r="L29" i="37"/>
  <c r="M29" i="37"/>
  <c r="N30" i="37"/>
  <c r="O30" i="37" s="1"/>
  <c r="E31" i="37"/>
  <c r="F31" i="37"/>
  <c r="I31" i="37"/>
  <c r="M31" i="37"/>
  <c r="D5" i="39"/>
  <c r="D31" i="39" s="1"/>
  <c r="E5" i="39"/>
  <c r="F5" i="39"/>
  <c r="F31" i="39" s="1"/>
  <c r="G5" i="39"/>
  <c r="H5" i="39"/>
  <c r="N5" i="39" s="1"/>
  <c r="O5" i="39" s="1"/>
  <c r="I5" i="39"/>
  <c r="J5" i="39"/>
  <c r="J31" i="39" s="1"/>
  <c r="K5" i="39"/>
  <c r="L5" i="39"/>
  <c r="M5" i="39"/>
  <c r="N6" i="39"/>
  <c r="O6" i="39"/>
  <c r="N7" i="39"/>
  <c r="O7" i="39" s="1"/>
  <c r="N8" i="39"/>
  <c r="O8" i="39"/>
  <c r="N9" i="39"/>
  <c r="O9" i="39" s="1"/>
  <c r="N10" i="39"/>
  <c r="O10" i="39"/>
  <c r="N11" i="39"/>
  <c r="O11" i="39" s="1"/>
  <c r="N12" i="39"/>
  <c r="O12" i="39"/>
  <c r="N13" i="39"/>
  <c r="O13" i="39" s="1"/>
  <c r="D14" i="39"/>
  <c r="E14" i="39"/>
  <c r="E31" i="39" s="1"/>
  <c r="F14" i="39"/>
  <c r="G14" i="39"/>
  <c r="H14" i="39"/>
  <c r="I14" i="39"/>
  <c r="J14" i="39"/>
  <c r="K14" i="39"/>
  <c r="L14" i="39"/>
  <c r="M14" i="39"/>
  <c r="N15" i="39"/>
  <c r="O15" i="39" s="1"/>
  <c r="N16" i="39"/>
  <c r="O16" i="39"/>
  <c r="N17" i="39"/>
  <c r="O17" i="39" s="1"/>
  <c r="D18" i="39"/>
  <c r="E18" i="39"/>
  <c r="F18" i="39"/>
  <c r="G18" i="39"/>
  <c r="H18" i="39"/>
  <c r="I18" i="39"/>
  <c r="J18" i="39"/>
  <c r="K18" i="39"/>
  <c r="L18" i="39"/>
  <c r="M18" i="39"/>
  <c r="M31" i="39" s="1"/>
  <c r="N19" i="39"/>
  <c r="O19" i="39" s="1"/>
  <c r="N20" i="39"/>
  <c r="O20" i="39"/>
  <c r="N21" i="39"/>
  <c r="O21" i="39" s="1"/>
  <c r="N22" i="39"/>
  <c r="O22" i="39"/>
  <c r="N23" i="39"/>
  <c r="O23" i="39" s="1"/>
  <c r="D24" i="39"/>
  <c r="E24" i="39"/>
  <c r="N24" i="39" s="1"/>
  <c r="O24" i="39" s="1"/>
  <c r="F24" i="39"/>
  <c r="G24" i="39"/>
  <c r="H24" i="39"/>
  <c r="I24" i="39"/>
  <c r="J24" i="39"/>
  <c r="K24" i="39"/>
  <c r="L24" i="39"/>
  <c r="M24" i="39"/>
  <c r="N25" i="39"/>
  <c r="O25" i="39" s="1"/>
  <c r="N26" i="39"/>
  <c r="O26" i="39"/>
  <c r="D27" i="39"/>
  <c r="E27" i="39"/>
  <c r="F27" i="39"/>
  <c r="G27" i="39"/>
  <c r="H27" i="39"/>
  <c r="I27" i="39"/>
  <c r="J27" i="39"/>
  <c r="K27" i="39"/>
  <c r="L27" i="39"/>
  <c r="M27" i="39"/>
  <c r="N28" i="39"/>
  <c r="O28" i="39"/>
  <c r="D29" i="39"/>
  <c r="E29" i="39"/>
  <c r="F29" i="39"/>
  <c r="G29" i="39"/>
  <c r="H29" i="39"/>
  <c r="I29" i="39"/>
  <c r="J29" i="39"/>
  <c r="K29" i="39"/>
  <c r="L29" i="39"/>
  <c r="M29" i="39"/>
  <c r="N30" i="39"/>
  <c r="O30" i="39"/>
  <c r="N29" i="39"/>
  <c r="O29" i="39" s="1"/>
  <c r="N27" i="39"/>
  <c r="O27" i="39" s="1"/>
  <c r="I31" i="39"/>
  <c r="K35" i="34"/>
  <c r="G35" i="34"/>
  <c r="N14" i="33"/>
  <c r="O14" i="33"/>
  <c r="J35" i="38"/>
  <c r="F35" i="38"/>
  <c r="L31" i="39"/>
  <c r="J33" i="35"/>
  <c r="F33" i="35"/>
  <c r="N19" i="35"/>
  <c r="O19" i="35"/>
  <c r="I35" i="33"/>
  <c r="E35" i="33"/>
  <c r="N25" i="38"/>
  <c r="O25" i="38"/>
  <c r="H32" i="40"/>
  <c r="L32" i="40"/>
  <c r="K31" i="39"/>
  <c r="G31" i="39"/>
  <c r="N30" i="33"/>
  <c r="O30" i="33"/>
  <c r="L35" i="33"/>
  <c r="F32" i="40"/>
  <c r="K35" i="38"/>
  <c r="G35" i="38"/>
  <c r="N30" i="41"/>
  <c r="O30" i="41" s="1"/>
  <c r="N28" i="41"/>
  <c r="O28" i="41" s="1"/>
  <c r="N5" i="42"/>
  <c r="O5" i="42" s="1"/>
  <c r="N19" i="44"/>
  <c r="O19" i="44" s="1"/>
  <c r="N25" i="45"/>
  <c r="O25" i="45" s="1"/>
  <c r="N5" i="46"/>
  <c r="O5" i="46" s="1"/>
  <c r="O32" i="48" l="1"/>
  <c r="P32" i="48" s="1"/>
  <c r="N31" i="43"/>
  <c r="O31" i="43" s="1"/>
  <c r="N35" i="41"/>
  <c r="O35" i="41" s="1"/>
  <c r="N31" i="42"/>
  <c r="O31" i="42" s="1"/>
  <c r="N31" i="39"/>
  <c r="O31" i="39" s="1"/>
  <c r="N32" i="40"/>
  <c r="O32" i="40" s="1"/>
  <c r="N33" i="35"/>
  <c r="O33" i="35" s="1"/>
  <c r="N35" i="34"/>
  <c r="O35" i="34" s="1"/>
  <c r="N5" i="44"/>
  <c r="O5" i="44" s="1"/>
  <c r="N5" i="34"/>
  <c r="O5" i="34" s="1"/>
  <c r="N25" i="35"/>
  <c r="O25" i="35" s="1"/>
  <c r="N14" i="39"/>
  <c r="O14" i="39" s="1"/>
  <c r="E33" i="36"/>
  <c r="N33" i="36" s="1"/>
  <c r="O33" i="36" s="1"/>
  <c r="H31" i="39"/>
  <c r="M35" i="38"/>
  <c r="N35" i="38" s="1"/>
  <c r="O35" i="38" s="1"/>
  <c r="N5" i="38"/>
  <c r="O5" i="38" s="1"/>
  <c r="N14" i="44"/>
  <c r="O14" i="44" s="1"/>
  <c r="N5" i="43"/>
  <c r="O5" i="43" s="1"/>
  <c r="N5" i="35"/>
  <c r="O5" i="35" s="1"/>
  <c r="N28" i="34"/>
  <c r="O28" i="34" s="1"/>
  <c r="N19" i="33"/>
  <c r="O19" i="33" s="1"/>
  <c r="N18" i="39"/>
  <c r="O18" i="39" s="1"/>
  <c r="N25" i="40"/>
  <c r="O25" i="40" s="1"/>
  <c r="N25" i="34"/>
  <c r="O25" i="34" s="1"/>
  <c r="D31" i="37"/>
  <c r="N31" i="37" s="1"/>
  <c r="O31" i="37" s="1"/>
  <c r="M32" i="40"/>
  <c r="L32" i="47"/>
  <c r="O32" i="47" s="1"/>
  <c r="P32" i="47" s="1"/>
  <c r="N14" i="43"/>
  <c r="O14" i="43" s="1"/>
  <c r="M35" i="33"/>
  <c r="F35" i="33"/>
  <c r="N5" i="41"/>
  <c r="O5" i="41" s="1"/>
  <c r="D35" i="33"/>
  <c r="N35" i="33" s="1"/>
  <c r="O35" i="33" s="1"/>
  <c r="F32" i="45"/>
  <c r="N32" i="45" s="1"/>
  <c r="O32" i="45" s="1"/>
  <c r="N18" i="42"/>
  <c r="O18" i="42" s="1"/>
  <c r="D32" i="44"/>
  <c r="N32" i="44" s="1"/>
  <c r="O32" i="44" s="1"/>
</calcChain>
</file>

<file path=xl/sharedStrings.xml><?xml version="1.0" encoding="utf-8"?>
<sst xmlns="http://schemas.openxmlformats.org/spreadsheetml/2006/main" count="824" uniqueCount="99">
  <si>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</si>
  <si>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</si>
  <si>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</si>
  <si>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</si>
  <si>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</si>
  <si>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</si>
  <si>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</si>
  <si>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</si>
  <si>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</si>
  <si>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</si>
  <si>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</si>
  <si>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</si>
  <si>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</si>
  <si>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</si>
  <si>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</si>
  <si>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</si>
  <si>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</si>
  <si>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</si>
  <si>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</si>
  <si>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</si>
  <si>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</si>
  <si>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</si>
  <si>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</si>
  <si>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</si>
  <si>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</si>
  <si>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</si>
  <si>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</si>
  <si>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</si>
  <si>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</si>
  <si>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</si>
  <si>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</si>
  <si>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</si>
  <si>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</si>
  <si>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</si>
  <si>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Sewer / Wastewater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</si>
  <si>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</si>
  <si>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</si>
  <si>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</si>
  <si>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</si>
  <si>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</si>
  <si>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Parking Facilities</t>
  </si>
  <si>
    <t>Human Services</t>
  </si>
  <si>
    <t>Other Human Services</t>
  </si>
  <si>
    <t>Culture / Recreation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</si>
  <si>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</si>
  <si>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</si>
  <si>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</si>
  <si>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</si>
  <si>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</si>
  <si>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Cooper City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</si>
  <si>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</si>
  <si>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</si>
  <si>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</si>
  <si>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</si>
  <si>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</si>
  <si>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</si>
  <si>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</si>
  <si>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</si>
  <si>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Garbage / Solid Waste Control Services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</si>
  <si>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</si>
  <si>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</si>
  <si>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</si>
  <si>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</si>
  <si>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</si>
  <si>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</si>
  <si>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</si>
  <si>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</si>
  <si>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</si>
  <si>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</si>
  <si>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</si>
  <si>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</si>
  <si>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</si>
  <si>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Electric Utility Services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</si>
  <si>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</si>
  <si>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</si>
  <si>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</si>
  <si>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</si>
  <si>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</si>
  <si>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</si>
  <si>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</si>
  <si>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</si>
  <si>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</si>
  <si>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</si>
  <si>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</si>
  <si>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</si>
  <si>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</si>
  <si>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</si>
  <si>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</si>
  <si>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</si>
  <si>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</si>
  <si>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Economic Environment</t>
  </si>
  <si>
    <t>Other Economic Environment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</si>
  <si>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</si>
  <si>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</si>
  <si>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</si>
  <si>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</si>
  <si>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</si>
  <si>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Proprietary - Non-Operating Interest Expense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</si>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</sst>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7516972</v>
      </c>
      <c r="E5" s="24">
        <f t="shared" si="0"/>
        <v>2130261</v>
      </c>
      <c r="F5" s="24">
        <f t="shared" si="0"/>
        <v>0</v>
      </c>
      <c r="G5" s="24">
        <f t="shared" si="0"/>
        <v>132795</v>
      </c>
      <c r="H5" s="24">
        <f t="shared" si="0"/>
        <v>0</v>
      </c>
      <c r="I5" s="24">
        <f t="shared" si="0"/>
        <v>864312</v>
      </c>
      <c r="J5" s="24">
        <f t="shared" si="0"/>
        <v>0</v>
      </c>
      <c r="K5" s="24">
        <f t="shared" si="0"/>
        <v>7645108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18289448</v>
      </c>
      <c r="P5" s="30">
        <f t="shared" ref="P5:P28" si="1">(O5/P$30)</f>
        <v>524.38350822868279</v>
      </c>
      <c r="Q5" s="6"/>
    </row>
    <row r="6" spans="1:134">
      <c r="A6" s="12"/>
      <c r="B6" s="42">
        <v>511</v>
      </c>
      <c r="C6" s="19" t="s">
        <v>19</v>
      </c>
      <c r="D6" s="43">
        <v>237049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237049</v>
      </c>
      <c r="P6" s="44">
        <f t="shared" si="1"/>
        <v>6.7965192958311826</v>
      </c>
      <c r="Q6" s="9"/>
    </row>
    <row r="7" spans="1:134">
      <c r="A7" s="12"/>
      <c r="B7" s="42">
        <v>512</v>
      </c>
      <c r="C7" s="19" t="s">
        <v>20</v>
      </c>
      <c r="D7" s="43">
        <v>682348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682348</v>
      </c>
      <c r="P7" s="44">
        <f t="shared" si="1"/>
        <v>19.563851138253341</v>
      </c>
      <c r="Q7" s="9"/>
    </row>
    <row r="8" spans="1:134">
      <c r="A8" s="12"/>
      <c r="B8" s="42">
        <v>513</v>
      </c>
      <c r="C8" s="19" t="s">
        <v>21</v>
      </c>
      <c r="D8" s="43">
        <v>1065163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1065163</v>
      </c>
      <c r="P8" s="44">
        <f t="shared" si="1"/>
        <v>30.539681174379265</v>
      </c>
      <c r="Q8" s="9"/>
    </row>
    <row r="9" spans="1:134">
      <c r="A9" s="12"/>
      <c r="B9" s="42">
        <v>514</v>
      </c>
      <c r="C9" s="19" t="s">
        <v>22</v>
      </c>
      <c r="D9" s="43">
        <v>462278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462278</v>
      </c>
      <c r="P9" s="44">
        <f t="shared" si="1"/>
        <v>13.254143012787431</v>
      </c>
      <c r="Q9" s="9"/>
    </row>
    <row r="10" spans="1:134">
      <c r="A10" s="12"/>
      <c r="B10" s="42">
        <v>515</v>
      </c>
      <c r="C10" s="19" t="s">
        <v>23</v>
      </c>
      <c r="D10" s="43">
        <v>281723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281723</v>
      </c>
      <c r="P10" s="44">
        <f t="shared" si="1"/>
        <v>8.0773840243133215</v>
      </c>
      <c r="Q10" s="9"/>
    </row>
    <row r="11" spans="1:134">
      <c r="A11" s="12"/>
      <c r="B11" s="42">
        <v>517</v>
      </c>
      <c r="C11" s="19" t="s">
        <v>24</v>
      </c>
      <c r="D11" s="43">
        <v>81496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81496</v>
      </c>
      <c r="P11" s="44">
        <f t="shared" si="1"/>
        <v>2.336601869373244</v>
      </c>
      <c r="Q11" s="9"/>
    </row>
    <row r="12" spans="1:134">
      <c r="A12" s="12"/>
      <c r="B12" s="42">
        <v>518</v>
      </c>
      <c r="C12" s="19" t="s">
        <v>25</v>
      </c>
      <c r="D12" s="43">
        <v>2461853</v>
      </c>
      <c r="E12" s="43">
        <v>112129</v>
      </c>
      <c r="F12" s="43">
        <v>0</v>
      </c>
      <c r="G12" s="43">
        <v>0</v>
      </c>
      <c r="H12" s="43">
        <v>0</v>
      </c>
      <c r="I12" s="43">
        <v>864312</v>
      </c>
      <c r="J12" s="43">
        <v>0</v>
      </c>
      <c r="K12" s="43">
        <v>7645108</v>
      </c>
      <c r="L12" s="43">
        <v>0</v>
      </c>
      <c r="M12" s="43">
        <v>0</v>
      </c>
      <c r="N12" s="43">
        <v>0</v>
      </c>
      <c r="O12" s="43">
        <f t="shared" si="2"/>
        <v>11083402</v>
      </c>
      <c r="P12" s="44">
        <f t="shared" si="1"/>
        <v>317.77630598084755</v>
      </c>
      <c r="Q12" s="9"/>
    </row>
    <row r="13" spans="1:134">
      <c r="A13" s="12"/>
      <c r="B13" s="42">
        <v>519</v>
      </c>
      <c r="C13" s="19" t="s">
        <v>26</v>
      </c>
      <c r="D13" s="43">
        <v>2245062</v>
      </c>
      <c r="E13" s="43">
        <v>2018132</v>
      </c>
      <c r="F13" s="43">
        <v>0</v>
      </c>
      <c r="G13" s="43">
        <v>132795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4395989</v>
      </c>
      <c r="P13" s="44">
        <f t="shared" si="1"/>
        <v>126.03902173289752</v>
      </c>
      <c r="Q13" s="9"/>
    </row>
    <row r="14" spans="1:134" ht="15.75">
      <c r="A14" s="26" t="s">
        <v>27</v>
      </c>
      <c r="B14" s="27"/>
      <c r="C14" s="28"/>
      <c r="D14" s="29">
        <f t="shared" ref="D14:N14" si="3">SUM(D15:D17)</f>
        <v>27074075</v>
      </c>
      <c r="E14" s="29">
        <f t="shared" si="3"/>
        <v>1099253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28173328</v>
      </c>
      <c r="P14" s="41">
        <f t="shared" si="1"/>
        <v>807.76787659842876</v>
      </c>
      <c r="Q14" s="10"/>
    </row>
    <row r="15" spans="1:134">
      <c r="A15" s="12"/>
      <c r="B15" s="42">
        <v>521</v>
      </c>
      <c r="C15" s="19" t="s">
        <v>28</v>
      </c>
      <c r="D15" s="43">
        <v>14212730</v>
      </c>
      <c r="E15" s="43">
        <v>15000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14227730</v>
      </c>
      <c r="P15" s="44">
        <f t="shared" si="1"/>
        <v>407.92849360628475</v>
      </c>
      <c r="Q15" s="9"/>
    </row>
    <row r="16" spans="1:134">
      <c r="A16" s="12"/>
      <c r="B16" s="42">
        <v>522</v>
      </c>
      <c r="C16" s="19" t="s">
        <v>29</v>
      </c>
      <c r="D16" s="43">
        <v>12353675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12353675</v>
      </c>
      <c r="P16" s="44">
        <f t="shared" si="1"/>
        <v>354.19677160387636</v>
      </c>
      <c r="Q16" s="9"/>
    </row>
    <row r="17" spans="1:120">
      <c r="A17" s="12"/>
      <c r="B17" s="42">
        <v>524</v>
      </c>
      <c r="C17" s="19" t="s">
        <v>30</v>
      </c>
      <c r="D17" s="43">
        <v>507670</v>
      </c>
      <c r="E17" s="43">
        <v>1084253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1591923</v>
      </c>
      <c r="P17" s="44">
        <f t="shared" si="1"/>
        <v>45.642611388267674</v>
      </c>
      <c r="Q17" s="9"/>
    </row>
    <row r="18" spans="1:120" ht="15.75">
      <c r="A18" s="26" t="s">
        <v>32</v>
      </c>
      <c r="B18" s="27"/>
      <c r="C18" s="28"/>
      <c r="D18" s="29">
        <f t="shared" ref="D18:N18" si="5">SUM(D19:D20)</f>
        <v>482260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11793942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12276202</v>
      </c>
      <c r="P18" s="41">
        <f t="shared" si="1"/>
        <v>351.97551465106943</v>
      </c>
      <c r="Q18" s="10"/>
    </row>
    <row r="19" spans="1:120">
      <c r="A19" s="12"/>
      <c r="B19" s="42">
        <v>536</v>
      </c>
      <c r="C19" s="19" t="s">
        <v>35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11793942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4" si="6">SUM(D19:N19)</f>
        <v>11793942</v>
      </c>
      <c r="P19" s="44">
        <f t="shared" si="1"/>
        <v>338.14846034749701</v>
      </c>
      <c r="Q19" s="9"/>
    </row>
    <row r="20" spans="1:120">
      <c r="A20" s="12"/>
      <c r="B20" s="42">
        <v>539</v>
      </c>
      <c r="C20" s="19" t="s">
        <v>37</v>
      </c>
      <c r="D20" s="43">
        <v>482260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482260</v>
      </c>
      <c r="P20" s="44">
        <f t="shared" si="1"/>
        <v>13.827054303572453</v>
      </c>
      <c r="Q20" s="9"/>
    </row>
    <row r="21" spans="1:120" ht="15.75">
      <c r="A21" s="26" t="s">
        <v>38</v>
      </c>
      <c r="B21" s="27"/>
      <c r="C21" s="28"/>
      <c r="D21" s="29">
        <f t="shared" ref="D21:N21" si="7">SUM(D22:D22)</f>
        <v>0</v>
      </c>
      <c r="E21" s="29">
        <f t="shared" si="7"/>
        <v>931894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931894</v>
      </c>
      <c r="P21" s="41">
        <f t="shared" si="1"/>
        <v>26.718676529617525</v>
      </c>
      <c r="Q21" s="10"/>
    </row>
    <row r="22" spans="1:120">
      <c r="A22" s="12"/>
      <c r="B22" s="42">
        <v>541</v>
      </c>
      <c r="C22" s="19" t="s">
        <v>39</v>
      </c>
      <c r="D22" s="43">
        <v>0</v>
      </c>
      <c r="E22" s="43">
        <v>931894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931894</v>
      </c>
      <c r="P22" s="44">
        <f t="shared" si="1"/>
        <v>26.718676529617525</v>
      </c>
      <c r="Q22" s="9"/>
    </row>
    <row r="23" spans="1:120" ht="15.75">
      <c r="A23" s="26" t="s">
        <v>43</v>
      </c>
      <c r="B23" s="27"/>
      <c r="C23" s="28"/>
      <c r="D23" s="29">
        <f t="shared" ref="D23:N23" si="8">SUM(D24:D24)</f>
        <v>4067321</v>
      </c>
      <c r="E23" s="29">
        <f t="shared" si="8"/>
        <v>3501</v>
      </c>
      <c r="F23" s="29">
        <f t="shared" si="8"/>
        <v>0</v>
      </c>
      <c r="G23" s="29">
        <f t="shared" si="8"/>
        <v>118673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>SUM(D23:N23)</f>
        <v>4189495</v>
      </c>
      <c r="P23" s="41">
        <f t="shared" si="1"/>
        <v>120.11855610986869</v>
      </c>
      <c r="Q23" s="9"/>
    </row>
    <row r="24" spans="1:120">
      <c r="A24" s="12"/>
      <c r="B24" s="42">
        <v>572</v>
      </c>
      <c r="C24" s="19" t="s">
        <v>44</v>
      </c>
      <c r="D24" s="43">
        <v>4067321</v>
      </c>
      <c r="E24" s="43">
        <v>3501</v>
      </c>
      <c r="F24" s="43">
        <v>0</v>
      </c>
      <c r="G24" s="43">
        <v>118673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4189495</v>
      </c>
      <c r="P24" s="44">
        <f t="shared" si="1"/>
        <v>120.11855610986869</v>
      </c>
      <c r="Q24" s="9"/>
    </row>
    <row r="25" spans="1:120" ht="15.75">
      <c r="A25" s="26" t="s">
        <v>47</v>
      </c>
      <c r="B25" s="27"/>
      <c r="C25" s="28"/>
      <c r="D25" s="29">
        <f t="shared" ref="D25:N25" si="9">SUM(D26:D27)</f>
        <v>1152198</v>
      </c>
      <c r="E25" s="29">
        <f t="shared" si="9"/>
        <v>324865</v>
      </c>
      <c r="F25" s="29">
        <f t="shared" si="9"/>
        <v>0</v>
      </c>
      <c r="G25" s="29">
        <f t="shared" si="9"/>
        <v>417230</v>
      </c>
      <c r="H25" s="29">
        <f t="shared" si="9"/>
        <v>0</v>
      </c>
      <c r="I25" s="29">
        <f t="shared" si="9"/>
        <v>1955911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3850204</v>
      </c>
      <c r="P25" s="41">
        <f t="shared" si="1"/>
        <v>110.39061872813808</v>
      </c>
      <c r="Q25" s="9"/>
    </row>
    <row r="26" spans="1:120">
      <c r="A26" s="12"/>
      <c r="B26" s="42">
        <v>581</v>
      </c>
      <c r="C26" s="19" t="s">
        <v>92</v>
      </c>
      <c r="D26" s="43">
        <v>1152198</v>
      </c>
      <c r="E26" s="43">
        <v>324865</v>
      </c>
      <c r="F26" s="43">
        <v>0</v>
      </c>
      <c r="G26" s="43">
        <v>417230</v>
      </c>
      <c r="H26" s="43">
        <v>0</v>
      </c>
      <c r="I26" s="43">
        <v>1933027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3827320</v>
      </c>
      <c r="P26" s="44">
        <f t="shared" si="1"/>
        <v>109.7345031251792</v>
      </c>
      <c r="Q26" s="9"/>
    </row>
    <row r="27" spans="1:120" ht="15.75" thickBot="1">
      <c r="A27" s="12"/>
      <c r="B27" s="42">
        <v>591</v>
      </c>
      <c r="C27" s="19" t="s">
        <v>97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22884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ref="O27" si="10">SUM(D27:N27)</f>
        <v>22884</v>
      </c>
      <c r="P27" s="44">
        <f t="shared" si="1"/>
        <v>0.65611560295888527</v>
      </c>
      <c r="Q27" s="9"/>
    </row>
    <row r="28" spans="1:120" ht="16.5" thickBot="1">
      <c r="A28" s="13" t="s">
        <v>10</v>
      </c>
      <c r="B28" s="21"/>
      <c r="C28" s="20"/>
      <c r="D28" s="14">
        <f>SUM(D5,D14,D18,D21,D23,D25)</f>
        <v>40292826</v>
      </c>
      <c r="E28" s="14">
        <f t="shared" ref="E28:N28" si="11">SUM(E5,E14,E18,E21,E23,E25)</f>
        <v>4489774</v>
      </c>
      <c r="F28" s="14">
        <f t="shared" si="11"/>
        <v>0</v>
      </c>
      <c r="G28" s="14">
        <f t="shared" si="11"/>
        <v>668698</v>
      </c>
      <c r="H28" s="14">
        <f t="shared" si="11"/>
        <v>0</v>
      </c>
      <c r="I28" s="14">
        <f t="shared" si="11"/>
        <v>14614165</v>
      </c>
      <c r="J28" s="14">
        <f t="shared" si="11"/>
        <v>0</v>
      </c>
      <c r="K28" s="14">
        <f t="shared" si="11"/>
        <v>7645108</v>
      </c>
      <c r="L28" s="14">
        <f t="shared" si="11"/>
        <v>0</v>
      </c>
      <c r="M28" s="14">
        <f t="shared" si="11"/>
        <v>0</v>
      </c>
      <c r="N28" s="14">
        <f t="shared" si="11"/>
        <v>0</v>
      </c>
      <c r="O28" s="14">
        <f>SUM(D28:N28)</f>
        <v>67710571</v>
      </c>
      <c r="P28" s="35">
        <f t="shared" si="1"/>
        <v>1941.3547508458055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98</v>
      </c>
      <c r="N30" s="93"/>
      <c r="O30" s="93"/>
      <c r="P30" s="39">
        <v>34878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52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SUM(D6:D13)</f>
        <v>3913369</v>
      </c>
      <c r="E5" s="56">
        <f t="shared" si="0"/>
        <v>0</v>
      </c>
      <c r="F5" s="56">
        <f t="shared" si="0"/>
        <v>375810</v>
      </c>
      <c r="G5" s="56">
        <f t="shared" si="0"/>
        <v>126418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5176255</v>
      </c>
      <c r="L5" s="56">
        <f t="shared" si="0"/>
        <v>0</v>
      </c>
      <c r="M5" s="56">
        <f t="shared" si="0"/>
        <v>0</v>
      </c>
      <c r="N5" s="57">
        <f>SUM(D5:M5)</f>
        <v>9591852</v>
      </c>
      <c r="O5" s="58">
        <f t="shared" ref="O5:O31" si="1">(N5/O$33)</f>
        <v>290.69741786883259</v>
      </c>
      <c r="P5" s="59"/>
    </row>
    <row r="6" spans="1:133">
      <c r="A6" s="61"/>
      <c r="B6" s="62">
        <v>511</v>
      </c>
      <c r="C6" s="63" t="s">
        <v>19</v>
      </c>
      <c r="D6" s="64">
        <v>341703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341703</v>
      </c>
      <c r="O6" s="65">
        <f t="shared" si="1"/>
        <v>10.355891623227057</v>
      </c>
      <c r="P6" s="66"/>
    </row>
    <row r="7" spans="1:133">
      <c r="A7" s="61"/>
      <c r="B7" s="62">
        <v>512</v>
      </c>
      <c r="C7" s="63" t="s">
        <v>20</v>
      </c>
      <c r="D7" s="64">
        <v>372829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3" si="2">SUM(D7:M7)</f>
        <v>372829</v>
      </c>
      <c r="O7" s="65">
        <f t="shared" si="1"/>
        <v>11.299218087040854</v>
      </c>
      <c r="P7" s="66"/>
    </row>
    <row r="8" spans="1:133">
      <c r="A8" s="61"/>
      <c r="B8" s="62">
        <v>513</v>
      </c>
      <c r="C8" s="63" t="s">
        <v>21</v>
      </c>
      <c r="D8" s="64">
        <v>1323260</v>
      </c>
      <c r="E8" s="64">
        <v>0</v>
      </c>
      <c r="F8" s="64">
        <v>0</v>
      </c>
      <c r="G8" s="64">
        <v>126418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1449678</v>
      </c>
      <c r="O8" s="65">
        <f t="shared" si="1"/>
        <v>43.934961813553159</v>
      </c>
      <c r="P8" s="66"/>
    </row>
    <row r="9" spans="1:133">
      <c r="A9" s="61"/>
      <c r="B9" s="62">
        <v>514</v>
      </c>
      <c r="C9" s="63" t="s">
        <v>22</v>
      </c>
      <c r="D9" s="64">
        <v>250419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250419</v>
      </c>
      <c r="O9" s="65">
        <f t="shared" si="1"/>
        <v>7.5893744696326824</v>
      </c>
      <c r="P9" s="66"/>
    </row>
    <row r="10" spans="1:133">
      <c r="A10" s="61"/>
      <c r="B10" s="62">
        <v>515</v>
      </c>
      <c r="C10" s="63" t="s">
        <v>23</v>
      </c>
      <c r="D10" s="64">
        <v>378000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378000</v>
      </c>
      <c r="O10" s="65">
        <f t="shared" si="1"/>
        <v>11.455934052612438</v>
      </c>
      <c r="P10" s="66"/>
    </row>
    <row r="11" spans="1:133">
      <c r="A11" s="61"/>
      <c r="B11" s="62">
        <v>517</v>
      </c>
      <c r="C11" s="63" t="s">
        <v>24</v>
      </c>
      <c r="D11" s="64">
        <v>0</v>
      </c>
      <c r="E11" s="64">
        <v>0</v>
      </c>
      <c r="F11" s="64">
        <v>375810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375810</v>
      </c>
      <c r="O11" s="65">
        <f t="shared" si="1"/>
        <v>11.389562371196508</v>
      </c>
      <c r="P11" s="66"/>
    </row>
    <row r="12" spans="1:133">
      <c r="A12" s="61"/>
      <c r="B12" s="62">
        <v>518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5176255</v>
      </c>
      <c r="L12" s="64">
        <v>0</v>
      </c>
      <c r="M12" s="64">
        <v>0</v>
      </c>
      <c r="N12" s="64">
        <f t="shared" si="2"/>
        <v>5176255</v>
      </c>
      <c r="O12" s="65">
        <f t="shared" si="1"/>
        <v>156.87522730027882</v>
      </c>
      <c r="P12" s="66"/>
    </row>
    <row r="13" spans="1:133">
      <c r="A13" s="61"/>
      <c r="B13" s="62">
        <v>519</v>
      </c>
      <c r="C13" s="63" t="s">
        <v>63</v>
      </c>
      <c r="D13" s="64">
        <v>1247158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2"/>
        <v>1247158</v>
      </c>
      <c r="O13" s="65">
        <f t="shared" si="1"/>
        <v>37.797248151291065</v>
      </c>
      <c r="P13" s="66"/>
    </row>
    <row r="14" spans="1:133" ht="15.75">
      <c r="A14" s="67" t="s">
        <v>27</v>
      </c>
      <c r="B14" s="68"/>
      <c r="C14" s="69"/>
      <c r="D14" s="70">
        <f t="shared" ref="D14:M14" si="3">SUM(D15:D17)</f>
        <v>19639586</v>
      </c>
      <c r="E14" s="70">
        <f t="shared" si="3"/>
        <v>55695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si="3"/>
        <v>0</v>
      </c>
      <c r="J14" s="70">
        <f t="shared" si="3"/>
        <v>0</v>
      </c>
      <c r="K14" s="70">
        <f t="shared" si="3"/>
        <v>0</v>
      </c>
      <c r="L14" s="70">
        <f t="shared" si="3"/>
        <v>0</v>
      </c>
      <c r="M14" s="70">
        <f t="shared" si="3"/>
        <v>0</v>
      </c>
      <c r="N14" s="71">
        <f t="shared" ref="N14:N31" si="4">SUM(D14:M14)</f>
        <v>19695281</v>
      </c>
      <c r="O14" s="72">
        <f t="shared" si="1"/>
        <v>596.89904836949938</v>
      </c>
      <c r="P14" s="73"/>
    </row>
    <row r="15" spans="1:133">
      <c r="A15" s="61"/>
      <c r="B15" s="62">
        <v>521</v>
      </c>
      <c r="C15" s="63" t="s">
        <v>28</v>
      </c>
      <c r="D15" s="64">
        <v>11615996</v>
      </c>
      <c r="E15" s="64">
        <v>55695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11671691</v>
      </c>
      <c r="O15" s="65">
        <f t="shared" si="1"/>
        <v>353.73048248272517</v>
      </c>
      <c r="P15" s="66"/>
    </row>
    <row r="16" spans="1:133">
      <c r="A16" s="61"/>
      <c r="B16" s="62">
        <v>522</v>
      </c>
      <c r="C16" s="63" t="s">
        <v>29</v>
      </c>
      <c r="D16" s="64">
        <v>6893408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6893408</v>
      </c>
      <c r="O16" s="65">
        <f t="shared" si="1"/>
        <v>208.916474724209</v>
      </c>
      <c r="P16" s="66"/>
    </row>
    <row r="17" spans="1:119">
      <c r="A17" s="61"/>
      <c r="B17" s="62">
        <v>524</v>
      </c>
      <c r="C17" s="63" t="s">
        <v>30</v>
      </c>
      <c r="D17" s="64">
        <v>1130182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1130182</v>
      </c>
      <c r="O17" s="65">
        <f t="shared" si="1"/>
        <v>34.252091162565158</v>
      </c>
      <c r="P17" s="66"/>
    </row>
    <row r="18" spans="1:119" ht="15.75">
      <c r="A18" s="67" t="s">
        <v>32</v>
      </c>
      <c r="B18" s="68"/>
      <c r="C18" s="69"/>
      <c r="D18" s="70">
        <f t="shared" ref="D18:M18" si="5">SUM(D19:D23)</f>
        <v>524762</v>
      </c>
      <c r="E18" s="70">
        <f t="shared" si="5"/>
        <v>0</v>
      </c>
      <c r="F18" s="70">
        <f t="shared" si="5"/>
        <v>0</v>
      </c>
      <c r="G18" s="70">
        <f t="shared" si="5"/>
        <v>185625</v>
      </c>
      <c r="H18" s="70">
        <f t="shared" si="5"/>
        <v>0</v>
      </c>
      <c r="I18" s="70">
        <f t="shared" si="5"/>
        <v>9412591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1">
        <f t="shared" si="4"/>
        <v>10122978</v>
      </c>
      <c r="O18" s="72">
        <f t="shared" si="1"/>
        <v>306.79409625409141</v>
      </c>
      <c r="P18" s="73"/>
    </row>
    <row r="19" spans="1:119">
      <c r="A19" s="61"/>
      <c r="B19" s="62">
        <v>533</v>
      </c>
      <c r="C19" s="63" t="s">
        <v>33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3524047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3524047</v>
      </c>
      <c r="O19" s="65">
        <f t="shared" si="1"/>
        <v>106.80224875742515</v>
      </c>
      <c r="P19" s="66"/>
    </row>
    <row r="20" spans="1:119">
      <c r="A20" s="61"/>
      <c r="B20" s="62">
        <v>535</v>
      </c>
      <c r="C20" s="63" t="s">
        <v>34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2249150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2249150</v>
      </c>
      <c r="O20" s="65">
        <f t="shared" si="1"/>
        <v>68.164322948236148</v>
      </c>
      <c r="P20" s="66"/>
    </row>
    <row r="21" spans="1:119">
      <c r="A21" s="61"/>
      <c r="B21" s="62">
        <v>536</v>
      </c>
      <c r="C21" s="63" t="s">
        <v>64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3293002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3293002</v>
      </c>
      <c r="O21" s="65">
        <f t="shared" si="1"/>
        <v>99.800036368044616</v>
      </c>
      <c r="P21" s="66"/>
    </row>
    <row r="22" spans="1:119">
      <c r="A22" s="61"/>
      <c r="B22" s="62">
        <v>538</v>
      </c>
      <c r="C22" s="63" t="s">
        <v>65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346392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346392</v>
      </c>
      <c r="O22" s="65">
        <f t="shared" si="1"/>
        <v>10.497999757546369</v>
      </c>
      <c r="P22" s="66"/>
    </row>
    <row r="23" spans="1:119">
      <c r="A23" s="61"/>
      <c r="B23" s="62">
        <v>539</v>
      </c>
      <c r="C23" s="63" t="s">
        <v>37</v>
      </c>
      <c r="D23" s="64">
        <v>524762</v>
      </c>
      <c r="E23" s="64">
        <v>0</v>
      </c>
      <c r="F23" s="64">
        <v>0</v>
      </c>
      <c r="G23" s="64">
        <v>185625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710387</v>
      </c>
      <c r="O23" s="65">
        <f t="shared" si="1"/>
        <v>21.529488422839133</v>
      </c>
      <c r="P23" s="66"/>
    </row>
    <row r="24" spans="1:119" ht="15.75">
      <c r="A24" s="67" t="s">
        <v>38</v>
      </c>
      <c r="B24" s="68"/>
      <c r="C24" s="69"/>
      <c r="D24" s="70">
        <f t="shared" ref="D24:M24" si="6">SUM(D25:D26)</f>
        <v>0</v>
      </c>
      <c r="E24" s="70">
        <f t="shared" si="6"/>
        <v>1421914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53609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4"/>
        <v>1475523</v>
      </c>
      <c r="O24" s="72">
        <f t="shared" si="1"/>
        <v>44.718238574372648</v>
      </c>
      <c r="P24" s="73"/>
    </row>
    <row r="25" spans="1:119">
      <c r="A25" s="61"/>
      <c r="B25" s="62">
        <v>541</v>
      </c>
      <c r="C25" s="63" t="s">
        <v>66</v>
      </c>
      <c r="D25" s="64">
        <v>0</v>
      </c>
      <c r="E25" s="64">
        <v>1421914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1421914</v>
      </c>
      <c r="O25" s="65">
        <f t="shared" si="1"/>
        <v>43.093526488059162</v>
      </c>
      <c r="P25" s="66"/>
    </row>
    <row r="26" spans="1:119">
      <c r="A26" s="61"/>
      <c r="B26" s="62">
        <v>545</v>
      </c>
      <c r="C26" s="63" t="s">
        <v>40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53609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53609</v>
      </c>
      <c r="O26" s="65">
        <f t="shared" si="1"/>
        <v>1.6247120863134925</v>
      </c>
      <c r="P26" s="66"/>
    </row>
    <row r="27" spans="1:119" ht="15.75">
      <c r="A27" s="67" t="s">
        <v>43</v>
      </c>
      <c r="B27" s="68"/>
      <c r="C27" s="69"/>
      <c r="D27" s="70">
        <f t="shared" ref="D27:M27" si="7">SUM(D28:D28)</f>
        <v>2473931</v>
      </c>
      <c r="E27" s="70">
        <f t="shared" si="7"/>
        <v>0</v>
      </c>
      <c r="F27" s="70">
        <f t="shared" si="7"/>
        <v>0</v>
      </c>
      <c r="G27" s="70">
        <f t="shared" si="7"/>
        <v>355055</v>
      </c>
      <c r="H27" s="70">
        <f t="shared" si="7"/>
        <v>0</v>
      </c>
      <c r="I27" s="70">
        <f t="shared" si="7"/>
        <v>0</v>
      </c>
      <c r="J27" s="70">
        <f t="shared" si="7"/>
        <v>0</v>
      </c>
      <c r="K27" s="70">
        <f t="shared" si="7"/>
        <v>0</v>
      </c>
      <c r="L27" s="70">
        <f t="shared" si="7"/>
        <v>0</v>
      </c>
      <c r="M27" s="70">
        <f t="shared" si="7"/>
        <v>0</v>
      </c>
      <c r="N27" s="70">
        <f t="shared" si="4"/>
        <v>2828986</v>
      </c>
      <c r="O27" s="72">
        <f t="shared" si="1"/>
        <v>85.73724087768214</v>
      </c>
      <c r="P27" s="66"/>
    </row>
    <row r="28" spans="1:119">
      <c r="A28" s="61"/>
      <c r="B28" s="62">
        <v>572</v>
      </c>
      <c r="C28" s="63" t="s">
        <v>67</v>
      </c>
      <c r="D28" s="64">
        <v>2473931</v>
      </c>
      <c r="E28" s="64">
        <v>0</v>
      </c>
      <c r="F28" s="64">
        <v>0</v>
      </c>
      <c r="G28" s="64">
        <v>355055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2828986</v>
      </c>
      <c r="O28" s="65">
        <f t="shared" si="1"/>
        <v>85.73724087768214</v>
      </c>
      <c r="P28" s="66"/>
    </row>
    <row r="29" spans="1:119" ht="15.75">
      <c r="A29" s="67" t="s">
        <v>68</v>
      </c>
      <c r="B29" s="68"/>
      <c r="C29" s="69"/>
      <c r="D29" s="70">
        <f t="shared" ref="D29:M29" si="8">SUM(D30:D30)</f>
        <v>1485127</v>
      </c>
      <c r="E29" s="70">
        <f t="shared" si="8"/>
        <v>0</v>
      </c>
      <c r="F29" s="70">
        <f t="shared" si="8"/>
        <v>0</v>
      </c>
      <c r="G29" s="70">
        <f t="shared" si="8"/>
        <v>0</v>
      </c>
      <c r="H29" s="70">
        <f t="shared" si="8"/>
        <v>0</v>
      </c>
      <c r="I29" s="70">
        <f t="shared" si="8"/>
        <v>771738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2256865</v>
      </c>
      <c r="O29" s="72">
        <f t="shared" si="1"/>
        <v>68.398139168384049</v>
      </c>
      <c r="P29" s="66"/>
    </row>
    <row r="30" spans="1:119" ht="15.75" thickBot="1">
      <c r="A30" s="61"/>
      <c r="B30" s="62">
        <v>581</v>
      </c>
      <c r="C30" s="63" t="s">
        <v>69</v>
      </c>
      <c r="D30" s="64">
        <v>1485127</v>
      </c>
      <c r="E30" s="64">
        <v>0</v>
      </c>
      <c r="F30" s="64">
        <v>0</v>
      </c>
      <c r="G30" s="64">
        <v>0</v>
      </c>
      <c r="H30" s="64">
        <v>0</v>
      </c>
      <c r="I30" s="64">
        <v>771738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2256865</v>
      </c>
      <c r="O30" s="65">
        <f t="shared" si="1"/>
        <v>68.398139168384049</v>
      </c>
      <c r="P30" s="66"/>
    </row>
    <row r="31" spans="1:119" ht="16.5" thickBot="1">
      <c r="A31" s="74" t="s">
        <v>10</v>
      </c>
      <c r="B31" s="75"/>
      <c r="C31" s="76"/>
      <c r="D31" s="77">
        <f>SUM(D5,D14,D18,D24,D27,D29)</f>
        <v>28036775</v>
      </c>
      <c r="E31" s="77">
        <f t="shared" ref="E31:M31" si="9">SUM(E5,E14,E18,E24,E27,E29)</f>
        <v>1477609</v>
      </c>
      <c r="F31" s="77">
        <f t="shared" si="9"/>
        <v>375810</v>
      </c>
      <c r="G31" s="77">
        <f t="shared" si="9"/>
        <v>667098</v>
      </c>
      <c r="H31" s="77">
        <f t="shared" si="9"/>
        <v>0</v>
      </c>
      <c r="I31" s="77">
        <f t="shared" si="9"/>
        <v>10237938</v>
      </c>
      <c r="J31" s="77">
        <f t="shared" si="9"/>
        <v>0</v>
      </c>
      <c r="K31" s="77">
        <f t="shared" si="9"/>
        <v>5176255</v>
      </c>
      <c r="L31" s="77">
        <f t="shared" si="9"/>
        <v>0</v>
      </c>
      <c r="M31" s="77">
        <f t="shared" si="9"/>
        <v>0</v>
      </c>
      <c r="N31" s="77">
        <f t="shared" si="4"/>
        <v>45971485</v>
      </c>
      <c r="O31" s="78">
        <f t="shared" si="1"/>
        <v>1393.2441811128622</v>
      </c>
      <c r="P31" s="59"/>
      <c r="Q31" s="79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</row>
    <row r="32" spans="1:119">
      <c r="A32" s="81"/>
      <c r="B32" s="82"/>
      <c r="C32" s="82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1:15">
      <c r="A33" s="85"/>
      <c r="B33" s="86"/>
      <c r="C33" s="86"/>
      <c r="D33" s="87"/>
      <c r="E33" s="87"/>
      <c r="F33" s="87"/>
      <c r="G33" s="87"/>
      <c r="H33" s="87"/>
      <c r="I33" s="87"/>
      <c r="J33" s="87"/>
      <c r="K33" s="87"/>
      <c r="L33" s="117" t="s">
        <v>70</v>
      </c>
      <c r="M33" s="117"/>
      <c r="N33" s="117"/>
      <c r="O33" s="88">
        <v>32996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52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4288447</v>
      </c>
      <c r="E5" s="24">
        <f t="shared" si="0"/>
        <v>0</v>
      </c>
      <c r="F5" s="24">
        <f t="shared" si="0"/>
        <v>375810</v>
      </c>
      <c r="G5" s="24">
        <f t="shared" si="0"/>
        <v>550484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4997509</v>
      </c>
      <c r="L5" s="24">
        <f t="shared" si="0"/>
        <v>0</v>
      </c>
      <c r="M5" s="24">
        <f t="shared" si="0"/>
        <v>0</v>
      </c>
      <c r="N5" s="25">
        <f>SUM(D5:M5)</f>
        <v>10212250</v>
      </c>
      <c r="O5" s="30">
        <f t="shared" ref="O5:O31" si="1">(N5/O$33)</f>
        <v>317.78223798854867</v>
      </c>
      <c r="P5" s="6"/>
    </row>
    <row r="6" spans="1:133">
      <c r="A6" s="12"/>
      <c r="B6" s="42">
        <v>511</v>
      </c>
      <c r="C6" s="19" t="s">
        <v>19</v>
      </c>
      <c r="D6" s="43">
        <v>259736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259736</v>
      </c>
      <c r="O6" s="44">
        <f t="shared" si="1"/>
        <v>8.0823998008464031</v>
      </c>
      <c r="P6" s="9"/>
    </row>
    <row r="7" spans="1:133">
      <c r="A7" s="12"/>
      <c r="B7" s="42">
        <v>512</v>
      </c>
      <c r="C7" s="19" t="s">
        <v>20</v>
      </c>
      <c r="D7" s="43">
        <v>348348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348348</v>
      </c>
      <c r="O7" s="44">
        <f t="shared" si="1"/>
        <v>10.839805825242719</v>
      </c>
      <c r="P7" s="9"/>
    </row>
    <row r="8" spans="1:133">
      <c r="A8" s="12"/>
      <c r="B8" s="42">
        <v>513</v>
      </c>
      <c r="C8" s="19" t="s">
        <v>21</v>
      </c>
      <c r="D8" s="43">
        <v>1370673</v>
      </c>
      <c r="E8" s="43">
        <v>0</v>
      </c>
      <c r="F8" s="43">
        <v>0</v>
      </c>
      <c r="G8" s="43">
        <v>325697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1696370</v>
      </c>
      <c r="O8" s="44">
        <f t="shared" si="1"/>
        <v>52.787216828478961</v>
      </c>
      <c r="P8" s="9"/>
    </row>
    <row r="9" spans="1:133">
      <c r="A9" s="12"/>
      <c r="B9" s="42">
        <v>514</v>
      </c>
      <c r="C9" s="19" t="s">
        <v>22</v>
      </c>
      <c r="D9" s="43">
        <v>251978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251978</v>
      </c>
      <c r="O9" s="44">
        <f t="shared" si="1"/>
        <v>7.8409882997261642</v>
      </c>
      <c r="P9" s="9"/>
    </row>
    <row r="10" spans="1:133">
      <c r="A10" s="12"/>
      <c r="B10" s="42">
        <v>515</v>
      </c>
      <c r="C10" s="19" t="s">
        <v>23</v>
      </c>
      <c r="D10" s="43">
        <v>464887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464887</v>
      </c>
      <c r="O10" s="44">
        <f t="shared" si="1"/>
        <v>14.466237241722679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375810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375810</v>
      </c>
      <c r="O11" s="44">
        <f t="shared" si="1"/>
        <v>11.694361463778939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4997509</v>
      </c>
      <c r="L12" s="43">
        <v>0</v>
      </c>
      <c r="M12" s="43">
        <v>0</v>
      </c>
      <c r="N12" s="43">
        <f t="shared" si="2"/>
        <v>4997509</v>
      </c>
      <c r="O12" s="44">
        <f t="shared" si="1"/>
        <v>155.51123350759272</v>
      </c>
      <c r="P12" s="9"/>
    </row>
    <row r="13" spans="1:133">
      <c r="A13" s="12"/>
      <c r="B13" s="42">
        <v>519</v>
      </c>
      <c r="C13" s="19" t="s">
        <v>26</v>
      </c>
      <c r="D13" s="43">
        <v>1592825</v>
      </c>
      <c r="E13" s="43">
        <v>0</v>
      </c>
      <c r="F13" s="43">
        <v>0</v>
      </c>
      <c r="G13" s="43">
        <v>224787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1817612</v>
      </c>
      <c r="O13" s="44">
        <f t="shared" si="1"/>
        <v>56.55999502116007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19048617</v>
      </c>
      <c r="E14" s="29">
        <f t="shared" si="3"/>
        <v>7275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19055892</v>
      </c>
      <c r="O14" s="41">
        <f t="shared" si="1"/>
        <v>592.97647498132937</v>
      </c>
      <c r="P14" s="10"/>
    </row>
    <row r="15" spans="1:133">
      <c r="A15" s="12"/>
      <c r="B15" s="42">
        <v>521</v>
      </c>
      <c r="C15" s="19" t="s">
        <v>28</v>
      </c>
      <c r="D15" s="43">
        <v>11139579</v>
      </c>
      <c r="E15" s="43">
        <v>7275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11146854</v>
      </c>
      <c r="O15" s="44">
        <f t="shared" si="1"/>
        <v>346.86501120238984</v>
      </c>
      <c r="P15" s="9"/>
    </row>
    <row r="16" spans="1:133">
      <c r="A16" s="12"/>
      <c r="B16" s="42">
        <v>522</v>
      </c>
      <c r="C16" s="19" t="s">
        <v>29</v>
      </c>
      <c r="D16" s="43">
        <v>6611624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6611624</v>
      </c>
      <c r="O16" s="44">
        <f t="shared" si="1"/>
        <v>205.73885984565595</v>
      </c>
      <c r="P16" s="9"/>
    </row>
    <row r="17" spans="1:119">
      <c r="A17" s="12"/>
      <c r="B17" s="42">
        <v>524</v>
      </c>
      <c r="C17" s="19" t="s">
        <v>30</v>
      </c>
      <c r="D17" s="43">
        <v>1297414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1297414</v>
      </c>
      <c r="O17" s="44">
        <f t="shared" si="1"/>
        <v>40.372603933283543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SUM(D19:D23)</f>
        <v>531683</v>
      </c>
      <c r="E18" s="29">
        <f t="shared" si="5"/>
        <v>0</v>
      </c>
      <c r="F18" s="29">
        <f t="shared" si="5"/>
        <v>0</v>
      </c>
      <c r="G18" s="29">
        <f t="shared" si="5"/>
        <v>34859</v>
      </c>
      <c r="H18" s="29">
        <f t="shared" si="5"/>
        <v>0</v>
      </c>
      <c r="I18" s="29">
        <f t="shared" si="5"/>
        <v>9923652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10490194</v>
      </c>
      <c r="O18" s="41">
        <f t="shared" si="1"/>
        <v>326.4312297734628</v>
      </c>
      <c r="P18" s="10"/>
    </row>
    <row r="19" spans="1:119">
      <c r="A19" s="12"/>
      <c r="B19" s="42">
        <v>533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2551470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2551470</v>
      </c>
      <c r="O19" s="44">
        <f t="shared" si="1"/>
        <v>79.396004480955938</v>
      </c>
      <c r="P19" s="9"/>
    </row>
    <row r="20" spans="1:119">
      <c r="A20" s="12"/>
      <c r="B20" s="42">
        <v>534</v>
      </c>
      <c r="C20" s="19" t="s">
        <v>58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2190866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2190866</v>
      </c>
      <c r="O20" s="44">
        <f t="shared" si="1"/>
        <v>68.174819517052526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4852770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4852770</v>
      </c>
      <c r="O21" s="44">
        <f t="shared" si="1"/>
        <v>151.00728155339806</v>
      </c>
      <c r="P21" s="9"/>
    </row>
    <row r="22" spans="1:119">
      <c r="A22" s="12"/>
      <c r="B22" s="42">
        <v>538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328546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328546</v>
      </c>
      <c r="O22" s="44">
        <f t="shared" si="1"/>
        <v>10.22361214836943</v>
      </c>
      <c r="P22" s="9"/>
    </row>
    <row r="23" spans="1:119">
      <c r="A23" s="12"/>
      <c r="B23" s="42">
        <v>539</v>
      </c>
      <c r="C23" s="19" t="s">
        <v>37</v>
      </c>
      <c r="D23" s="43">
        <v>531683</v>
      </c>
      <c r="E23" s="43">
        <v>0</v>
      </c>
      <c r="F23" s="43">
        <v>0</v>
      </c>
      <c r="G23" s="43">
        <v>34859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566542</v>
      </c>
      <c r="O23" s="44">
        <f t="shared" si="1"/>
        <v>17.629512073686833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0</v>
      </c>
      <c r="E24" s="29">
        <f t="shared" si="6"/>
        <v>1749866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57951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1807817</v>
      </c>
      <c r="O24" s="41">
        <f t="shared" si="1"/>
        <v>56.255196664177248</v>
      </c>
      <c r="P24" s="10"/>
    </row>
    <row r="25" spans="1:119">
      <c r="A25" s="12"/>
      <c r="B25" s="42">
        <v>541</v>
      </c>
      <c r="C25" s="19" t="s">
        <v>39</v>
      </c>
      <c r="D25" s="43">
        <v>0</v>
      </c>
      <c r="E25" s="43">
        <v>1749866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1749866</v>
      </c>
      <c r="O25" s="44">
        <f t="shared" si="1"/>
        <v>54.451891959173516</v>
      </c>
      <c r="P25" s="9"/>
    </row>
    <row r="26" spans="1:119">
      <c r="A26" s="12"/>
      <c r="B26" s="42">
        <v>545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57951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57951</v>
      </c>
      <c r="O26" s="44">
        <f t="shared" si="1"/>
        <v>1.8033047050037341</v>
      </c>
      <c r="P26" s="9"/>
    </row>
    <row r="27" spans="1:119" ht="15.75">
      <c r="A27" s="26" t="s">
        <v>43</v>
      </c>
      <c r="B27" s="27"/>
      <c r="C27" s="28"/>
      <c r="D27" s="29">
        <f t="shared" ref="D27:M27" si="7">SUM(D28:D28)</f>
        <v>2505185</v>
      </c>
      <c r="E27" s="29">
        <f t="shared" si="7"/>
        <v>0</v>
      </c>
      <c r="F27" s="29">
        <f t="shared" si="7"/>
        <v>0</v>
      </c>
      <c r="G27" s="29">
        <f t="shared" si="7"/>
        <v>201578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2706763</v>
      </c>
      <c r="O27" s="41">
        <f t="shared" si="1"/>
        <v>84.228373164052769</v>
      </c>
      <c r="P27" s="9"/>
    </row>
    <row r="28" spans="1:119">
      <c r="A28" s="12"/>
      <c r="B28" s="42">
        <v>572</v>
      </c>
      <c r="C28" s="19" t="s">
        <v>44</v>
      </c>
      <c r="D28" s="43">
        <v>2505185</v>
      </c>
      <c r="E28" s="43">
        <v>0</v>
      </c>
      <c r="F28" s="43">
        <v>0</v>
      </c>
      <c r="G28" s="43">
        <v>201578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2706763</v>
      </c>
      <c r="O28" s="44">
        <f t="shared" si="1"/>
        <v>84.228373164052769</v>
      </c>
      <c r="P28" s="9"/>
    </row>
    <row r="29" spans="1:119" ht="15.75">
      <c r="A29" s="26" t="s">
        <v>47</v>
      </c>
      <c r="B29" s="27"/>
      <c r="C29" s="28"/>
      <c r="D29" s="29">
        <f t="shared" ref="D29:M29" si="8">SUM(D30:D30)</f>
        <v>1601293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697578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2298871</v>
      </c>
      <c r="O29" s="41">
        <f t="shared" si="1"/>
        <v>71.535692058750314</v>
      </c>
      <c r="P29" s="9"/>
    </row>
    <row r="30" spans="1:119" ht="15.75" thickBot="1">
      <c r="A30" s="12"/>
      <c r="B30" s="42">
        <v>581</v>
      </c>
      <c r="C30" s="19" t="s">
        <v>46</v>
      </c>
      <c r="D30" s="43">
        <v>1601293</v>
      </c>
      <c r="E30" s="43">
        <v>0</v>
      </c>
      <c r="F30" s="43">
        <v>0</v>
      </c>
      <c r="G30" s="43">
        <v>0</v>
      </c>
      <c r="H30" s="43">
        <v>0</v>
      </c>
      <c r="I30" s="43">
        <v>697578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2298871</v>
      </c>
      <c r="O30" s="44">
        <f t="shared" si="1"/>
        <v>71.535692058750314</v>
      </c>
      <c r="P30" s="9"/>
    </row>
    <row r="31" spans="1:119" ht="16.5" thickBot="1">
      <c r="A31" s="13" t="s">
        <v>10</v>
      </c>
      <c r="B31" s="21"/>
      <c r="C31" s="20"/>
      <c r="D31" s="14">
        <f>SUM(D5,D14,D18,D24,D27,D29)</f>
        <v>27975225</v>
      </c>
      <c r="E31" s="14">
        <f t="shared" ref="E31:M31" si="9">SUM(E5,E14,E18,E24,E27,E29)</f>
        <v>1757141</v>
      </c>
      <c r="F31" s="14">
        <f t="shared" si="9"/>
        <v>375810</v>
      </c>
      <c r="G31" s="14">
        <f t="shared" si="9"/>
        <v>786921</v>
      </c>
      <c r="H31" s="14">
        <f t="shared" si="9"/>
        <v>0</v>
      </c>
      <c r="I31" s="14">
        <f t="shared" si="9"/>
        <v>10679181</v>
      </c>
      <c r="J31" s="14">
        <f t="shared" si="9"/>
        <v>0</v>
      </c>
      <c r="K31" s="14">
        <f t="shared" si="9"/>
        <v>4997509</v>
      </c>
      <c r="L31" s="14">
        <f t="shared" si="9"/>
        <v>0</v>
      </c>
      <c r="M31" s="14">
        <f t="shared" si="9"/>
        <v>0</v>
      </c>
      <c r="N31" s="14">
        <f t="shared" si="4"/>
        <v>46571787</v>
      </c>
      <c r="O31" s="35">
        <f t="shared" si="1"/>
        <v>1449.2092046303212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59</v>
      </c>
      <c r="M33" s="93"/>
      <c r="N33" s="93"/>
      <c r="O33" s="39">
        <v>32136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3862069</v>
      </c>
      <c r="E5" s="24">
        <f t="shared" si="0"/>
        <v>0</v>
      </c>
      <c r="F5" s="24">
        <f t="shared" si="0"/>
        <v>522868</v>
      </c>
      <c r="G5" s="24">
        <f t="shared" si="0"/>
        <v>210480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3496344</v>
      </c>
      <c r="L5" s="24">
        <f t="shared" si="0"/>
        <v>0</v>
      </c>
      <c r="M5" s="24">
        <f t="shared" si="0"/>
        <v>0</v>
      </c>
      <c r="N5" s="25">
        <f>SUM(D5:M5)</f>
        <v>8091761</v>
      </c>
      <c r="O5" s="30">
        <f t="shared" ref="O5:O33" si="1">(N5/O$35)</f>
        <v>265.73927750410508</v>
      </c>
      <c r="P5" s="6"/>
    </row>
    <row r="6" spans="1:133">
      <c r="A6" s="12"/>
      <c r="B6" s="42">
        <v>511</v>
      </c>
      <c r="C6" s="19" t="s">
        <v>19</v>
      </c>
      <c r="D6" s="43">
        <v>238804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238804</v>
      </c>
      <c r="O6" s="44">
        <f t="shared" si="1"/>
        <v>7.8424958949096881</v>
      </c>
      <c r="P6" s="9"/>
    </row>
    <row r="7" spans="1:133">
      <c r="A7" s="12"/>
      <c r="B7" s="42">
        <v>512</v>
      </c>
      <c r="C7" s="19" t="s">
        <v>20</v>
      </c>
      <c r="D7" s="43">
        <v>367196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367196</v>
      </c>
      <c r="O7" s="44">
        <f t="shared" si="1"/>
        <v>12.058981937602628</v>
      </c>
      <c r="P7" s="9"/>
    </row>
    <row r="8" spans="1:133">
      <c r="A8" s="12"/>
      <c r="B8" s="42">
        <v>513</v>
      </c>
      <c r="C8" s="19" t="s">
        <v>21</v>
      </c>
      <c r="D8" s="43">
        <v>1354924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1354924</v>
      </c>
      <c r="O8" s="44">
        <f t="shared" si="1"/>
        <v>44.496683087027911</v>
      </c>
      <c r="P8" s="9"/>
    </row>
    <row r="9" spans="1:133">
      <c r="A9" s="12"/>
      <c r="B9" s="42">
        <v>514</v>
      </c>
      <c r="C9" s="19" t="s">
        <v>22</v>
      </c>
      <c r="D9" s="43">
        <v>274619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274619</v>
      </c>
      <c r="O9" s="44">
        <f t="shared" si="1"/>
        <v>9.0186863711001646</v>
      </c>
      <c r="P9" s="9"/>
    </row>
    <row r="10" spans="1:133">
      <c r="A10" s="12"/>
      <c r="B10" s="42">
        <v>515</v>
      </c>
      <c r="C10" s="19" t="s">
        <v>23</v>
      </c>
      <c r="D10" s="43">
        <v>466953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466953</v>
      </c>
      <c r="O10" s="44">
        <f t="shared" si="1"/>
        <v>15.335073891625616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522868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522868</v>
      </c>
      <c r="O11" s="44">
        <f t="shared" si="1"/>
        <v>17.17136288998358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3496344</v>
      </c>
      <c r="L12" s="43">
        <v>0</v>
      </c>
      <c r="M12" s="43">
        <v>0</v>
      </c>
      <c r="N12" s="43">
        <f t="shared" si="2"/>
        <v>3496344</v>
      </c>
      <c r="O12" s="44">
        <f t="shared" si="1"/>
        <v>114.8224630541872</v>
      </c>
      <c r="P12" s="9"/>
    </row>
    <row r="13" spans="1:133">
      <c r="A13" s="12"/>
      <c r="B13" s="42">
        <v>519</v>
      </c>
      <c r="C13" s="19" t="s">
        <v>26</v>
      </c>
      <c r="D13" s="43">
        <v>1159573</v>
      </c>
      <c r="E13" s="43">
        <v>0</v>
      </c>
      <c r="F13" s="43">
        <v>0</v>
      </c>
      <c r="G13" s="43">
        <v>210480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1370053</v>
      </c>
      <c r="O13" s="44">
        <f t="shared" si="1"/>
        <v>44.993530377668307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18261665</v>
      </c>
      <c r="E14" s="29">
        <f t="shared" si="3"/>
        <v>157021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18418686</v>
      </c>
      <c r="O14" s="41">
        <f t="shared" si="1"/>
        <v>604.88295566502461</v>
      </c>
      <c r="P14" s="10"/>
    </row>
    <row r="15" spans="1:133">
      <c r="A15" s="12"/>
      <c r="B15" s="42">
        <v>521</v>
      </c>
      <c r="C15" s="19" t="s">
        <v>28</v>
      </c>
      <c r="D15" s="43">
        <v>10653568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10653568</v>
      </c>
      <c r="O15" s="44">
        <f t="shared" si="1"/>
        <v>349.87087027914612</v>
      </c>
      <c r="P15" s="9"/>
    </row>
    <row r="16" spans="1:133">
      <c r="A16" s="12"/>
      <c r="B16" s="42">
        <v>522</v>
      </c>
      <c r="C16" s="19" t="s">
        <v>29</v>
      </c>
      <c r="D16" s="43">
        <v>6310316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6310316</v>
      </c>
      <c r="O16" s="44">
        <f t="shared" si="1"/>
        <v>207.23533661740558</v>
      </c>
      <c r="P16" s="9"/>
    </row>
    <row r="17" spans="1:16">
      <c r="A17" s="12"/>
      <c r="B17" s="42">
        <v>524</v>
      </c>
      <c r="C17" s="19" t="s">
        <v>30</v>
      </c>
      <c r="D17" s="43">
        <v>1297781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1297781</v>
      </c>
      <c r="O17" s="44">
        <f t="shared" si="1"/>
        <v>42.620065681444991</v>
      </c>
      <c r="P17" s="9"/>
    </row>
    <row r="18" spans="1:16">
      <c r="A18" s="12"/>
      <c r="B18" s="42">
        <v>529</v>
      </c>
      <c r="C18" s="19" t="s">
        <v>31</v>
      </c>
      <c r="D18" s="43">
        <v>0</v>
      </c>
      <c r="E18" s="43">
        <v>157021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157021</v>
      </c>
      <c r="O18" s="44">
        <f t="shared" si="1"/>
        <v>5.1566830870279148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SUM(D20:D24)</f>
        <v>506278</v>
      </c>
      <c r="E19" s="29">
        <f t="shared" si="5"/>
        <v>0</v>
      </c>
      <c r="F19" s="29">
        <f t="shared" si="5"/>
        <v>0</v>
      </c>
      <c r="G19" s="29">
        <f t="shared" si="5"/>
        <v>230960</v>
      </c>
      <c r="H19" s="29">
        <f t="shared" si="5"/>
        <v>0</v>
      </c>
      <c r="I19" s="29">
        <f t="shared" si="5"/>
        <v>9043556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9780794</v>
      </c>
      <c r="O19" s="41">
        <f t="shared" si="1"/>
        <v>321.20834154351394</v>
      </c>
      <c r="P19" s="10"/>
    </row>
    <row r="20" spans="1:16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2501695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2501695</v>
      </c>
      <c r="O20" s="44">
        <f t="shared" si="1"/>
        <v>82.157471264367814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2221199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2221199</v>
      </c>
      <c r="O21" s="44">
        <f t="shared" si="1"/>
        <v>72.945779967159282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3955115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3955115</v>
      </c>
      <c r="O22" s="44">
        <f t="shared" si="1"/>
        <v>129.8888341543514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365547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365547</v>
      </c>
      <c r="O23" s="44">
        <f t="shared" si="1"/>
        <v>12.004827586206897</v>
      </c>
      <c r="P23" s="9"/>
    </row>
    <row r="24" spans="1:16">
      <c r="A24" s="12"/>
      <c r="B24" s="42">
        <v>539</v>
      </c>
      <c r="C24" s="19" t="s">
        <v>37</v>
      </c>
      <c r="D24" s="43">
        <v>506278</v>
      </c>
      <c r="E24" s="43">
        <v>0</v>
      </c>
      <c r="F24" s="43">
        <v>0</v>
      </c>
      <c r="G24" s="43">
        <v>230960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737238</v>
      </c>
      <c r="O24" s="44">
        <f t="shared" si="1"/>
        <v>24.21142857142857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646719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39373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686092</v>
      </c>
      <c r="O25" s="41">
        <f t="shared" si="1"/>
        <v>22.531756978653529</v>
      </c>
      <c r="P25" s="10"/>
    </row>
    <row r="26" spans="1:16">
      <c r="A26" s="12"/>
      <c r="B26" s="42">
        <v>541</v>
      </c>
      <c r="C26" s="19" t="s">
        <v>39</v>
      </c>
      <c r="D26" s="43">
        <v>0</v>
      </c>
      <c r="E26" s="43">
        <v>646719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646719</v>
      </c>
      <c r="O26" s="44">
        <f t="shared" si="1"/>
        <v>21.238719211822659</v>
      </c>
      <c r="P26" s="9"/>
    </row>
    <row r="27" spans="1:16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39373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39373</v>
      </c>
      <c r="O27" s="44">
        <f t="shared" si="1"/>
        <v>1.2930377668308703</v>
      </c>
      <c r="P27" s="9"/>
    </row>
    <row r="28" spans="1:16" ht="15.75">
      <c r="A28" s="26" t="s">
        <v>43</v>
      </c>
      <c r="B28" s="27"/>
      <c r="C28" s="28"/>
      <c r="D28" s="29">
        <f t="shared" ref="D28:M28" si="7">SUM(D29:D30)</f>
        <v>2667028</v>
      </c>
      <c r="E28" s="29">
        <f t="shared" si="7"/>
        <v>0</v>
      </c>
      <c r="F28" s="29">
        <f t="shared" si="7"/>
        <v>0</v>
      </c>
      <c r="G28" s="29">
        <f t="shared" si="7"/>
        <v>29660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2696688</v>
      </c>
      <c r="O28" s="41">
        <f t="shared" si="1"/>
        <v>88.561182266009851</v>
      </c>
      <c r="P28" s="9"/>
    </row>
    <row r="29" spans="1:16">
      <c r="A29" s="12"/>
      <c r="B29" s="42">
        <v>572</v>
      </c>
      <c r="C29" s="19" t="s">
        <v>44</v>
      </c>
      <c r="D29" s="43">
        <v>2138496</v>
      </c>
      <c r="E29" s="43">
        <v>0</v>
      </c>
      <c r="F29" s="43">
        <v>0</v>
      </c>
      <c r="G29" s="43">
        <v>29660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2168156</v>
      </c>
      <c r="O29" s="44">
        <f t="shared" si="1"/>
        <v>71.203809523809525</v>
      </c>
      <c r="P29" s="9"/>
    </row>
    <row r="30" spans="1:16">
      <c r="A30" s="12"/>
      <c r="B30" s="42">
        <v>575</v>
      </c>
      <c r="C30" s="19" t="s">
        <v>45</v>
      </c>
      <c r="D30" s="43">
        <v>528532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528532</v>
      </c>
      <c r="O30" s="44">
        <f t="shared" si="1"/>
        <v>17.357372742200329</v>
      </c>
      <c r="P30" s="9"/>
    </row>
    <row r="31" spans="1:16" ht="15.75">
      <c r="A31" s="26" t="s">
        <v>47</v>
      </c>
      <c r="B31" s="27"/>
      <c r="C31" s="28"/>
      <c r="D31" s="29">
        <f t="shared" ref="D31:M31" si="8">SUM(D32:D32)</f>
        <v>572041</v>
      </c>
      <c r="E31" s="29">
        <f t="shared" si="8"/>
        <v>0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622120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4"/>
        <v>1194161</v>
      </c>
      <c r="O31" s="41">
        <f t="shared" si="1"/>
        <v>39.217110016420364</v>
      </c>
      <c r="P31" s="9"/>
    </row>
    <row r="32" spans="1:16" ht="15.75" thickBot="1">
      <c r="A32" s="12"/>
      <c r="B32" s="42">
        <v>581</v>
      </c>
      <c r="C32" s="19" t="s">
        <v>46</v>
      </c>
      <c r="D32" s="43">
        <v>572041</v>
      </c>
      <c r="E32" s="43">
        <v>0</v>
      </c>
      <c r="F32" s="43">
        <v>0</v>
      </c>
      <c r="G32" s="43">
        <v>0</v>
      </c>
      <c r="H32" s="43">
        <v>0</v>
      </c>
      <c r="I32" s="43">
        <v>622120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1194161</v>
      </c>
      <c r="O32" s="44">
        <f t="shared" si="1"/>
        <v>39.217110016420364</v>
      </c>
      <c r="P32" s="9"/>
    </row>
    <row r="33" spans="1:119" ht="16.5" thickBot="1">
      <c r="A33" s="13" t="s">
        <v>10</v>
      </c>
      <c r="B33" s="21"/>
      <c r="C33" s="20"/>
      <c r="D33" s="14">
        <f>SUM(D5,D14,D19,D25,D28,D31)</f>
        <v>25869081</v>
      </c>
      <c r="E33" s="14">
        <f t="shared" ref="E33:M33" si="9">SUM(E5,E14,E19,E25,E28,E31)</f>
        <v>803740</v>
      </c>
      <c r="F33" s="14">
        <f t="shared" si="9"/>
        <v>522868</v>
      </c>
      <c r="G33" s="14">
        <f t="shared" si="9"/>
        <v>471100</v>
      </c>
      <c r="H33" s="14">
        <f t="shared" si="9"/>
        <v>0</v>
      </c>
      <c r="I33" s="14">
        <f t="shared" si="9"/>
        <v>9705049</v>
      </c>
      <c r="J33" s="14">
        <f t="shared" si="9"/>
        <v>0</v>
      </c>
      <c r="K33" s="14">
        <f t="shared" si="9"/>
        <v>3496344</v>
      </c>
      <c r="L33" s="14">
        <f t="shared" si="9"/>
        <v>0</v>
      </c>
      <c r="M33" s="14">
        <f t="shared" si="9"/>
        <v>0</v>
      </c>
      <c r="N33" s="14">
        <f t="shared" si="4"/>
        <v>40868182</v>
      </c>
      <c r="O33" s="35">
        <f t="shared" si="1"/>
        <v>1342.1406239737273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56</v>
      </c>
      <c r="M35" s="93"/>
      <c r="N35" s="93"/>
      <c r="O35" s="39">
        <v>30450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4065359</v>
      </c>
      <c r="E5" s="24">
        <f t="shared" si="0"/>
        <v>0</v>
      </c>
      <c r="F5" s="24">
        <f t="shared" si="0"/>
        <v>698020</v>
      </c>
      <c r="G5" s="24">
        <f t="shared" si="0"/>
        <v>104038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3390048</v>
      </c>
      <c r="L5" s="24">
        <f t="shared" si="0"/>
        <v>0</v>
      </c>
      <c r="M5" s="24">
        <f t="shared" si="0"/>
        <v>0</v>
      </c>
      <c r="N5" s="25">
        <f>SUM(D5:M5)</f>
        <v>8257465</v>
      </c>
      <c r="O5" s="30">
        <f t="shared" ref="O5:O33" si="1">(N5/O$35)</f>
        <v>283.18752357762611</v>
      </c>
      <c r="P5" s="6"/>
    </row>
    <row r="6" spans="1:133">
      <c r="A6" s="12"/>
      <c r="B6" s="42">
        <v>511</v>
      </c>
      <c r="C6" s="19" t="s">
        <v>19</v>
      </c>
      <c r="D6" s="43">
        <v>240682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240682</v>
      </c>
      <c r="O6" s="44">
        <f t="shared" si="1"/>
        <v>8.2541239411502456</v>
      </c>
      <c r="P6" s="9"/>
    </row>
    <row r="7" spans="1:133">
      <c r="A7" s="12"/>
      <c r="B7" s="42">
        <v>512</v>
      </c>
      <c r="C7" s="19" t="s">
        <v>20</v>
      </c>
      <c r="D7" s="43">
        <v>366589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366589</v>
      </c>
      <c r="O7" s="44">
        <f t="shared" si="1"/>
        <v>12.572070372783703</v>
      </c>
      <c r="P7" s="9"/>
    </row>
    <row r="8" spans="1:133">
      <c r="A8" s="12"/>
      <c r="B8" s="42">
        <v>513</v>
      </c>
      <c r="C8" s="19" t="s">
        <v>21</v>
      </c>
      <c r="D8" s="43">
        <v>1326214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1326214</v>
      </c>
      <c r="O8" s="44">
        <f t="shared" si="1"/>
        <v>45.48214959360746</v>
      </c>
      <c r="P8" s="9"/>
    </row>
    <row r="9" spans="1:133">
      <c r="A9" s="12"/>
      <c r="B9" s="42">
        <v>514</v>
      </c>
      <c r="C9" s="19" t="s">
        <v>22</v>
      </c>
      <c r="D9" s="43">
        <v>317874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317874</v>
      </c>
      <c r="O9" s="44">
        <f t="shared" si="1"/>
        <v>10.901402654412017</v>
      </c>
      <c r="P9" s="9"/>
    </row>
    <row r="10" spans="1:133">
      <c r="A10" s="12"/>
      <c r="B10" s="42">
        <v>515</v>
      </c>
      <c r="C10" s="19" t="s">
        <v>23</v>
      </c>
      <c r="D10" s="43">
        <v>607895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607895</v>
      </c>
      <c r="O10" s="44">
        <f t="shared" si="1"/>
        <v>20.847594224767654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698020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698020</v>
      </c>
      <c r="O11" s="44">
        <f t="shared" si="1"/>
        <v>23.938406666895297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3390048</v>
      </c>
      <c r="L12" s="43">
        <v>0</v>
      </c>
      <c r="M12" s="43">
        <v>0</v>
      </c>
      <c r="N12" s="43">
        <f t="shared" si="2"/>
        <v>3390048</v>
      </c>
      <c r="O12" s="44">
        <f t="shared" si="1"/>
        <v>116.26077711855687</v>
      </c>
      <c r="P12" s="9"/>
    </row>
    <row r="13" spans="1:133">
      <c r="A13" s="12"/>
      <c r="B13" s="42">
        <v>519</v>
      </c>
      <c r="C13" s="19" t="s">
        <v>26</v>
      </c>
      <c r="D13" s="43">
        <v>1206105</v>
      </c>
      <c r="E13" s="43">
        <v>0</v>
      </c>
      <c r="F13" s="43">
        <v>0</v>
      </c>
      <c r="G13" s="43">
        <v>104038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1310143</v>
      </c>
      <c r="O13" s="44">
        <f t="shared" si="1"/>
        <v>44.930999005452861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17368265</v>
      </c>
      <c r="E14" s="29">
        <f t="shared" si="3"/>
        <v>163732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17531997</v>
      </c>
      <c r="O14" s="41">
        <f t="shared" si="1"/>
        <v>601.25508419355947</v>
      </c>
      <c r="P14" s="10"/>
    </row>
    <row r="15" spans="1:133">
      <c r="A15" s="12"/>
      <c r="B15" s="42">
        <v>521</v>
      </c>
      <c r="C15" s="19" t="s">
        <v>28</v>
      </c>
      <c r="D15" s="43">
        <v>10125959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10125959</v>
      </c>
      <c r="O15" s="44">
        <f t="shared" si="1"/>
        <v>347.26701875921668</v>
      </c>
      <c r="P15" s="9"/>
    </row>
    <row r="16" spans="1:133">
      <c r="A16" s="12"/>
      <c r="B16" s="42">
        <v>522</v>
      </c>
      <c r="C16" s="19" t="s">
        <v>29</v>
      </c>
      <c r="D16" s="43">
        <v>6039544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6039544</v>
      </c>
      <c r="O16" s="44">
        <f t="shared" si="1"/>
        <v>207.1245241606365</v>
      </c>
      <c r="P16" s="9"/>
    </row>
    <row r="17" spans="1:16">
      <c r="A17" s="12"/>
      <c r="B17" s="42">
        <v>524</v>
      </c>
      <c r="C17" s="19" t="s">
        <v>30</v>
      </c>
      <c r="D17" s="43">
        <v>1202762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1202762</v>
      </c>
      <c r="O17" s="44">
        <f t="shared" si="1"/>
        <v>41.248396721423916</v>
      </c>
      <c r="P17" s="9"/>
    </row>
    <row r="18" spans="1:16">
      <c r="A18" s="12"/>
      <c r="B18" s="42">
        <v>529</v>
      </c>
      <c r="C18" s="19" t="s">
        <v>31</v>
      </c>
      <c r="D18" s="43">
        <v>0</v>
      </c>
      <c r="E18" s="43">
        <v>163732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163732</v>
      </c>
      <c r="O18" s="44">
        <f t="shared" si="1"/>
        <v>5.615144552282314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SUM(D20:D24)</f>
        <v>478521</v>
      </c>
      <c r="E19" s="29">
        <f t="shared" si="5"/>
        <v>0</v>
      </c>
      <c r="F19" s="29">
        <f t="shared" si="5"/>
        <v>0</v>
      </c>
      <c r="G19" s="29">
        <f t="shared" si="5"/>
        <v>6650</v>
      </c>
      <c r="H19" s="29">
        <f t="shared" si="5"/>
        <v>0</v>
      </c>
      <c r="I19" s="29">
        <f t="shared" si="5"/>
        <v>8937275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9422446</v>
      </c>
      <c r="O19" s="41">
        <f t="shared" si="1"/>
        <v>323.14023114647279</v>
      </c>
      <c r="P19" s="10"/>
    </row>
    <row r="20" spans="1:16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2474321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2474321</v>
      </c>
      <c r="O20" s="44">
        <f t="shared" si="1"/>
        <v>84.856167906992695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2221265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2221265</v>
      </c>
      <c r="O21" s="44">
        <f t="shared" si="1"/>
        <v>76.177680990431767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3934964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3934964</v>
      </c>
      <c r="O22" s="44">
        <f t="shared" si="1"/>
        <v>134.94852361192085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306725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306725</v>
      </c>
      <c r="O23" s="44">
        <f t="shared" si="1"/>
        <v>10.519050721904044</v>
      </c>
      <c r="P23" s="9"/>
    </row>
    <row r="24" spans="1:16">
      <c r="A24" s="12"/>
      <c r="B24" s="42">
        <v>539</v>
      </c>
      <c r="C24" s="19" t="s">
        <v>37</v>
      </c>
      <c r="D24" s="43">
        <v>478521</v>
      </c>
      <c r="E24" s="43">
        <v>0</v>
      </c>
      <c r="F24" s="43">
        <v>0</v>
      </c>
      <c r="G24" s="43">
        <v>6650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485171</v>
      </c>
      <c r="O24" s="44">
        <f t="shared" si="1"/>
        <v>16.638807915223431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764151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43242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807393</v>
      </c>
      <c r="O25" s="41">
        <f t="shared" si="1"/>
        <v>27.689324050893379</v>
      </c>
      <c r="P25" s="10"/>
    </row>
    <row r="26" spans="1:16">
      <c r="A26" s="12"/>
      <c r="B26" s="42">
        <v>541</v>
      </c>
      <c r="C26" s="19" t="s">
        <v>39</v>
      </c>
      <c r="D26" s="43">
        <v>0</v>
      </c>
      <c r="E26" s="43">
        <v>764151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764151</v>
      </c>
      <c r="O26" s="44">
        <f t="shared" si="1"/>
        <v>26.20635138379231</v>
      </c>
      <c r="P26" s="9"/>
    </row>
    <row r="27" spans="1:16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43242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43242</v>
      </c>
      <c r="O27" s="44">
        <f t="shared" si="1"/>
        <v>1.4829726671010666</v>
      </c>
      <c r="P27" s="9"/>
    </row>
    <row r="28" spans="1:16" ht="15.75">
      <c r="A28" s="26" t="s">
        <v>43</v>
      </c>
      <c r="B28" s="27"/>
      <c r="C28" s="28"/>
      <c r="D28" s="29">
        <f t="shared" ref="D28:M28" si="7">SUM(D29:D30)</f>
        <v>2952789</v>
      </c>
      <c r="E28" s="29">
        <f t="shared" si="7"/>
        <v>0</v>
      </c>
      <c r="F28" s="29">
        <f t="shared" si="7"/>
        <v>0</v>
      </c>
      <c r="G28" s="29">
        <f t="shared" si="7"/>
        <v>80268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3033057</v>
      </c>
      <c r="O28" s="41">
        <f t="shared" si="1"/>
        <v>104.01786755375699</v>
      </c>
      <c r="P28" s="9"/>
    </row>
    <row r="29" spans="1:16">
      <c r="A29" s="12"/>
      <c r="B29" s="42">
        <v>572</v>
      </c>
      <c r="C29" s="19" t="s">
        <v>44</v>
      </c>
      <c r="D29" s="43">
        <v>2422831</v>
      </c>
      <c r="E29" s="43">
        <v>0</v>
      </c>
      <c r="F29" s="43">
        <v>0</v>
      </c>
      <c r="G29" s="43">
        <v>80268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2503099</v>
      </c>
      <c r="O29" s="44">
        <f t="shared" si="1"/>
        <v>85.843101615281725</v>
      </c>
      <c r="P29" s="9"/>
    </row>
    <row r="30" spans="1:16">
      <c r="A30" s="12"/>
      <c r="B30" s="42">
        <v>575</v>
      </c>
      <c r="C30" s="19" t="s">
        <v>45</v>
      </c>
      <c r="D30" s="43">
        <v>529958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529958</v>
      </c>
      <c r="O30" s="44">
        <f t="shared" si="1"/>
        <v>18.174765938475257</v>
      </c>
      <c r="P30" s="9"/>
    </row>
    <row r="31" spans="1:16" ht="15.75">
      <c r="A31" s="26" t="s">
        <v>47</v>
      </c>
      <c r="B31" s="27"/>
      <c r="C31" s="28"/>
      <c r="D31" s="29">
        <f t="shared" ref="D31:M31" si="8">SUM(D32:D32)</f>
        <v>518791</v>
      </c>
      <c r="E31" s="29">
        <f t="shared" si="8"/>
        <v>0</v>
      </c>
      <c r="F31" s="29">
        <f t="shared" si="8"/>
        <v>0</v>
      </c>
      <c r="G31" s="29">
        <f t="shared" si="8"/>
        <v>0</v>
      </c>
      <c r="H31" s="29">
        <f t="shared" si="8"/>
        <v>0</v>
      </c>
      <c r="I31" s="29">
        <f t="shared" si="8"/>
        <v>469248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4"/>
        <v>988039</v>
      </c>
      <c r="O31" s="41">
        <f t="shared" si="1"/>
        <v>33.884529647793137</v>
      </c>
      <c r="P31" s="9"/>
    </row>
    <row r="32" spans="1:16" ht="15.75" thickBot="1">
      <c r="A32" s="12"/>
      <c r="B32" s="42">
        <v>581</v>
      </c>
      <c r="C32" s="19" t="s">
        <v>46</v>
      </c>
      <c r="D32" s="43">
        <v>518791</v>
      </c>
      <c r="E32" s="43">
        <v>0</v>
      </c>
      <c r="F32" s="43">
        <v>0</v>
      </c>
      <c r="G32" s="43">
        <v>0</v>
      </c>
      <c r="H32" s="43">
        <v>0</v>
      </c>
      <c r="I32" s="43">
        <v>469248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988039</v>
      </c>
      <c r="O32" s="44">
        <f t="shared" si="1"/>
        <v>33.884529647793137</v>
      </c>
      <c r="P32" s="9"/>
    </row>
    <row r="33" spans="1:119" ht="16.5" thickBot="1">
      <c r="A33" s="13" t="s">
        <v>10</v>
      </c>
      <c r="B33" s="21"/>
      <c r="C33" s="20"/>
      <c r="D33" s="14">
        <f>SUM(D5,D14,D19,D25,D28,D31)</f>
        <v>25383725</v>
      </c>
      <c r="E33" s="14">
        <f t="shared" ref="E33:M33" si="9">SUM(E5,E14,E19,E25,E28,E31)</f>
        <v>927883</v>
      </c>
      <c r="F33" s="14">
        <f t="shared" si="9"/>
        <v>698020</v>
      </c>
      <c r="G33" s="14">
        <f t="shared" si="9"/>
        <v>190956</v>
      </c>
      <c r="H33" s="14">
        <f t="shared" si="9"/>
        <v>0</v>
      </c>
      <c r="I33" s="14">
        <f t="shared" si="9"/>
        <v>9449765</v>
      </c>
      <c r="J33" s="14">
        <f t="shared" si="9"/>
        <v>0</v>
      </c>
      <c r="K33" s="14">
        <f t="shared" si="9"/>
        <v>3390048</v>
      </c>
      <c r="L33" s="14">
        <f t="shared" si="9"/>
        <v>0</v>
      </c>
      <c r="M33" s="14">
        <f t="shared" si="9"/>
        <v>0</v>
      </c>
      <c r="N33" s="14">
        <f t="shared" si="4"/>
        <v>40040397</v>
      </c>
      <c r="O33" s="35">
        <f t="shared" si="1"/>
        <v>1373.1745601701018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54</v>
      </c>
      <c r="M35" s="93"/>
      <c r="N35" s="93"/>
      <c r="O35" s="39">
        <v>29159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4289126</v>
      </c>
      <c r="E5" s="24">
        <f t="shared" ref="E5:M5" si="0">SUM(E6:E13)</f>
        <v>0</v>
      </c>
      <c r="F5" s="24">
        <f t="shared" si="0"/>
        <v>698020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2852415</v>
      </c>
      <c r="L5" s="24">
        <f t="shared" si="0"/>
        <v>0</v>
      </c>
      <c r="M5" s="24">
        <f t="shared" si="0"/>
        <v>0</v>
      </c>
      <c r="N5" s="25">
        <f>SUM(D5:M5)</f>
        <v>7839561</v>
      </c>
      <c r="O5" s="30">
        <f t="shared" ref="O5:O35" si="1">(N5/O$37)</f>
        <v>274.61943461659718</v>
      </c>
      <c r="P5" s="6"/>
    </row>
    <row r="6" spans="1:133">
      <c r="A6" s="12"/>
      <c r="B6" s="42">
        <v>511</v>
      </c>
      <c r="C6" s="19" t="s">
        <v>19</v>
      </c>
      <c r="D6" s="43">
        <v>266889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266889</v>
      </c>
      <c r="O6" s="44">
        <f t="shared" si="1"/>
        <v>9.3491084877570323</v>
      </c>
      <c r="P6" s="9"/>
    </row>
    <row r="7" spans="1:133">
      <c r="A7" s="12"/>
      <c r="B7" s="42">
        <v>512</v>
      </c>
      <c r="C7" s="19" t="s">
        <v>20</v>
      </c>
      <c r="D7" s="43">
        <v>333695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333695</v>
      </c>
      <c r="O7" s="44">
        <f t="shared" si="1"/>
        <v>11.689319368059691</v>
      </c>
      <c r="P7" s="9"/>
    </row>
    <row r="8" spans="1:133">
      <c r="A8" s="12"/>
      <c r="B8" s="42">
        <v>513</v>
      </c>
      <c r="C8" s="19" t="s">
        <v>21</v>
      </c>
      <c r="D8" s="43">
        <v>1333892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1333892</v>
      </c>
      <c r="O8" s="44">
        <f t="shared" si="1"/>
        <v>46.726170876099062</v>
      </c>
      <c r="P8" s="9"/>
    </row>
    <row r="9" spans="1:133">
      <c r="A9" s="12"/>
      <c r="B9" s="42">
        <v>514</v>
      </c>
      <c r="C9" s="19" t="s">
        <v>22</v>
      </c>
      <c r="D9" s="43">
        <v>367129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367129</v>
      </c>
      <c r="O9" s="44">
        <f t="shared" si="1"/>
        <v>12.860510736679862</v>
      </c>
      <c r="P9" s="9"/>
    </row>
    <row r="10" spans="1:133">
      <c r="A10" s="12"/>
      <c r="B10" s="42">
        <v>515</v>
      </c>
      <c r="C10" s="19" t="s">
        <v>23</v>
      </c>
      <c r="D10" s="43">
        <v>537450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537450</v>
      </c>
      <c r="O10" s="44">
        <f t="shared" si="1"/>
        <v>18.826846954145793</v>
      </c>
      <c r="P10" s="9"/>
    </row>
    <row r="11" spans="1:133">
      <c r="A11" s="12"/>
      <c r="B11" s="42">
        <v>517</v>
      </c>
      <c r="C11" s="19" t="s">
        <v>24</v>
      </c>
      <c r="D11" s="43">
        <v>259236</v>
      </c>
      <c r="E11" s="43">
        <v>0</v>
      </c>
      <c r="F11" s="43">
        <v>698020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957256</v>
      </c>
      <c r="O11" s="44">
        <f t="shared" si="1"/>
        <v>33.532630398991138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2852415</v>
      </c>
      <c r="L12" s="43">
        <v>0</v>
      </c>
      <c r="M12" s="43">
        <v>0</v>
      </c>
      <c r="N12" s="43">
        <f t="shared" si="2"/>
        <v>2852415</v>
      </c>
      <c r="O12" s="44">
        <f t="shared" si="1"/>
        <v>99.919956562861245</v>
      </c>
      <c r="P12" s="9"/>
    </row>
    <row r="13" spans="1:133">
      <c r="A13" s="12"/>
      <c r="B13" s="42">
        <v>519</v>
      </c>
      <c r="C13" s="19" t="s">
        <v>26</v>
      </c>
      <c r="D13" s="43">
        <v>1190835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1190835</v>
      </c>
      <c r="O13" s="44">
        <f t="shared" si="1"/>
        <v>41.71489123200336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16752551</v>
      </c>
      <c r="E14" s="29">
        <f t="shared" si="3"/>
        <v>198901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16951452</v>
      </c>
      <c r="O14" s="41">
        <f t="shared" si="1"/>
        <v>593.80852628997798</v>
      </c>
      <c r="P14" s="10"/>
    </row>
    <row r="15" spans="1:133">
      <c r="A15" s="12"/>
      <c r="B15" s="42">
        <v>521</v>
      </c>
      <c r="C15" s="19" t="s">
        <v>28</v>
      </c>
      <c r="D15" s="43">
        <v>9812804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9812804</v>
      </c>
      <c r="O15" s="44">
        <f t="shared" si="1"/>
        <v>343.74203944372437</v>
      </c>
      <c r="P15" s="9"/>
    </row>
    <row r="16" spans="1:133">
      <c r="A16" s="12"/>
      <c r="B16" s="42">
        <v>522</v>
      </c>
      <c r="C16" s="19" t="s">
        <v>29</v>
      </c>
      <c r="D16" s="43">
        <v>5793199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5793199</v>
      </c>
      <c r="O16" s="44">
        <f t="shared" si="1"/>
        <v>202.9354748309805</v>
      </c>
      <c r="P16" s="9"/>
    </row>
    <row r="17" spans="1:16">
      <c r="A17" s="12"/>
      <c r="B17" s="42">
        <v>524</v>
      </c>
      <c r="C17" s="19" t="s">
        <v>30</v>
      </c>
      <c r="D17" s="43">
        <v>1146548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1146548</v>
      </c>
      <c r="O17" s="44">
        <f t="shared" si="1"/>
        <v>40.163519809437069</v>
      </c>
      <c r="P17" s="9"/>
    </row>
    <row r="18" spans="1:16">
      <c r="A18" s="12"/>
      <c r="B18" s="42">
        <v>529</v>
      </c>
      <c r="C18" s="19" t="s">
        <v>31</v>
      </c>
      <c r="D18" s="43">
        <v>0</v>
      </c>
      <c r="E18" s="43">
        <v>198901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198901</v>
      </c>
      <c r="O18" s="44">
        <f t="shared" si="1"/>
        <v>6.96749220583599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SUM(D20:D24)</f>
        <v>487075</v>
      </c>
      <c r="E19" s="29">
        <f t="shared" si="5"/>
        <v>0</v>
      </c>
      <c r="F19" s="29">
        <f t="shared" si="5"/>
        <v>0</v>
      </c>
      <c r="G19" s="29">
        <f t="shared" si="5"/>
        <v>5287</v>
      </c>
      <c r="H19" s="29">
        <f t="shared" si="5"/>
        <v>0</v>
      </c>
      <c r="I19" s="29">
        <f t="shared" si="5"/>
        <v>9048342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9540704</v>
      </c>
      <c r="O19" s="41">
        <f t="shared" si="1"/>
        <v>334.21038988335027</v>
      </c>
      <c r="P19" s="10"/>
    </row>
    <row r="20" spans="1:16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2340031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2340031</v>
      </c>
      <c r="O20" s="44">
        <f t="shared" si="1"/>
        <v>81.9711703506498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2177968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2177968</v>
      </c>
      <c r="O21" s="44">
        <f t="shared" si="1"/>
        <v>76.294111465302834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4210860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4210860</v>
      </c>
      <c r="O22" s="44">
        <f t="shared" si="1"/>
        <v>147.50621781623289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319483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319483</v>
      </c>
      <c r="O23" s="44">
        <f t="shared" si="1"/>
        <v>11.191473710022068</v>
      </c>
      <c r="P23" s="9"/>
    </row>
    <row r="24" spans="1:16">
      <c r="A24" s="12"/>
      <c r="B24" s="42">
        <v>539</v>
      </c>
      <c r="C24" s="19" t="s">
        <v>37</v>
      </c>
      <c r="D24" s="43">
        <v>487075</v>
      </c>
      <c r="E24" s="43">
        <v>0</v>
      </c>
      <c r="F24" s="43">
        <v>0</v>
      </c>
      <c r="G24" s="43">
        <v>5287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492362</v>
      </c>
      <c r="O24" s="44">
        <f t="shared" si="1"/>
        <v>17.247416541142677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878074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41923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919997</v>
      </c>
      <c r="O25" s="41">
        <f t="shared" si="1"/>
        <v>32.227449469296246</v>
      </c>
      <c r="P25" s="10"/>
    </row>
    <row r="26" spans="1:16">
      <c r="A26" s="12"/>
      <c r="B26" s="42">
        <v>541</v>
      </c>
      <c r="C26" s="19" t="s">
        <v>39</v>
      </c>
      <c r="D26" s="43">
        <v>0</v>
      </c>
      <c r="E26" s="43">
        <v>878074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878074</v>
      </c>
      <c r="O26" s="44">
        <f t="shared" si="1"/>
        <v>30.75888884996672</v>
      </c>
      <c r="P26" s="9"/>
    </row>
    <row r="27" spans="1:16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41923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41923</v>
      </c>
      <c r="O27" s="44">
        <f t="shared" si="1"/>
        <v>1.4685606193295266</v>
      </c>
      <c r="P27" s="9"/>
    </row>
    <row r="28" spans="1:16" ht="15.75">
      <c r="A28" s="26" t="s">
        <v>41</v>
      </c>
      <c r="B28" s="27"/>
      <c r="C28" s="28"/>
      <c r="D28" s="29">
        <f t="shared" ref="D28:M28" si="7">SUM(D29:D29)</f>
        <v>154465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154465</v>
      </c>
      <c r="O28" s="41">
        <f t="shared" si="1"/>
        <v>5.4109013206291383</v>
      </c>
      <c r="P28" s="10"/>
    </row>
    <row r="29" spans="1:16">
      <c r="A29" s="12"/>
      <c r="B29" s="42">
        <v>569</v>
      </c>
      <c r="C29" s="19" t="s">
        <v>42</v>
      </c>
      <c r="D29" s="43">
        <v>154465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154465</v>
      </c>
      <c r="O29" s="44">
        <f t="shared" si="1"/>
        <v>5.4109013206291383</v>
      </c>
      <c r="P29" s="9"/>
    </row>
    <row r="30" spans="1:16" ht="15.75">
      <c r="A30" s="26" t="s">
        <v>43</v>
      </c>
      <c r="B30" s="27"/>
      <c r="C30" s="28"/>
      <c r="D30" s="29">
        <f t="shared" ref="D30:M30" si="8">SUM(D31:D32)</f>
        <v>2825582</v>
      </c>
      <c r="E30" s="29">
        <f t="shared" si="8"/>
        <v>0</v>
      </c>
      <c r="F30" s="29">
        <f t="shared" si="8"/>
        <v>0</v>
      </c>
      <c r="G30" s="29">
        <f t="shared" si="8"/>
        <v>187090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3012672</v>
      </c>
      <c r="O30" s="41">
        <f t="shared" si="1"/>
        <v>105.53375135741058</v>
      </c>
      <c r="P30" s="9"/>
    </row>
    <row r="31" spans="1:16">
      <c r="A31" s="12"/>
      <c r="B31" s="42">
        <v>572</v>
      </c>
      <c r="C31" s="19" t="s">
        <v>44</v>
      </c>
      <c r="D31" s="43">
        <v>2285695</v>
      </c>
      <c r="E31" s="43">
        <v>0</v>
      </c>
      <c r="F31" s="43">
        <v>0</v>
      </c>
      <c r="G31" s="43">
        <v>3150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2288845</v>
      </c>
      <c r="O31" s="44">
        <f t="shared" si="1"/>
        <v>80.178127298840508</v>
      </c>
      <c r="P31" s="9"/>
    </row>
    <row r="32" spans="1:16">
      <c r="A32" s="12"/>
      <c r="B32" s="42">
        <v>575</v>
      </c>
      <c r="C32" s="19" t="s">
        <v>45</v>
      </c>
      <c r="D32" s="43">
        <v>539887</v>
      </c>
      <c r="E32" s="43">
        <v>0</v>
      </c>
      <c r="F32" s="43">
        <v>0</v>
      </c>
      <c r="G32" s="43">
        <v>183940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723827</v>
      </c>
      <c r="O32" s="44">
        <f t="shared" si="1"/>
        <v>25.355624058570079</v>
      </c>
      <c r="P32" s="9"/>
    </row>
    <row r="33" spans="1:119" ht="15.75">
      <c r="A33" s="26" t="s">
        <v>47</v>
      </c>
      <c r="B33" s="27"/>
      <c r="C33" s="28"/>
      <c r="D33" s="29">
        <f t="shared" ref="D33:M33" si="9">SUM(D34:D34)</f>
        <v>892600</v>
      </c>
      <c r="E33" s="29">
        <f t="shared" si="9"/>
        <v>0</v>
      </c>
      <c r="F33" s="29">
        <f t="shared" si="9"/>
        <v>0</v>
      </c>
      <c r="G33" s="29">
        <f t="shared" si="9"/>
        <v>0</v>
      </c>
      <c r="H33" s="29">
        <f t="shared" si="9"/>
        <v>0</v>
      </c>
      <c r="I33" s="29">
        <f t="shared" si="9"/>
        <v>462249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4"/>
        <v>1354849</v>
      </c>
      <c r="O33" s="41">
        <f t="shared" si="1"/>
        <v>47.460293550986094</v>
      </c>
      <c r="P33" s="9"/>
    </row>
    <row r="34" spans="1:119" ht="15.75" thickBot="1">
      <c r="A34" s="12"/>
      <c r="B34" s="42">
        <v>581</v>
      </c>
      <c r="C34" s="19" t="s">
        <v>46</v>
      </c>
      <c r="D34" s="43">
        <v>892600</v>
      </c>
      <c r="E34" s="43">
        <v>0</v>
      </c>
      <c r="F34" s="43">
        <v>0</v>
      </c>
      <c r="G34" s="43">
        <v>0</v>
      </c>
      <c r="H34" s="43">
        <v>0</v>
      </c>
      <c r="I34" s="43">
        <v>462249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1354849</v>
      </c>
      <c r="O34" s="44">
        <f t="shared" si="1"/>
        <v>47.460293550986094</v>
      </c>
      <c r="P34" s="9"/>
    </row>
    <row r="35" spans="1:119" ht="16.5" thickBot="1">
      <c r="A35" s="13" t="s">
        <v>10</v>
      </c>
      <c r="B35" s="21"/>
      <c r="C35" s="20"/>
      <c r="D35" s="14">
        <f>SUM(D5,D14,D19,D25,D28,D30,D33)</f>
        <v>25401399</v>
      </c>
      <c r="E35" s="14">
        <f t="shared" ref="E35:M35" si="10">SUM(E5,E14,E19,E25,E28,E30,E33)</f>
        <v>1076975</v>
      </c>
      <c r="F35" s="14">
        <f t="shared" si="10"/>
        <v>698020</v>
      </c>
      <c r="G35" s="14">
        <f t="shared" si="10"/>
        <v>192377</v>
      </c>
      <c r="H35" s="14">
        <f t="shared" si="10"/>
        <v>0</v>
      </c>
      <c r="I35" s="14">
        <f t="shared" si="10"/>
        <v>9552514</v>
      </c>
      <c r="J35" s="14">
        <f t="shared" si="10"/>
        <v>0</v>
      </c>
      <c r="K35" s="14">
        <f t="shared" si="10"/>
        <v>2852415</v>
      </c>
      <c r="L35" s="14">
        <f t="shared" si="10"/>
        <v>0</v>
      </c>
      <c r="M35" s="14">
        <f t="shared" si="10"/>
        <v>0</v>
      </c>
      <c r="N35" s="14">
        <f t="shared" si="4"/>
        <v>39773700</v>
      </c>
      <c r="O35" s="35">
        <f t="shared" si="1"/>
        <v>1393.2707464882474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51</v>
      </c>
      <c r="M37" s="93"/>
      <c r="N37" s="93"/>
      <c r="O37" s="39">
        <v>28547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A39:O39"/>
    <mergeCell ref="L37:N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4384402</v>
      </c>
      <c r="E5" s="24">
        <f t="shared" ref="E5:M5" si="0">SUM(E6:E13)</f>
        <v>0</v>
      </c>
      <c r="F5" s="24">
        <f t="shared" si="0"/>
        <v>698019</v>
      </c>
      <c r="G5" s="24">
        <f t="shared" si="0"/>
        <v>8469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2950881</v>
      </c>
      <c r="L5" s="24">
        <f t="shared" si="0"/>
        <v>0</v>
      </c>
      <c r="M5" s="24">
        <f t="shared" si="0"/>
        <v>0</v>
      </c>
      <c r="N5" s="25">
        <f>SUM(D5:M5)</f>
        <v>8041771</v>
      </c>
      <c r="O5" s="30">
        <f t="shared" ref="O5:O35" si="1">(N5/O$37)</f>
        <v>269.41508928272305</v>
      </c>
      <c r="P5" s="6"/>
    </row>
    <row r="6" spans="1:133">
      <c r="A6" s="12"/>
      <c r="B6" s="42">
        <v>511</v>
      </c>
      <c r="C6" s="19" t="s">
        <v>19</v>
      </c>
      <c r="D6" s="43">
        <v>326619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326619</v>
      </c>
      <c r="O6" s="44">
        <f t="shared" si="1"/>
        <v>10.942376629032799</v>
      </c>
      <c r="P6" s="9"/>
    </row>
    <row r="7" spans="1:133">
      <c r="A7" s="12"/>
      <c r="B7" s="42">
        <v>512</v>
      </c>
      <c r="C7" s="19" t="s">
        <v>20</v>
      </c>
      <c r="D7" s="43">
        <v>348712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348712</v>
      </c>
      <c r="O7" s="44">
        <f t="shared" si="1"/>
        <v>11.682535428322558</v>
      </c>
      <c r="P7" s="9"/>
    </row>
    <row r="8" spans="1:133">
      <c r="A8" s="12"/>
      <c r="B8" s="42">
        <v>513</v>
      </c>
      <c r="C8" s="19" t="s">
        <v>21</v>
      </c>
      <c r="D8" s="43">
        <v>1232564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1232564</v>
      </c>
      <c r="O8" s="44">
        <f t="shared" si="1"/>
        <v>41.29330965861503</v>
      </c>
      <c r="P8" s="9"/>
    </row>
    <row r="9" spans="1:133">
      <c r="A9" s="12"/>
      <c r="B9" s="42">
        <v>514</v>
      </c>
      <c r="C9" s="19" t="s">
        <v>22</v>
      </c>
      <c r="D9" s="43">
        <v>384211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384211</v>
      </c>
      <c r="O9" s="44">
        <f t="shared" si="1"/>
        <v>12.871821501557841</v>
      </c>
      <c r="P9" s="9"/>
    </row>
    <row r="10" spans="1:133">
      <c r="A10" s="12"/>
      <c r="B10" s="42">
        <v>515</v>
      </c>
      <c r="C10" s="19" t="s">
        <v>23</v>
      </c>
      <c r="D10" s="43">
        <v>540680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540680</v>
      </c>
      <c r="O10" s="44">
        <f t="shared" si="1"/>
        <v>18.113839659620087</v>
      </c>
      <c r="P10" s="9"/>
    </row>
    <row r="11" spans="1:133">
      <c r="A11" s="12"/>
      <c r="B11" s="42">
        <v>517</v>
      </c>
      <c r="C11" s="19" t="s">
        <v>24</v>
      </c>
      <c r="D11" s="43">
        <v>260431</v>
      </c>
      <c r="E11" s="43">
        <v>0</v>
      </c>
      <c r="F11" s="43">
        <v>698019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958450</v>
      </c>
      <c r="O11" s="44">
        <f t="shared" si="1"/>
        <v>32.109953432275788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2950881</v>
      </c>
      <c r="L12" s="43">
        <v>0</v>
      </c>
      <c r="M12" s="43">
        <v>0</v>
      </c>
      <c r="N12" s="43">
        <f t="shared" si="2"/>
        <v>2950881</v>
      </c>
      <c r="O12" s="44">
        <f t="shared" si="1"/>
        <v>98.860296827364394</v>
      </c>
      <c r="P12" s="9"/>
    </row>
    <row r="13" spans="1:133">
      <c r="A13" s="12"/>
      <c r="B13" s="42">
        <v>519</v>
      </c>
      <c r="C13" s="19" t="s">
        <v>26</v>
      </c>
      <c r="D13" s="43">
        <v>1291185</v>
      </c>
      <c r="E13" s="43">
        <v>0</v>
      </c>
      <c r="F13" s="43">
        <v>0</v>
      </c>
      <c r="G13" s="43">
        <v>8469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1299654</v>
      </c>
      <c r="O13" s="44">
        <f t="shared" si="1"/>
        <v>43.540956145934537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15917391</v>
      </c>
      <c r="E14" s="29">
        <f t="shared" si="3"/>
        <v>49877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15967268</v>
      </c>
      <c r="O14" s="41">
        <f t="shared" si="1"/>
        <v>534.93477168414347</v>
      </c>
      <c r="P14" s="10"/>
    </row>
    <row r="15" spans="1:133">
      <c r="A15" s="12"/>
      <c r="B15" s="42">
        <v>521</v>
      </c>
      <c r="C15" s="19" t="s">
        <v>28</v>
      </c>
      <c r="D15" s="43">
        <v>9491157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9491157</v>
      </c>
      <c r="O15" s="44">
        <f t="shared" si="1"/>
        <v>317.97236088311166</v>
      </c>
      <c r="P15" s="9"/>
    </row>
    <row r="16" spans="1:133">
      <c r="A16" s="12"/>
      <c r="B16" s="42">
        <v>522</v>
      </c>
      <c r="C16" s="19" t="s">
        <v>29</v>
      </c>
      <c r="D16" s="43">
        <v>5332042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5332042</v>
      </c>
      <c r="O16" s="44">
        <f t="shared" si="1"/>
        <v>178.63385708063922</v>
      </c>
      <c r="P16" s="9"/>
    </row>
    <row r="17" spans="1:16">
      <c r="A17" s="12"/>
      <c r="B17" s="42">
        <v>524</v>
      </c>
      <c r="C17" s="19" t="s">
        <v>30</v>
      </c>
      <c r="D17" s="43">
        <v>1094192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1094192</v>
      </c>
      <c r="O17" s="44">
        <f t="shared" si="1"/>
        <v>36.65757646822339</v>
      </c>
      <c r="P17" s="9"/>
    </row>
    <row r="18" spans="1:16">
      <c r="A18" s="12"/>
      <c r="B18" s="42">
        <v>529</v>
      </c>
      <c r="C18" s="19" t="s">
        <v>31</v>
      </c>
      <c r="D18" s="43">
        <v>0</v>
      </c>
      <c r="E18" s="43">
        <v>49877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49877</v>
      </c>
      <c r="O18" s="44">
        <f t="shared" si="1"/>
        <v>1.6709772521692519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SUM(D20:D24)</f>
        <v>538253</v>
      </c>
      <c r="E19" s="29">
        <f t="shared" si="5"/>
        <v>0</v>
      </c>
      <c r="F19" s="29">
        <f t="shared" si="5"/>
        <v>0</v>
      </c>
      <c r="G19" s="29">
        <f t="shared" si="5"/>
        <v>54492</v>
      </c>
      <c r="H19" s="29">
        <f t="shared" si="5"/>
        <v>0</v>
      </c>
      <c r="I19" s="29">
        <f t="shared" si="5"/>
        <v>8892709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9485454</v>
      </c>
      <c r="O19" s="41">
        <f t="shared" si="1"/>
        <v>317.78129920600355</v>
      </c>
      <c r="P19" s="10"/>
    </row>
    <row r="20" spans="1:16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2632276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2632276</v>
      </c>
      <c r="O20" s="44">
        <f t="shared" si="1"/>
        <v>88.186404904686924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2139969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2139969</v>
      </c>
      <c r="O21" s="44">
        <f t="shared" si="1"/>
        <v>71.693155549599652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3806480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3806480</v>
      </c>
      <c r="O22" s="44">
        <f t="shared" si="1"/>
        <v>127.52454018560086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313984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313984</v>
      </c>
      <c r="O23" s="44">
        <f t="shared" si="1"/>
        <v>10.51907936614292</v>
      </c>
      <c r="P23" s="9"/>
    </row>
    <row r="24" spans="1:16">
      <c r="A24" s="12"/>
      <c r="B24" s="42">
        <v>539</v>
      </c>
      <c r="C24" s="19" t="s">
        <v>37</v>
      </c>
      <c r="D24" s="43">
        <v>538253</v>
      </c>
      <c r="E24" s="43">
        <v>0</v>
      </c>
      <c r="F24" s="43">
        <v>0</v>
      </c>
      <c r="G24" s="43">
        <v>54492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592745</v>
      </c>
      <c r="O24" s="44">
        <f t="shared" si="1"/>
        <v>19.858119199973199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909661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38463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948124</v>
      </c>
      <c r="O25" s="41">
        <f t="shared" si="1"/>
        <v>31.764012194713391</v>
      </c>
      <c r="P25" s="10"/>
    </row>
    <row r="26" spans="1:16">
      <c r="A26" s="12"/>
      <c r="B26" s="42">
        <v>541</v>
      </c>
      <c r="C26" s="19" t="s">
        <v>39</v>
      </c>
      <c r="D26" s="43">
        <v>0</v>
      </c>
      <c r="E26" s="43">
        <v>909661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909661</v>
      </c>
      <c r="O26" s="44">
        <f t="shared" si="1"/>
        <v>30.475426312439279</v>
      </c>
      <c r="P26" s="9"/>
    </row>
    <row r="27" spans="1:16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38463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38463</v>
      </c>
      <c r="O27" s="44">
        <f t="shared" si="1"/>
        <v>1.288585882274113</v>
      </c>
      <c r="P27" s="9"/>
    </row>
    <row r="28" spans="1:16" ht="15.75">
      <c r="A28" s="26" t="s">
        <v>41</v>
      </c>
      <c r="B28" s="27"/>
      <c r="C28" s="28"/>
      <c r="D28" s="29">
        <f t="shared" ref="D28:M28" si="7">SUM(D29:D29)</f>
        <v>141399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141399</v>
      </c>
      <c r="O28" s="41">
        <f t="shared" si="1"/>
        <v>4.7371436229019395</v>
      </c>
      <c r="P28" s="10"/>
    </row>
    <row r="29" spans="1:16">
      <c r="A29" s="12"/>
      <c r="B29" s="42">
        <v>569</v>
      </c>
      <c r="C29" s="19" t="s">
        <v>42</v>
      </c>
      <c r="D29" s="43">
        <v>141399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141399</v>
      </c>
      <c r="O29" s="44">
        <f t="shared" si="1"/>
        <v>4.7371436229019395</v>
      </c>
      <c r="P29" s="9"/>
    </row>
    <row r="30" spans="1:16" ht="15.75">
      <c r="A30" s="26" t="s">
        <v>43</v>
      </c>
      <c r="B30" s="27"/>
      <c r="C30" s="28"/>
      <c r="D30" s="29">
        <f t="shared" ref="D30:M30" si="8">SUM(D31:D32)</f>
        <v>2742662</v>
      </c>
      <c r="E30" s="29">
        <f t="shared" si="8"/>
        <v>64693</v>
      </c>
      <c r="F30" s="29">
        <f t="shared" si="8"/>
        <v>0</v>
      </c>
      <c r="G30" s="29">
        <f t="shared" si="8"/>
        <v>168485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2975840</v>
      </c>
      <c r="O30" s="41">
        <f t="shared" si="1"/>
        <v>99.696472243626246</v>
      </c>
      <c r="P30" s="9"/>
    </row>
    <row r="31" spans="1:16">
      <c r="A31" s="12"/>
      <c r="B31" s="42">
        <v>572</v>
      </c>
      <c r="C31" s="19" t="s">
        <v>44</v>
      </c>
      <c r="D31" s="43">
        <v>2203685</v>
      </c>
      <c r="E31" s="43">
        <v>0</v>
      </c>
      <c r="F31" s="43">
        <v>0</v>
      </c>
      <c r="G31" s="43">
        <v>168485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2372170</v>
      </c>
      <c r="O31" s="44">
        <f t="shared" si="1"/>
        <v>79.472344132131724</v>
      </c>
      <c r="P31" s="9"/>
    </row>
    <row r="32" spans="1:16">
      <c r="A32" s="12"/>
      <c r="B32" s="42">
        <v>575</v>
      </c>
      <c r="C32" s="19" t="s">
        <v>45</v>
      </c>
      <c r="D32" s="43">
        <v>538977</v>
      </c>
      <c r="E32" s="43">
        <v>64693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603670</v>
      </c>
      <c r="O32" s="44">
        <f t="shared" si="1"/>
        <v>20.224128111494522</v>
      </c>
      <c r="P32" s="9"/>
    </row>
    <row r="33" spans="1:119" ht="15.75">
      <c r="A33" s="26" t="s">
        <v>47</v>
      </c>
      <c r="B33" s="27"/>
      <c r="C33" s="28"/>
      <c r="D33" s="29">
        <f t="shared" ref="D33:M33" si="9">SUM(D34:D34)</f>
        <v>864199</v>
      </c>
      <c r="E33" s="29">
        <f t="shared" si="9"/>
        <v>17</v>
      </c>
      <c r="F33" s="29">
        <f t="shared" si="9"/>
        <v>0</v>
      </c>
      <c r="G33" s="29">
        <f t="shared" si="9"/>
        <v>0</v>
      </c>
      <c r="H33" s="29">
        <f t="shared" si="9"/>
        <v>0</v>
      </c>
      <c r="I33" s="29">
        <f t="shared" si="9"/>
        <v>420926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4"/>
        <v>1285142</v>
      </c>
      <c r="O33" s="41">
        <f t="shared" si="1"/>
        <v>43.054775704378706</v>
      </c>
      <c r="P33" s="9"/>
    </row>
    <row r="34" spans="1:119" ht="15.75" thickBot="1">
      <c r="A34" s="12"/>
      <c r="B34" s="42">
        <v>581</v>
      </c>
      <c r="C34" s="19" t="s">
        <v>46</v>
      </c>
      <c r="D34" s="43">
        <v>864199</v>
      </c>
      <c r="E34" s="43">
        <v>17</v>
      </c>
      <c r="F34" s="43">
        <v>0</v>
      </c>
      <c r="G34" s="43">
        <v>0</v>
      </c>
      <c r="H34" s="43">
        <v>0</v>
      </c>
      <c r="I34" s="43">
        <v>420926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1285142</v>
      </c>
      <c r="O34" s="44">
        <f t="shared" si="1"/>
        <v>43.054775704378706</v>
      </c>
      <c r="P34" s="9"/>
    </row>
    <row r="35" spans="1:119" ht="16.5" thickBot="1">
      <c r="A35" s="13" t="s">
        <v>10</v>
      </c>
      <c r="B35" s="21"/>
      <c r="C35" s="20"/>
      <c r="D35" s="14">
        <f>SUM(D5,D14,D19,D25,D28,D30,D33)</f>
        <v>24588306</v>
      </c>
      <c r="E35" s="14">
        <f t="shared" ref="E35:M35" si="10">SUM(E5,E14,E19,E25,E28,E30,E33)</f>
        <v>1024248</v>
      </c>
      <c r="F35" s="14">
        <f t="shared" si="10"/>
        <v>698019</v>
      </c>
      <c r="G35" s="14">
        <f t="shared" si="10"/>
        <v>231446</v>
      </c>
      <c r="H35" s="14">
        <f t="shared" si="10"/>
        <v>0</v>
      </c>
      <c r="I35" s="14">
        <f t="shared" si="10"/>
        <v>9352098</v>
      </c>
      <c r="J35" s="14">
        <f t="shared" si="10"/>
        <v>0</v>
      </c>
      <c r="K35" s="14">
        <f t="shared" si="10"/>
        <v>2950881</v>
      </c>
      <c r="L35" s="14">
        <f t="shared" si="10"/>
        <v>0</v>
      </c>
      <c r="M35" s="14">
        <f t="shared" si="10"/>
        <v>0</v>
      </c>
      <c r="N35" s="14">
        <f t="shared" si="4"/>
        <v>38844998</v>
      </c>
      <c r="O35" s="35">
        <f t="shared" si="1"/>
        <v>1301.3835639384904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48</v>
      </c>
      <c r="M37" s="93"/>
      <c r="N37" s="93"/>
      <c r="O37" s="39">
        <v>29849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4498553</v>
      </c>
      <c r="E5" s="24">
        <f t="shared" si="0"/>
        <v>0</v>
      </c>
      <c r="F5" s="24">
        <f t="shared" si="0"/>
        <v>694501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2141980</v>
      </c>
      <c r="L5" s="24">
        <f t="shared" si="0"/>
        <v>0</v>
      </c>
      <c r="M5" s="24">
        <f t="shared" si="0"/>
        <v>0</v>
      </c>
      <c r="N5" s="25">
        <f>SUM(D5:M5)</f>
        <v>7335034</v>
      </c>
      <c r="O5" s="30">
        <f t="shared" ref="O5:O35" si="1">(N5/O$37)</f>
        <v>243.89951453082398</v>
      </c>
      <c r="P5" s="6"/>
    </row>
    <row r="6" spans="1:133">
      <c r="A6" s="12"/>
      <c r="B6" s="42">
        <v>511</v>
      </c>
      <c r="C6" s="19" t="s">
        <v>19</v>
      </c>
      <c r="D6" s="43">
        <v>223592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223592</v>
      </c>
      <c r="O6" s="44">
        <f t="shared" si="1"/>
        <v>7.4347276717430342</v>
      </c>
      <c r="P6" s="9"/>
    </row>
    <row r="7" spans="1:133">
      <c r="A7" s="12"/>
      <c r="B7" s="42">
        <v>512</v>
      </c>
      <c r="C7" s="19" t="s">
        <v>20</v>
      </c>
      <c r="D7" s="43">
        <v>618552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618552</v>
      </c>
      <c r="O7" s="44">
        <f t="shared" si="1"/>
        <v>20.567666422823702</v>
      </c>
      <c r="P7" s="9"/>
    </row>
    <row r="8" spans="1:133">
      <c r="A8" s="12"/>
      <c r="B8" s="42">
        <v>513</v>
      </c>
      <c r="C8" s="19" t="s">
        <v>21</v>
      </c>
      <c r="D8" s="43">
        <v>1294436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1294436</v>
      </c>
      <c r="O8" s="44">
        <f t="shared" si="1"/>
        <v>43.041697147037311</v>
      </c>
      <c r="P8" s="9"/>
    </row>
    <row r="9" spans="1:133">
      <c r="A9" s="12"/>
      <c r="B9" s="42">
        <v>514</v>
      </c>
      <c r="C9" s="19" t="s">
        <v>22</v>
      </c>
      <c r="D9" s="43">
        <v>281739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281739</v>
      </c>
      <c r="O9" s="44">
        <f t="shared" si="1"/>
        <v>9.3681917935758463</v>
      </c>
      <c r="P9" s="9"/>
    </row>
    <row r="10" spans="1:133">
      <c r="A10" s="12"/>
      <c r="B10" s="42">
        <v>515</v>
      </c>
      <c r="C10" s="19" t="s">
        <v>23</v>
      </c>
      <c r="D10" s="43">
        <v>501909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501909</v>
      </c>
      <c r="O10" s="44">
        <f t="shared" si="1"/>
        <v>16.689133470772095</v>
      </c>
      <c r="P10" s="9"/>
    </row>
    <row r="11" spans="1:133">
      <c r="A11" s="12"/>
      <c r="B11" s="42">
        <v>517</v>
      </c>
      <c r="C11" s="19" t="s">
        <v>24</v>
      </c>
      <c r="D11" s="43">
        <v>269661</v>
      </c>
      <c r="E11" s="43">
        <v>0</v>
      </c>
      <c r="F11" s="43">
        <v>694501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964162</v>
      </c>
      <c r="O11" s="44">
        <f t="shared" si="1"/>
        <v>32.059652856287826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2141980</v>
      </c>
      <c r="L12" s="43">
        <v>0</v>
      </c>
      <c r="M12" s="43">
        <v>0</v>
      </c>
      <c r="N12" s="43">
        <f t="shared" si="2"/>
        <v>2141980</v>
      </c>
      <c r="O12" s="44">
        <f t="shared" si="1"/>
        <v>71.2236483341092</v>
      </c>
      <c r="P12" s="9"/>
    </row>
    <row r="13" spans="1:133">
      <c r="A13" s="12"/>
      <c r="B13" s="42">
        <v>519</v>
      </c>
      <c r="C13" s="19" t="s">
        <v>26</v>
      </c>
      <c r="D13" s="43">
        <v>1308664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1308664</v>
      </c>
      <c r="O13" s="44">
        <f t="shared" si="1"/>
        <v>43.514796834474964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14438476</v>
      </c>
      <c r="E14" s="29">
        <f t="shared" si="3"/>
        <v>48671</v>
      </c>
      <c r="F14" s="29">
        <f t="shared" si="3"/>
        <v>0</v>
      </c>
      <c r="G14" s="29">
        <f t="shared" si="3"/>
        <v>16400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14503547</v>
      </c>
      <c r="O14" s="41">
        <f t="shared" si="1"/>
        <v>482.26198709849041</v>
      </c>
      <c r="P14" s="10"/>
    </row>
    <row r="15" spans="1:133">
      <c r="A15" s="12"/>
      <c r="B15" s="42">
        <v>521</v>
      </c>
      <c r="C15" s="19" t="s">
        <v>28</v>
      </c>
      <c r="D15" s="43">
        <v>8561003</v>
      </c>
      <c r="E15" s="43">
        <v>0</v>
      </c>
      <c r="F15" s="43">
        <v>0</v>
      </c>
      <c r="G15" s="43">
        <v>16400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8577403</v>
      </c>
      <c r="O15" s="44">
        <f t="shared" si="1"/>
        <v>285.20991554166392</v>
      </c>
      <c r="P15" s="9"/>
    </row>
    <row r="16" spans="1:133">
      <c r="A16" s="12"/>
      <c r="B16" s="42">
        <v>522</v>
      </c>
      <c r="C16" s="19" t="s">
        <v>29</v>
      </c>
      <c r="D16" s="43">
        <v>4620137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4620137</v>
      </c>
      <c r="O16" s="44">
        <f t="shared" si="1"/>
        <v>153.62562346212675</v>
      </c>
      <c r="P16" s="9"/>
    </row>
    <row r="17" spans="1:16">
      <c r="A17" s="12"/>
      <c r="B17" s="42">
        <v>524</v>
      </c>
      <c r="C17" s="19" t="s">
        <v>30</v>
      </c>
      <c r="D17" s="43">
        <v>1257336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1257336</v>
      </c>
      <c r="O17" s="44">
        <f t="shared" si="1"/>
        <v>41.808073418900044</v>
      </c>
      <c r="P17" s="9"/>
    </row>
    <row r="18" spans="1:16">
      <c r="A18" s="12"/>
      <c r="B18" s="42">
        <v>529</v>
      </c>
      <c r="C18" s="19" t="s">
        <v>31</v>
      </c>
      <c r="D18" s="43">
        <v>0</v>
      </c>
      <c r="E18" s="43">
        <v>48671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48671</v>
      </c>
      <c r="O18" s="44">
        <f t="shared" si="1"/>
        <v>1.6183746757996942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SUM(D20:D24)</f>
        <v>482995</v>
      </c>
      <c r="E19" s="29">
        <f t="shared" si="5"/>
        <v>0</v>
      </c>
      <c r="F19" s="29">
        <f t="shared" si="5"/>
        <v>0</v>
      </c>
      <c r="G19" s="29">
        <f t="shared" si="5"/>
        <v>23730</v>
      </c>
      <c r="H19" s="29">
        <f t="shared" si="5"/>
        <v>0</v>
      </c>
      <c r="I19" s="29">
        <f t="shared" si="5"/>
        <v>8375347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8882072</v>
      </c>
      <c r="O19" s="41">
        <f t="shared" si="1"/>
        <v>295.3405599521181</v>
      </c>
      <c r="P19" s="10"/>
    </row>
    <row r="20" spans="1:16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2247415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2247415</v>
      </c>
      <c r="O20" s="44">
        <f t="shared" si="1"/>
        <v>74.729500565272332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1957484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1957484</v>
      </c>
      <c r="O21" s="44">
        <f t="shared" si="1"/>
        <v>65.088914012103473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3895354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3895354</v>
      </c>
      <c r="O22" s="44">
        <f t="shared" si="1"/>
        <v>129.52563676265211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275094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275094</v>
      </c>
      <c r="O23" s="44">
        <f t="shared" si="1"/>
        <v>9.1472368158542263</v>
      </c>
      <c r="P23" s="9"/>
    </row>
    <row r="24" spans="1:16">
      <c r="A24" s="12"/>
      <c r="B24" s="42">
        <v>539</v>
      </c>
      <c r="C24" s="19" t="s">
        <v>37</v>
      </c>
      <c r="D24" s="43">
        <v>482995</v>
      </c>
      <c r="E24" s="43">
        <v>0</v>
      </c>
      <c r="F24" s="43">
        <v>0</v>
      </c>
      <c r="G24" s="43">
        <v>23730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506725</v>
      </c>
      <c r="O24" s="44">
        <f t="shared" si="1"/>
        <v>16.84927179623595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851433</v>
      </c>
      <c r="F25" s="29">
        <f t="shared" si="6"/>
        <v>0</v>
      </c>
      <c r="G25" s="29">
        <f t="shared" si="6"/>
        <v>19934</v>
      </c>
      <c r="H25" s="29">
        <f t="shared" si="6"/>
        <v>0</v>
      </c>
      <c r="I25" s="29">
        <f t="shared" si="6"/>
        <v>38267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909634</v>
      </c>
      <c r="O25" s="41">
        <f t="shared" si="1"/>
        <v>30.246525237746891</v>
      </c>
      <c r="P25" s="10"/>
    </row>
    <row r="26" spans="1:16">
      <c r="A26" s="12"/>
      <c r="B26" s="42">
        <v>541</v>
      </c>
      <c r="C26" s="19" t="s">
        <v>39</v>
      </c>
      <c r="D26" s="43">
        <v>0</v>
      </c>
      <c r="E26" s="43">
        <v>851433</v>
      </c>
      <c r="F26" s="43">
        <v>0</v>
      </c>
      <c r="G26" s="43">
        <v>19934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871367</v>
      </c>
      <c r="O26" s="44">
        <f t="shared" si="1"/>
        <v>28.97409722684046</v>
      </c>
      <c r="P26" s="9"/>
    </row>
    <row r="27" spans="1:16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38267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38267</v>
      </c>
      <c r="O27" s="44">
        <f t="shared" si="1"/>
        <v>1.2724280109064308</v>
      </c>
      <c r="P27" s="9"/>
    </row>
    <row r="28" spans="1:16" ht="15.75">
      <c r="A28" s="26" t="s">
        <v>41</v>
      </c>
      <c r="B28" s="27"/>
      <c r="C28" s="28"/>
      <c r="D28" s="29">
        <f t="shared" ref="D28:M28" si="7">SUM(D29:D29)</f>
        <v>205069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205069</v>
      </c>
      <c r="O28" s="41">
        <f t="shared" si="1"/>
        <v>6.8188135931369285</v>
      </c>
      <c r="P28" s="10"/>
    </row>
    <row r="29" spans="1:16">
      <c r="A29" s="12"/>
      <c r="B29" s="42">
        <v>569</v>
      </c>
      <c r="C29" s="19" t="s">
        <v>42</v>
      </c>
      <c r="D29" s="43">
        <v>205069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205069</v>
      </c>
      <c r="O29" s="44">
        <f t="shared" si="1"/>
        <v>6.8188135931369285</v>
      </c>
      <c r="P29" s="9"/>
    </row>
    <row r="30" spans="1:16" ht="15.75">
      <c r="A30" s="26" t="s">
        <v>43</v>
      </c>
      <c r="B30" s="27"/>
      <c r="C30" s="28"/>
      <c r="D30" s="29">
        <f t="shared" ref="D30:M30" si="8">SUM(D31:D32)</f>
        <v>2630436</v>
      </c>
      <c r="E30" s="29">
        <f t="shared" si="8"/>
        <v>0</v>
      </c>
      <c r="F30" s="29">
        <f t="shared" si="8"/>
        <v>0</v>
      </c>
      <c r="G30" s="29">
        <f t="shared" si="8"/>
        <v>197994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2828430</v>
      </c>
      <c r="O30" s="41">
        <f t="shared" si="1"/>
        <v>94.049012435991216</v>
      </c>
      <c r="P30" s="9"/>
    </row>
    <row r="31" spans="1:16">
      <c r="A31" s="12"/>
      <c r="B31" s="42">
        <v>572</v>
      </c>
      <c r="C31" s="19" t="s">
        <v>44</v>
      </c>
      <c r="D31" s="43">
        <v>2105506</v>
      </c>
      <c r="E31" s="43">
        <v>0</v>
      </c>
      <c r="F31" s="43">
        <v>0</v>
      </c>
      <c r="G31" s="43">
        <v>197994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2303500</v>
      </c>
      <c r="O31" s="44">
        <f t="shared" si="1"/>
        <v>76.594400478818912</v>
      </c>
      <c r="P31" s="9"/>
    </row>
    <row r="32" spans="1:16">
      <c r="A32" s="12"/>
      <c r="B32" s="42">
        <v>575</v>
      </c>
      <c r="C32" s="19" t="s">
        <v>45</v>
      </c>
      <c r="D32" s="43">
        <v>524930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524930</v>
      </c>
      <c r="O32" s="44">
        <f t="shared" si="1"/>
        <v>17.454611957172308</v>
      </c>
      <c r="P32" s="9"/>
    </row>
    <row r="33" spans="1:119" ht="15.75">
      <c r="A33" s="26" t="s">
        <v>47</v>
      </c>
      <c r="B33" s="27"/>
      <c r="C33" s="28"/>
      <c r="D33" s="29">
        <f t="shared" ref="D33:M33" si="9">SUM(D34:D34)</f>
        <v>591646</v>
      </c>
      <c r="E33" s="29">
        <f t="shared" si="9"/>
        <v>0</v>
      </c>
      <c r="F33" s="29">
        <f t="shared" si="9"/>
        <v>0</v>
      </c>
      <c r="G33" s="29">
        <f t="shared" si="9"/>
        <v>37456</v>
      </c>
      <c r="H33" s="29">
        <f t="shared" si="9"/>
        <v>0</v>
      </c>
      <c r="I33" s="29">
        <f t="shared" si="9"/>
        <v>399598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4"/>
        <v>1028700</v>
      </c>
      <c r="O33" s="41">
        <f t="shared" si="1"/>
        <v>34.205626122231827</v>
      </c>
      <c r="P33" s="9"/>
    </row>
    <row r="34" spans="1:119" ht="15.75" thickBot="1">
      <c r="A34" s="12"/>
      <c r="B34" s="42">
        <v>581</v>
      </c>
      <c r="C34" s="19" t="s">
        <v>46</v>
      </c>
      <c r="D34" s="43">
        <v>591646</v>
      </c>
      <c r="E34" s="43">
        <v>0</v>
      </c>
      <c r="F34" s="43">
        <v>0</v>
      </c>
      <c r="G34" s="43">
        <v>37456</v>
      </c>
      <c r="H34" s="43">
        <v>0</v>
      </c>
      <c r="I34" s="43">
        <v>399598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1028700</v>
      </c>
      <c r="O34" s="44">
        <f t="shared" si="1"/>
        <v>34.205626122231827</v>
      </c>
      <c r="P34" s="9"/>
    </row>
    <row r="35" spans="1:119" ht="16.5" thickBot="1">
      <c r="A35" s="13" t="s">
        <v>10</v>
      </c>
      <c r="B35" s="21"/>
      <c r="C35" s="20"/>
      <c r="D35" s="14">
        <f>SUM(D5,D14,D19,D25,D28,D30,D33)</f>
        <v>22847175</v>
      </c>
      <c r="E35" s="14">
        <f t="shared" ref="E35:M35" si="10">SUM(E5,E14,E19,E25,E28,E30,E33)</f>
        <v>900104</v>
      </c>
      <c r="F35" s="14">
        <f t="shared" si="10"/>
        <v>694501</v>
      </c>
      <c r="G35" s="14">
        <f t="shared" si="10"/>
        <v>295514</v>
      </c>
      <c r="H35" s="14">
        <f t="shared" si="10"/>
        <v>0</v>
      </c>
      <c r="I35" s="14">
        <f t="shared" si="10"/>
        <v>8813212</v>
      </c>
      <c r="J35" s="14">
        <f t="shared" si="10"/>
        <v>0</v>
      </c>
      <c r="K35" s="14">
        <f t="shared" si="10"/>
        <v>2141980</v>
      </c>
      <c r="L35" s="14">
        <f t="shared" si="10"/>
        <v>0</v>
      </c>
      <c r="M35" s="14">
        <f t="shared" si="10"/>
        <v>0</v>
      </c>
      <c r="N35" s="14">
        <f t="shared" si="4"/>
        <v>35692486</v>
      </c>
      <c r="O35" s="35">
        <f t="shared" si="1"/>
        <v>1186.8220389705393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61</v>
      </c>
      <c r="M37" s="93"/>
      <c r="N37" s="93"/>
      <c r="O37" s="39">
        <v>30074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4474201</v>
      </c>
      <c r="E5" s="24">
        <f t="shared" si="0"/>
        <v>0</v>
      </c>
      <c r="F5" s="24">
        <f t="shared" si="0"/>
        <v>572396</v>
      </c>
      <c r="G5" s="24">
        <f t="shared" si="0"/>
        <v>51962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1892745</v>
      </c>
      <c r="L5" s="24">
        <f t="shared" si="0"/>
        <v>0</v>
      </c>
      <c r="M5" s="24">
        <f t="shared" si="0"/>
        <v>0</v>
      </c>
      <c r="N5" s="25">
        <f>SUM(D5:M5)</f>
        <v>6991304</v>
      </c>
      <c r="O5" s="30">
        <f t="shared" ref="O5:O35" si="1">(N5/O$37)</f>
        <v>233.67438751295163</v>
      </c>
      <c r="P5" s="6"/>
    </row>
    <row r="6" spans="1:133">
      <c r="A6" s="12"/>
      <c r="B6" s="42">
        <v>511</v>
      </c>
      <c r="C6" s="19" t="s">
        <v>19</v>
      </c>
      <c r="D6" s="43">
        <v>177854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177854</v>
      </c>
      <c r="O6" s="44">
        <f t="shared" si="1"/>
        <v>5.9445168621945923</v>
      </c>
      <c r="P6" s="9"/>
    </row>
    <row r="7" spans="1:133">
      <c r="A7" s="12"/>
      <c r="B7" s="42">
        <v>512</v>
      </c>
      <c r="C7" s="19" t="s">
        <v>20</v>
      </c>
      <c r="D7" s="43">
        <v>347784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347784</v>
      </c>
      <c r="O7" s="44">
        <f t="shared" si="1"/>
        <v>11.62418530031084</v>
      </c>
      <c r="P7" s="9"/>
    </row>
    <row r="8" spans="1:133">
      <c r="A8" s="12"/>
      <c r="B8" s="42">
        <v>513</v>
      </c>
      <c r="C8" s="19" t="s">
        <v>21</v>
      </c>
      <c r="D8" s="43">
        <v>1308453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1308453</v>
      </c>
      <c r="O8" s="44">
        <f t="shared" si="1"/>
        <v>43.733179584879174</v>
      </c>
      <c r="P8" s="9"/>
    </row>
    <row r="9" spans="1:133">
      <c r="A9" s="12"/>
      <c r="B9" s="42">
        <v>514</v>
      </c>
      <c r="C9" s="19" t="s">
        <v>22</v>
      </c>
      <c r="D9" s="43">
        <v>308522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308522</v>
      </c>
      <c r="O9" s="44">
        <f t="shared" si="1"/>
        <v>10.311908820481968</v>
      </c>
      <c r="P9" s="9"/>
    </row>
    <row r="10" spans="1:133">
      <c r="A10" s="12"/>
      <c r="B10" s="42">
        <v>515</v>
      </c>
      <c r="C10" s="19" t="s">
        <v>23</v>
      </c>
      <c r="D10" s="43">
        <v>621412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621412</v>
      </c>
      <c r="O10" s="44">
        <f t="shared" si="1"/>
        <v>20.769811825261538</v>
      </c>
      <c r="P10" s="9"/>
    </row>
    <row r="11" spans="1:133">
      <c r="A11" s="12"/>
      <c r="B11" s="42">
        <v>517</v>
      </c>
      <c r="C11" s="19" t="s">
        <v>24</v>
      </c>
      <c r="D11" s="43">
        <v>296096</v>
      </c>
      <c r="E11" s="43">
        <v>0</v>
      </c>
      <c r="F11" s="43">
        <v>572396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868492</v>
      </c>
      <c r="O11" s="44">
        <f t="shared" si="1"/>
        <v>29.028109228249608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1892745</v>
      </c>
      <c r="L12" s="43">
        <v>0</v>
      </c>
      <c r="M12" s="43">
        <v>0</v>
      </c>
      <c r="N12" s="43">
        <f t="shared" si="2"/>
        <v>1892745</v>
      </c>
      <c r="O12" s="44">
        <f t="shared" si="1"/>
        <v>63.262308232227014</v>
      </c>
      <c r="P12" s="9"/>
    </row>
    <row r="13" spans="1:133">
      <c r="A13" s="12"/>
      <c r="B13" s="42">
        <v>519</v>
      </c>
      <c r="C13" s="19" t="s">
        <v>26</v>
      </c>
      <c r="D13" s="43">
        <v>1414080</v>
      </c>
      <c r="E13" s="43">
        <v>0</v>
      </c>
      <c r="F13" s="43">
        <v>0</v>
      </c>
      <c r="G13" s="43">
        <v>51962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1466042</v>
      </c>
      <c r="O13" s="44">
        <f t="shared" si="1"/>
        <v>49.000367659346907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13754517</v>
      </c>
      <c r="E14" s="29">
        <f t="shared" si="3"/>
        <v>33530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13788047</v>
      </c>
      <c r="O14" s="41">
        <f t="shared" si="1"/>
        <v>460.84585046291653</v>
      </c>
      <c r="P14" s="10"/>
    </row>
    <row r="15" spans="1:133">
      <c r="A15" s="12"/>
      <c r="B15" s="42">
        <v>521</v>
      </c>
      <c r="C15" s="19" t="s">
        <v>28</v>
      </c>
      <c r="D15" s="43">
        <v>7851520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7851520</v>
      </c>
      <c r="O15" s="44">
        <f t="shared" si="1"/>
        <v>262.42588321802197</v>
      </c>
      <c r="P15" s="9"/>
    </row>
    <row r="16" spans="1:133">
      <c r="A16" s="12"/>
      <c r="B16" s="42">
        <v>522</v>
      </c>
      <c r="C16" s="19" t="s">
        <v>29</v>
      </c>
      <c r="D16" s="43">
        <v>4566690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4566690</v>
      </c>
      <c r="O16" s="44">
        <f t="shared" si="1"/>
        <v>152.63511480998696</v>
      </c>
      <c r="P16" s="9"/>
    </row>
    <row r="17" spans="1:16">
      <c r="A17" s="12"/>
      <c r="B17" s="42">
        <v>524</v>
      </c>
      <c r="C17" s="19" t="s">
        <v>30</v>
      </c>
      <c r="D17" s="43">
        <v>1336307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1336307</v>
      </c>
      <c r="O17" s="44">
        <f t="shared" si="1"/>
        <v>44.664159898392327</v>
      </c>
      <c r="P17" s="9"/>
    </row>
    <row r="18" spans="1:16">
      <c r="A18" s="12"/>
      <c r="B18" s="42">
        <v>529</v>
      </c>
      <c r="C18" s="19" t="s">
        <v>31</v>
      </c>
      <c r="D18" s="43">
        <v>0</v>
      </c>
      <c r="E18" s="43">
        <v>33530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33530</v>
      </c>
      <c r="O18" s="44">
        <f t="shared" si="1"/>
        <v>1.1206925365152578</v>
      </c>
      <c r="P18" s="9"/>
    </row>
    <row r="19" spans="1:16" ht="15.75">
      <c r="A19" s="26" t="s">
        <v>32</v>
      </c>
      <c r="B19" s="27"/>
      <c r="C19" s="28"/>
      <c r="D19" s="29">
        <f t="shared" ref="D19:M19" si="5">SUM(D20:D24)</f>
        <v>614597</v>
      </c>
      <c r="E19" s="29">
        <f t="shared" si="5"/>
        <v>0</v>
      </c>
      <c r="F19" s="29">
        <f t="shared" si="5"/>
        <v>0</v>
      </c>
      <c r="G19" s="29">
        <f t="shared" si="5"/>
        <v>38950</v>
      </c>
      <c r="H19" s="29">
        <f t="shared" si="5"/>
        <v>0</v>
      </c>
      <c r="I19" s="29">
        <f t="shared" si="5"/>
        <v>8718514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9372061</v>
      </c>
      <c r="O19" s="41">
        <f t="shared" si="1"/>
        <v>313.24780239981283</v>
      </c>
      <c r="P19" s="10"/>
    </row>
    <row r="20" spans="1:16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2046742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2046742</v>
      </c>
      <c r="O20" s="44">
        <f t="shared" si="1"/>
        <v>68.40943881814232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1873865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1873865</v>
      </c>
      <c r="O21" s="44">
        <f t="shared" si="1"/>
        <v>62.631271098632979</v>
      </c>
      <c r="P21" s="9"/>
    </row>
    <row r="22" spans="1:16">
      <c r="A22" s="12"/>
      <c r="B22" s="42">
        <v>536</v>
      </c>
      <c r="C22" s="19" t="s">
        <v>35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4482761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4482761</v>
      </c>
      <c r="O22" s="44">
        <f t="shared" si="1"/>
        <v>149.82990741669173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315146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315146</v>
      </c>
      <c r="O23" s="44">
        <f t="shared" si="1"/>
        <v>10.533306594471741</v>
      </c>
      <c r="P23" s="9"/>
    </row>
    <row r="24" spans="1:16">
      <c r="A24" s="12"/>
      <c r="B24" s="42">
        <v>539</v>
      </c>
      <c r="C24" s="19" t="s">
        <v>37</v>
      </c>
      <c r="D24" s="43">
        <v>614597</v>
      </c>
      <c r="E24" s="43">
        <v>0</v>
      </c>
      <c r="F24" s="43">
        <v>0</v>
      </c>
      <c r="G24" s="43">
        <v>38950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653547</v>
      </c>
      <c r="O24" s="44">
        <f t="shared" si="1"/>
        <v>21.84387847187406</v>
      </c>
      <c r="P24" s="9"/>
    </row>
    <row r="25" spans="1:16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2253333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41378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2294711</v>
      </c>
      <c r="O25" s="41">
        <f t="shared" si="1"/>
        <v>76.697449781075576</v>
      </c>
      <c r="P25" s="10"/>
    </row>
    <row r="26" spans="1:16">
      <c r="A26" s="12"/>
      <c r="B26" s="42">
        <v>541</v>
      </c>
      <c r="C26" s="19" t="s">
        <v>39</v>
      </c>
      <c r="D26" s="43">
        <v>0</v>
      </c>
      <c r="E26" s="43">
        <v>2253333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2253333</v>
      </c>
      <c r="O26" s="44">
        <f t="shared" si="1"/>
        <v>75.314449012333299</v>
      </c>
      <c r="P26" s="9"/>
    </row>
    <row r="27" spans="1:16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41378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41378</v>
      </c>
      <c r="O27" s="44">
        <f t="shared" si="1"/>
        <v>1.3830007687422707</v>
      </c>
      <c r="P27" s="9"/>
    </row>
    <row r="28" spans="1:16" ht="15.75">
      <c r="A28" s="26" t="s">
        <v>41</v>
      </c>
      <c r="B28" s="27"/>
      <c r="C28" s="28"/>
      <c r="D28" s="29">
        <f t="shared" ref="D28:M28" si="7">SUM(D29:D29)</f>
        <v>163174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163174</v>
      </c>
      <c r="O28" s="41">
        <f t="shared" si="1"/>
        <v>5.4538587519636348</v>
      </c>
      <c r="P28" s="10"/>
    </row>
    <row r="29" spans="1:16">
      <c r="A29" s="12"/>
      <c r="B29" s="42">
        <v>569</v>
      </c>
      <c r="C29" s="19" t="s">
        <v>42</v>
      </c>
      <c r="D29" s="43">
        <v>163174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163174</v>
      </c>
      <c r="O29" s="44">
        <f t="shared" si="1"/>
        <v>5.4538587519636348</v>
      </c>
      <c r="P29" s="9"/>
    </row>
    <row r="30" spans="1:16" ht="15.75">
      <c r="A30" s="26" t="s">
        <v>43</v>
      </c>
      <c r="B30" s="27"/>
      <c r="C30" s="28"/>
      <c r="D30" s="29">
        <f t="shared" ref="D30:M30" si="8">SUM(D31:D32)</f>
        <v>2759966</v>
      </c>
      <c r="E30" s="29">
        <f t="shared" si="8"/>
        <v>0</v>
      </c>
      <c r="F30" s="29">
        <f t="shared" si="8"/>
        <v>0</v>
      </c>
      <c r="G30" s="29">
        <f t="shared" si="8"/>
        <v>159929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2919895</v>
      </c>
      <c r="O30" s="41">
        <f t="shared" si="1"/>
        <v>97.593335338747949</v>
      </c>
      <c r="P30" s="9"/>
    </row>
    <row r="31" spans="1:16">
      <c r="A31" s="12"/>
      <c r="B31" s="42">
        <v>572</v>
      </c>
      <c r="C31" s="19" t="s">
        <v>44</v>
      </c>
      <c r="D31" s="43">
        <v>2278583</v>
      </c>
      <c r="E31" s="43">
        <v>0</v>
      </c>
      <c r="F31" s="43">
        <v>0</v>
      </c>
      <c r="G31" s="43">
        <v>139142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2417725</v>
      </c>
      <c r="O31" s="44">
        <f t="shared" si="1"/>
        <v>80.809017681072234</v>
      </c>
      <c r="P31" s="9"/>
    </row>
    <row r="32" spans="1:16">
      <c r="A32" s="12"/>
      <c r="B32" s="42">
        <v>575</v>
      </c>
      <c r="C32" s="19" t="s">
        <v>45</v>
      </c>
      <c r="D32" s="43">
        <v>481383</v>
      </c>
      <c r="E32" s="43">
        <v>0</v>
      </c>
      <c r="F32" s="43">
        <v>0</v>
      </c>
      <c r="G32" s="43">
        <v>20787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502170</v>
      </c>
      <c r="O32" s="44">
        <f t="shared" si="1"/>
        <v>16.784317657675725</v>
      </c>
      <c r="P32" s="9"/>
    </row>
    <row r="33" spans="1:119" ht="15.75">
      <c r="A33" s="26" t="s">
        <v>47</v>
      </c>
      <c r="B33" s="27"/>
      <c r="C33" s="28"/>
      <c r="D33" s="29">
        <f t="shared" ref="D33:M33" si="9">SUM(D34:D34)</f>
        <v>553841</v>
      </c>
      <c r="E33" s="29">
        <f t="shared" si="9"/>
        <v>0</v>
      </c>
      <c r="F33" s="29">
        <f t="shared" si="9"/>
        <v>0</v>
      </c>
      <c r="G33" s="29">
        <f t="shared" si="9"/>
        <v>69665</v>
      </c>
      <c r="H33" s="29">
        <f t="shared" si="9"/>
        <v>0</v>
      </c>
      <c r="I33" s="29">
        <f t="shared" si="9"/>
        <v>477419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4"/>
        <v>1100925</v>
      </c>
      <c r="O33" s="41">
        <f t="shared" si="1"/>
        <v>36.796851499047428</v>
      </c>
      <c r="P33" s="9"/>
    </row>
    <row r="34" spans="1:119" ht="15.75" thickBot="1">
      <c r="A34" s="12"/>
      <c r="B34" s="42">
        <v>581</v>
      </c>
      <c r="C34" s="19" t="s">
        <v>46</v>
      </c>
      <c r="D34" s="43">
        <v>553841</v>
      </c>
      <c r="E34" s="43">
        <v>0</v>
      </c>
      <c r="F34" s="43">
        <v>0</v>
      </c>
      <c r="G34" s="43">
        <v>69665</v>
      </c>
      <c r="H34" s="43">
        <v>0</v>
      </c>
      <c r="I34" s="43">
        <v>477419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1100925</v>
      </c>
      <c r="O34" s="44">
        <f t="shared" si="1"/>
        <v>36.796851499047428</v>
      </c>
      <c r="P34" s="9"/>
    </row>
    <row r="35" spans="1:119" ht="16.5" thickBot="1">
      <c r="A35" s="13" t="s">
        <v>10</v>
      </c>
      <c r="B35" s="21"/>
      <c r="C35" s="20"/>
      <c r="D35" s="14">
        <f>SUM(D5,D14,D19,D25,D28,D30,D33)</f>
        <v>22320296</v>
      </c>
      <c r="E35" s="14">
        <f t="shared" ref="E35:M35" si="10">SUM(E5,E14,E19,E25,E28,E30,E33)</f>
        <v>2286863</v>
      </c>
      <c r="F35" s="14">
        <f t="shared" si="10"/>
        <v>572396</v>
      </c>
      <c r="G35" s="14">
        <f t="shared" si="10"/>
        <v>320506</v>
      </c>
      <c r="H35" s="14">
        <f t="shared" si="10"/>
        <v>0</v>
      </c>
      <c r="I35" s="14">
        <f t="shared" si="10"/>
        <v>9237311</v>
      </c>
      <c r="J35" s="14">
        <f t="shared" si="10"/>
        <v>0</v>
      </c>
      <c r="K35" s="14">
        <f t="shared" si="10"/>
        <v>1892745</v>
      </c>
      <c r="L35" s="14">
        <f t="shared" si="10"/>
        <v>0</v>
      </c>
      <c r="M35" s="14">
        <f t="shared" si="10"/>
        <v>0</v>
      </c>
      <c r="N35" s="14">
        <f t="shared" si="4"/>
        <v>36630117</v>
      </c>
      <c r="O35" s="35">
        <f t="shared" si="1"/>
        <v>1224.3095357465156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75</v>
      </c>
      <c r="M37" s="93"/>
      <c r="N37" s="93"/>
      <c r="O37" s="39">
        <v>29919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7243611</v>
      </c>
      <c r="E5" s="24">
        <f t="shared" si="0"/>
        <v>3481872</v>
      </c>
      <c r="F5" s="24">
        <f t="shared" si="0"/>
        <v>0</v>
      </c>
      <c r="G5" s="24">
        <f t="shared" si="0"/>
        <v>46016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8003831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18775330</v>
      </c>
      <c r="P5" s="30">
        <f t="shared" ref="P5:P32" si="1">(O5/P$34)</f>
        <v>541.3410027967592</v>
      </c>
      <c r="Q5" s="6"/>
    </row>
    <row r="6" spans="1:134">
      <c r="A6" s="12"/>
      <c r="B6" s="42">
        <v>511</v>
      </c>
      <c r="C6" s="19" t="s">
        <v>19</v>
      </c>
      <c r="D6" s="43">
        <v>251542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251542</v>
      </c>
      <c r="P6" s="44">
        <f t="shared" si="1"/>
        <v>7.2526021393766396</v>
      </c>
      <c r="Q6" s="9"/>
    </row>
    <row r="7" spans="1:134">
      <c r="A7" s="12"/>
      <c r="B7" s="42">
        <v>512</v>
      </c>
      <c r="C7" s="19" t="s">
        <v>20</v>
      </c>
      <c r="D7" s="43">
        <v>579108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579108</v>
      </c>
      <c r="P7" s="44">
        <f t="shared" si="1"/>
        <v>16.697171524954587</v>
      </c>
      <c r="Q7" s="9"/>
    </row>
    <row r="8" spans="1:134">
      <c r="A8" s="12"/>
      <c r="B8" s="42">
        <v>513</v>
      </c>
      <c r="C8" s="19" t="s">
        <v>21</v>
      </c>
      <c r="D8" s="43">
        <v>1130476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1130476</v>
      </c>
      <c r="P8" s="44">
        <f t="shared" si="1"/>
        <v>32.594527578352505</v>
      </c>
      <c r="Q8" s="9"/>
    </row>
    <row r="9" spans="1:134">
      <c r="A9" s="12"/>
      <c r="B9" s="42">
        <v>514</v>
      </c>
      <c r="C9" s="19" t="s">
        <v>22</v>
      </c>
      <c r="D9" s="43">
        <v>466907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466907</v>
      </c>
      <c r="P9" s="44">
        <f t="shared" si="1"/>
        <v>13.462128420263531</v>
      </c>
      <c r="Q9" s="9"/>
    </row>
    <row r="10" spans="1:134">
      <c r="A10" s="12"/>
      <c r="B10" s="42">
        <v>515</v>
      </c>
      <c r="C10" s="19" t="s">
        <v>23</v>
      </c>
      <c r="D10" s="43">
        <v>326791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326791</v>
      </c>
      <c r="P10" s="44">
        <f t="shared" si="1"/>
        <v>9.4222241443935069</v>
      </c>
      <c r="Q10" s="9"/>
    </row>
    <row r="11" spans="1:134">
      <c r="A11" s="12"/>
      <c r="B11" s="42">
        <v>518</v>
      </c>
      <c r="C11" s="19" t="s">
        <v>25</v>
      </c>
      <c r="D11" s="43">
        <v>2775018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8003831</v>
      </c>
      <c r="L11" s="43">
        <v>0</v>
      </c>
      <c r="M11" s="43">
        <v>0</v>
      </c>
      <c r="N11" s="43">
        <v>0</v>
      </c>
      <c r="O11" s="43">
        <f t="shared" si="2"/>
        <v>10778849</v>
      </c>
      <c r="P11" s="44">
        <f t="shared" si="1"/>
        <v>310.78191044603983</v>
      </c>
      <c r="Q11" s="9"/>
    </row>
    <row r="12" spans="1:134">
      <c r="A12" s="12"/>
      <c r="B12" s="42">
        <v>519</v>
      </c>
      <c r="C12" s="19" t="s">
        <v>26</v>
      </c>
      <c r="D12" s="43">
        <v>1713769</v>
      </c>
      <c r="E12" s="43">
        <v>3481872</v>
      </c>
      <c r="F12" s="43">
        <v>0</v>
      </c>
      <c r="G12" s="43">
        <v>46016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5241657</v>
      </c>
      <c r="P12" s="44">
        <f t="shared" si="1"/>
        <v>151.1304385433786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SUM(D14:D16)</f>
        <v>25061449</v>
      </c>
      <c r="E13" s="29">
        <f t="shared" si="3"/>
        <v>840380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25901829</v>
      </c>
      <c r="P13" s="41">
        <f t="shared" si="1"/>
        <v>746.81627886860997</v>
      </c>
      <c r="Q13" s="10"/>
    </row>
    <row r="14" spans="1:134">
      <c r="A14" s="12"/>
      <c r="B14" s="42">
        <v>521</v>
      </c>
      <c r="C14" s="19" t="s">
        <v>28</v>
      </c>
      <c r="D14" s="43">
        <v>13191623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13191623</v>
      </c>
      <c r="P14" s="44">
        <f t="shared" si="1"/>
        <v>380.3483839344924</v>
      </c>
      <c r="Q14" s="9"/>
    </row>
    <row r="15" spans="1:134">
      <c r="A15" s="12"/>
      <c r="B15" s="42">
        <v>522</v>
      </c>
      <c r="C15" s="19" t="s">
        <v>29</v>
      </c>
      <c r="D15" s="43">
        <v>11729431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11729431</v>
      </c>
      <c r="P15" s="44">
        <f t="shared" si="1"/>
        <v>338.18963180809044</v>
      </c>
      <c r="Q15" s="9"/>
    </row>
    <row r="16" spans="1:134">
      <c r="A16" s="12"/>
      <c r="B16" s="42">
        <v>524</v>
      </c>
      <c r="C16" s="19" t="s">
        <v>30</v>
      </c>
      <c r="D16" s="43">
        <v>140395</v>
      </c>
      <c r="E16" s="43">
        <v>840380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980775</v>
      </c>
      <c r="P16" s="44">
        <f t="shared" si="1"/>
        <v>28.278263126027159</v>
      </c>
      <c r="Q16" s="9"/>
    </row>
    <row r="17" spans="1:120" ht="15.75">
      <c r="A17" s="26" t="s">
        <v>32</v>
      </c>
      <c r="B17" s="27"/>
      <c r="C17" s="28"/>
      <c r="D17" s="29">
        <f t="shared" ref="D17:N17" si="5">SUM(D18:D22)</f>
        <v>528735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11590593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12119328</v>
      </c>
      <c r="P17" s="41">
        <f t="shared" si="1"/>
        <v>349.43136406885219</v>
      </c>
      <c r="Q17" s="10"/>
    </row>
    <row r="18" spans="1:120">
      <c r="A18" s="12"/>
      <c r="B18" s="42">
        <v>533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3366710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9" si="6">SUM(D18:N18)</f>
        <v>3366710</v>
      </c>
      <c r="P18" s="44">
        <f t="shared" si="1"/>
        <v>97.070899287835545</v>
      </c>
      <c r="Q18" s="9"/>
    </row>
    <row r="19" spans="1:120">
      <c r="A19" s="12"/>
      <c r="B19" s="42">
        <v>535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2699800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2699800</v>
      </c>
      <c r="P19" s="44">
        <f t="shared" si="1"/>
        <v>77.842170515814658</v>
      </c>
      <c r="Q19" s="9"/>
    </row>
    <row r="20" spans="1:120">
      <c r="A20" s="12"/>
      <c r="B20" s="42">
        <v>536</v>
      </c>
      <c r="C20" s="19" t="s">
        <v>35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5101119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5101119</v>
      </c>
      <c r="P20" s="44">
        <f t="shared" si="1"/>
        <v>147.07836692327652</v>
      </c>
      <c r="Q20" s="9"/>
    </row>
    <row r="21" spans="1:120">
      <c r="A21" s="12"/>
      <c r="B21" s="42">
        <v>538</v>
      </c>
      <c r="C21" s="19" t="s">
        <v>36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422964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422964</v>
      </c>
      <c r="P21" s="44">
        <f t="shared" si="1"/>
        <v>12.195138828821037</v>
      </c>
      <c r="Q21" s="9"/>
    </row>
    <row r="22" spans="1:120">
      <c r="A22" s="12"/>
      <c r="B22" s="42">
        <v>539</v>
      </c>
      <c r="C22" s="19" t="s">
        <v>37</v>
      </c>
      <c r="D22" s="43">
        <v>528735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528735</v>
      </c>
      <c r="P22" s="44">
        <f t="shared" si="1"/>
        <v>15.244788513104403</v>
      </c>
      <c r="Q22" s="9"/>
    </row>
    <row r="23" spans="1:120" ht="15.75">
      <c r="A23" s="26" t="s">
        <v>38</v>
      </c>
      <c r="B23" s="27"/>
      <c r="C23" s="28"/>
      <c r="D23" s="29">
        <f t="shared" ref="D23:N23" si="7">SUM(D24:D25)</f>
        <v>0</v>
      </c>
      <c r="E23" s="29">
        <f t="shared" si="7"/>
        <v>1077487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102269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1179756</v>
      </c>
      <c r="P23" s="41">
        <f t="shared" si="1"/>
        <v>34.01539659199031</v>
      </c>
      <c r="Q23" s="10"/>
    </row>
    <row r="24" spans="1:120">
      <c r="A24" s="12"/>
      <c r="B24" s="42">
        <v>541</v>
      </c>
      <c r="C24" s="19" t="s">
        <v>39</v>
      </c>
      <c r="D24" s="43">
        <v>0</v>
      </c>
      <c r="E24" s="43">
        <v>1077487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1077487</v>
      </c>
      <c r="P24" s="44">
        <f t="shared" si="1"/>
        <v>31.066718565291353</v>
      </c>
      <c r="Q24" s="9"/>
    </row>
    <row r="25" spans="1:120">
      <c r="A25" s="12"/>
      <c r="B25" s="42">
        <v>545</v>
      </c>
      <c r="C25" s="19" t="s">
        <v>40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102269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102269</v>
      </c>
      <c r="P25" s="44">
        <f t="shared" si="1"/>
        <v>2.9486780266989592</v>
      </c>
      <c r="Q25" s="9"/>
    </row>
    <row r="26" spans="1:120" ht="15.75">
      <c r="A26" s="26" t="s">
        <v>90</v>
      </c>
      <c r="B26" s="27"/>
      <c r="C26" s="28"/>
      <c r="D26" s="29">
        <f t="shared" ref="D26:N26" si="8">SUM(D27:D27)</f>
        <v>353673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353673</v>
      </c>
      <c r="P26" s="41">
        <f t="shared" si="1"/>
        <v>10.197301271516304</v>
      </c>
      <c r="Q26" s="10"/>
    </row>
    <row r="27" spans="1:120">
      <c r="A27" s="90"/>
      <c r="B27" s="91">
        <v>559</v>
      </c>
      <c r="C27" s="92" t="s">
        <v>91</v>
      </c>
      <c r="D27" s="43">
        <v>353673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353673</v>
      </c>
      <c r="P27" s="44">
        <f t="shared" si="1"/>
        <v>10.197301271516304</v>
      </c>
      <c r="Q27" s="9"/>
    </row>
    <row r="28" spans="1:120" ht="15.75">
      <c r="A28" s="26" t="s">
        <v>43</v>
      </c>
      <c r="B28" s="27"/>
      <c r="C28" s="28"/>
      <c r="D28" s="29">
        <f t="shared" ref="D28:N28" si="9">SUM(D29:D29)</f>
        <v>3512815</v>
      </c>
      <c r="E28" s="29">
        <f t="shared" si="9"/>
        <v>96397</v>
      </c>
      <c r="F28" s="29">
        <f t="shared" si="9"/>
        <v>0</v>
      </c>
      <c r="G28" s="29">
        <f t="shared" si="9"/>
        <v>18664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3627876</v>
      </c>
      <c r="P28" s="41">
        <f t="shared" si="1"/>
        <v>104.60098607386904</v>
      </c>
      <c r="Q28" s="9"/>
    </row>
    <row r="29" spans="1:120">
      <c r="A29" s="12"/>
      <c r="B29" s="42">
        <v>572</v>
      </c>
      <c r="C29" s="19" t="s">
        <v>44</v>
      </c>
      <c r="D29" s="43">
        <v>3512815</v>
      </c>
      <c r="E29" s="43">
        <v>96397</v>
      </c>
      <c r="F29" s="43">
        <v>0</v>
      </c>
      <c r="G29" s="43">
        <v>18664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3627876</v>
      </c>
      <c r="P29" s="44">
        <f t="shared" si="1"/>
        <v>104.60098607386904</v>
      </c>
      <c r="Q29" s="9"/>
    </row>
    <row r="30" spans="1:120" ht="15.75">
      <c r="A30" s="26" t="s">
        <v>47</v>
      </c>
      <c r="B30" s="27"/>
      <c r="C30" s="28"/>
      <c r="D30" s="29">
        <f t="shared" ref="D30:N30" si="10">SUM(D31:D31)</f>
        <v>977134</v>
      </c>
      <c r="E30" s="29">
        <f t="shared" si="10"/>
        <v>335627</v>
      </c>
      <c r="F30" s="29">
        <f t="shared" si="10"/>
        <v>0</v>
      </c>
      <c r="G30" s="29">
        <f t="shared" si="10"/>
        <v>417230</v>
      </c>
      <c r="H30" s="29">
        <f t="shared" si="10"/>
        <v>0</v>
      </c>
      <c r="I30" s="29">
        <f t="shared" si="10"/>
        <v>1690824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3420815</v>
      </c>
      <c r="P30" s="41">
        <f t="shared" si="1"/>
        <v>98.630885448202292</v>
      </c>
      <c r="Q30" s="9"/>
    </row>
    <row r="31" spans="1:120" ht="15.75" thickBot="1">
      <c r="A31" s="12"/>
      <c r="B31" s="42">
        <v>581</v>
      </c>
      <c r="C31" s="19" t="s">
        <v>92</v>
      </c>
      <c r="D31" s="43">
        <v>977134</v>
      </c>
      <c r="E31" s="43">
        <v>335627</v>
      </c>
      <c r="F31" s="43">
        <v>0</v>
      </c>
      <c r="G31" s="43">
        <v>417230</v>
      </c>
      <c r="H31" s="43">
        <v>0</v>
      </c>
      <c r="I31" s="43">
        <v>1690824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3420815</v>
      </c>
      <c r="P31" s="44">
        <f t="shared" si="1"/>
        <v>98.630885448202292</v>
      </c>
      <c r="Q31" s="9"/>
    </row>
    <row r="32" spans="1:120" ht="16.5" thickBot="1">
      <c r="A32" s="13" t="s">
        <v>10</v>
      </c>
      <c r="B32" s="21"/>
      <c r="C32" s="20"/>
      <c r="D32" s="14">
        <f>SUM(D5,D13,D17,D23,D26,D28,D30)</f>
        <v>37677417</v>
      </c>
      <c r="E32" s="14">
        <f t="shared" ref="E32:N32" si="11">SUM(E5,E13,E17,E23,E26,E28,E30)</f>
        <v>5831763</v>
      </c>
      <c r="F32" s="14">
        <f t="shared" si="11"/>
        <v>0</v>
      </c>
      <c r="G32" s="14">
        <f t="shared" si="11"/>
        <v>481910</v>
      </c>
      <c r="H32" s="14">
        <f t="shared" si="11"/>
        <v>0</v>
      </c>
      <c r="I32" s="14">
        <f t="shared" si="11"/>
        <v>13383686</v>
      </c>
      <c r="J32" s="14">
        <f t="shared" si="11"/>
        <v>0</v>
      </c>
      <c r="K32" s="14">
        <f t="shared" si="11"/>
        <v>8003831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>SUM(D32:N32)</f>
        <v>65378607</v>
      </c>
      <c r="P32" s="35">
        <f t="shared" si="1"/>
        <v>1885.0332151197993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95</v>
      </c>
      <c r="N34" s="93"/>
      <c r="O34" s="93"/>
      <c r="P34" s="39">
        <v>34683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87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88</v>
      </c>
      <c r="N4" s="32" t="s">
        <v>5</v>
      </c>
      <c r="O4" s="32" t="s">
        <v>89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7389377</v>
      </c>
      <c r="E5" s="24">
        <f t="shared" si="0"/>
        <v>84773</v>
      </c>
      <c r="F5" s="24">
        <f t="shared" si="0"/>
        <v>0</v>
      </c>
      <c r="G5" s="24">
        <f t="shared" si="0"/>
        <v>141361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3156493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10772004</v>
      </c>
      <c r="P5" s="30">
        <f t="shared" ref="P5:P32" si="1">(O5/P$34)</f>
        <v>313.16696223507864</v>
      </c>
      <c r="Q5" s="6"/>
    </row>
    <row r="6" spans="1:134">
      <c r="A6" s="12"/>
      <c r="B6" s="42">
        <v>511</v>
      </c>
      <c r="C6" s="19" t="s">
        <v>19</v>
      </c>
      <c r="D6" s="43">
        <v>271668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271668</v>
      </c>
      <c r="P6" s="44">
        <f t="shared" si="1"/>
        <v>7.8980143617175917</v>
      </c>
      <c r="Q6" s="9"/>
    </row>
    <row r="7" spans="1:134">
      <c r="A7" s="12"/>
      <c r="B7" s="42">
        <v>512</v>
      </c>
      <c r="C7" s="19" t="s">
        <v>20</v>
      </c>
      <c r="D7" s="43">
        <v>530474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530474</v>
      </c>
      <c r="P7" s="44">
        <f t="shared" si="1"/>
        <v>15.422100764601565</v>
      </c>
      <c r="Q7" s="9"/>
    </row>
    <row r="8" spans="1:134">
      <c r="A8" s="12"/>
      <c r="B8" s="42">
        <v>513</v>
      </c>
      <c r="C8" s="19" t="s">
        <v>21</v>
      </c>
      <c r="D8" s="43">
        <v>1690549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1690549</v>
      </c>
      <c r="P8" s="44">
        <f t="shared" si="1"/>
        <v>49.148152455155973</v>
      </c>
      <c r="Q8" s="9"/>
    </row>
    <row r="9" spans="1:134">
      <c r="A9" s="12"/>
      <c r="B9" s="42">
        <v>514</v>
      </c>
      <c r="C9" s="19" t="s">
        <v>22</v>
      </c>
      <c r="D9" s="43">
        <v>466321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466321</v>
      </c>
      <c r="P9" s="44">
        <f t="shared" si="1"/>
        <v>13.557025321975754</v>
      </c>
      <c r="Q9" s="9"/>
    </row>
    <row r="10" spans="1:134">
      <c r="A10" s="12"/>
      <c r="B10" s="42">
        <v>515</v>
      </c>
      <c r="C10" s="19" t="s">
        <v>23</v>
      </c>
      <c r="D10" s="43">
        <v>309878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309878</v>
      </c>
      <c r="P10" s="44">
        <f t="shared" si="1"/>
        <v>9.0088670523592178</v>
      </c>
      <c r="Q10" s="9"/>
    </row>
    <row r="11" spans="1:134">
      <c r="A11" s="12"/>
      <c r="B11" s="42">
        <v>518</v>
      </c>
      <c r="C11" s="19" t="s">
        <v>25</v>
      </c>
      <c r="D11" s="43">
        <v>2112467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3156493</v>
      </c>
      <c r="L11" s="43">
        <v>0</v>
      </c>
      <c r="M11" s="43">
        <v>0</v>
      </c>
      <c r="N11" s="43">
        <v>0</v>
      </c>
      <c r="O11" s="43">
        <f t="shared" si="2"/>
        <v>5268960</v>
      </c>
      <c r="P11" s="44">
        <f t="shared" si="1"/>
        <v>153.18080065121958</v>
      </c>
      <c r="Q11" s="9"/>
    </row>
    <row r="12" spans="1:134">
      <c r="A12" s="12"/>
      <c r="B12" s="42">
        <v>519</v>
      </c>
      <c r="C12" s="19" t="s">
        <v>26</v>
      </c>
      <c r="D12" s="43">
        <v>2008020</v>
      </c>
      <c r="E12" s="43">
        <v>84773</v>
      </c>
      <c r="F12" s="43">
        <v>0</v>
      </c>
      <c r="G12" s="43">
        <v>141361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2234154</v>
      </c>
      <c r="P12" s="44">
        <f t="shared" si="1"/>
        <v>64.952001628048961</v>
      </c>
      <c r="Q12" s="9"/>
    </row>
    <row r="13" spans="1:134" ht="15.75">
      <c r="A13" s="26" t="s">
        <v>27</v>
      </c>
      <c r="B13" s="27"/>
      <c r="C13" s="28"/>
      <c r="D13" s="29">
        <f t="shared" ref="D13:N13" si="3">SUM(D14:D16)</f>
        <v>24441060</v>
      </c>
      <c r="E13" s="29">
        <f t="shared" si="3"/>
        <v>820609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2" si="4">SUM(D13:N13)</f>
        <v>25261669</v>
      </c>
      <c r="P13" s="41">
        <f t="shared" si="1"/>
        <v>734.41489083350291</v>
      </c>
      <c r="Q13" s="10"/>
    </row>
    <row r="14" spans="1:134">
      <c r="A14" s="12"/>
      <c r="B14" s="42">
        <v>521</v>
      </c>
      <c r="C14" s="19" t="s">
        <v>28</v>
      </c>
      <c r="D14" s="43">
        <v>12785954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12785954</v>
      </c>
      <c r="P14" s="44">
        <f t="shared" si="1"/>
        <v>371.71712649358955</v>
      </c>
      <c r="Q14" s="9"/>
    </row>
    <row r="15" spans="1:134">
      <c r="A15" s="12"/>
      <c r="B15" s="42">
        <v>522</v>
      </c>
      <c r="C15" s="19" t="s">
        <v>29</v>
      </c>
      <c r="D15" s="43">
        <v>11170771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11170771</v>
      </c>
      <c r="P15" s="44">
        <f t="shared" si="1"/>
        <v>324.76003721254762</v>
      </c>
      <c r="Q15" s="9"/>
    </row>
    <row r="16" spans="1:134">
      <c r="A16" s="12"/>
      <c r="B16" s="42">
        <v>524</v>
      </c>
      <c r="C16" s="19" t="s">
        <v>30</v>
      </c>
      <c r="D16" s="43">
        <v>484335</v>
      </c>
      <c r="E16" s="43">
        <v>820609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1304944</v>
      </c>
      <c r="P16" s="44">
        <f t="shared" si="1"/>
        <v>37.937727127365761</v>
      </c>
      <c r="Q16" s="9"/>
    </row>
    <row r="17" spans="1:120" ht="15.75">
      <c r="A17" s="26" t="s">
        <v>32</v>
      </c>
      <c r="B17" s="27"/>
      <c r="C17" s="28"/>
      <c r="D17" s="29">
        <f t="shared" ref="D17:N17" si="5">SUM(D18:D22)</f>
        <v>487202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10895492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11382694</v>
      </c>
      <c r="P17" s="41">
        <f t="shared" si="1"/>
        <v>330.92112684245717</v>
      </c>
      <c r="Q17" s="10"/>
    </row>
    <row r="18" spans="1:120">
      <c r="A18" s="12"/>
      <c r="B18" s="42">
        <v>533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3182252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3182252</v>
      </c>
      <c r="P18" s="44">
        <f t="shared" si="1"/>
        <v>92.515393784341654</v>
      </c>
      <c r="Q18" s="9"/>
    </row>
    <row r="19" spans="1:120">
      <c r="A19" s="12"/>
      <c r="B19" s="42">
        <v>535</v>
      </c>
      <c r="C19" s="19" t="s">
        <v>34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2294682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2294682</v>
      </c>
      <c r="P19" s="44">
        <f t="shared" si="1"/>
        <v>66.711689972962759</v>
      </c>
      <c r="Q19" s="9"/>
    </row>
    <row r="20" spans="1:120">
      <c r="A20" s="12"/>
      <c r="B20" s="42">
        <v>536</v>
      </c>
      <c r="C20" s="19" t="s">
        <v>35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5000981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5000981</v>
      </c>
      <c r="P20" s="44">
        <f t="shared" si="1"/>
        <v>145.39003401459431</v>
      </c>
      <c r="Q20" s="9"/>
    </row>
    <row r="21" spans="1:120">
      <c r="A21" s="12"/>
      <c r="B21" s="42">
        <v>538</v>
      </c>
      <c r="C21" s="19" t="s">
        <v>36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417577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417577</v>
      </c>
      <c r="P21" s="44">
        <f t="shared" si="1"/>
        <v>12.139924993458731</v>
      </c>
      <c r="Q21" s="9"/>
    </row>
    <row r="22" spans="1:120">
      <c r="A22" s="12"/>
      <c r="B22" s="42">
        <v>539</v>
      </c>
      <c r="C22" s="19" t="s">
        <v>37</v>
      </c>
      <c r="D22" s="43">
        <v>487202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487202</v>
      </c>
      <c r="P22" s="44">
        <f t="shared" si="1"/>
        <v>14.164084077099748</v>
      </c>
      <c r="Q22" s="9"/>
    </row>
    <row r="23" spans="1:120" ht="15.75">
      <c r="A23" s="26" t="s">
        <v>38</v>
      </c>
      <c r="B23" s="27"/>
      <c r="C23" s="28"/>
      <c r="D23" s="29">
        <f t="shared" ref="D23:N23" si="6">SUM(D24:D25)</f>
        <v>0</v>
      </c>
      <c r="E23" s="29">
        <f t="shared" si="6"/>
        <v>1333557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111012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1444569</v>
      </c>
      <c r="P23" s="41">
        <f t="shared" si="1"/>
        <v>41.996947408204207</v>
      </c>
      <c r="Q23" s="10"/>
    </row>
    <row r="24" spans="1:120">
      <c r="A24" s="12"/>
      <c r="B24" s="42">
        <v>541</v>
      </c>
      <c r="C24" s="19" t="s">
        <v>39</v>
      </c>
      <c r="D24" s="43">
        <v>0</v>
      </c>
      <c r="E24" s="43">
        <v>1333557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1333557</v>
      </c>
      <c r="P24" s="44">
        <f t="shared" si="1"/>
        <v>38.769572927871614</v>
      </c>
      <c r="Q24" s="9"/>
    </row>
    <row r="25" spans="1:120">
      <c r="A25" s="12"/>
      <c r="B25" s="42">
        <v>545</v>
      </c>
      <c r="C25" s="19" t="s">
        <v>40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111012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111012</v>
      </c>
      <c r="P25" s="44">
        <f t="shared" si="1"/>
        <v>3.2273744803325872</v>
      </c>
      <c r="Q25" s="9"/>
    </row>
    <row r="26" spans="1:120" ht="15.75">
      <c r="A26" s="26" t="s">
        <v>90</v>
      </c>
      <c r="B26" s="27"/>
      <c r="C26" s="28"/>
      <c r="D26" s="29">
        <f t="shared" ref="D26:N26" si="7">SUM(D27:D27)</f>
        <v>249376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4"/>
        <v>249376</v>
      </c>
      <c r="P26" s="41">
        <f t="shared" si="1"/>
        <v>7.2499345873186618</v>
      </c>
      <c r="Q26" s="10"/>
    </row>
    <row r="27" spans="1:120">
      <c r="A27" s="90"/>
      <c r="B27" s="91">
        <v>559</v>
      </c>
      <c r="C27" s="92" t="s">
        <v>91</v>
      </c>
      <c r="D27" s="43">
        <v>249376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249376</v>
      </c>
      <c r="P27" s="44">
        <f t="shared" si="1"/>
        <v>7.2499345873186618</v>
      </c>
      <c r="Q27" s="9"/>
    </row>
    <row r="28" spans="1:120" ht="15.75">
      <c r="A28" s="26" t="s">
        <v>43</v>
      </c>
      <c r="B28" s="27"/>
      <c r="C28" s="28"/>
      <c r="D28" s="29">
        <f t="shared" ref="D28:N28" si="8">SUM(D29:D29)</f>
        <v>3146281</v>
      </c>
      <c r="E28" s="29">
        <f t="shared" si="8"/>
        <v>156303</v>
      </c>
      <c r="F28" s="29">
        <f t="shared" si="8"/>
        <v>0</v>
      </c>
      <c r="G28" s="29">
        <f t="shared" si="8"/>
        <v>141157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3443741</v>
      </c>
      <c r="P28" s="41">
        <f t="shared" si="1"/>
        <v>100.11748117568392</v>
      </c>
      <c r="Q28" s="9"/>
    </row>
    <row r="29" spans="1:120">
      <c r="A29" s="12"/>
      <c r="B29" s="42">
        <v>572</v>
      </c>
      <c r="C29" s="19" t="s">
        <v>44</v>
      </c>
      <c r="D29" s="43">
        <v>3146281</v>
      </c>
      <c r="E29" s="43">
        <v>156303</v>
      </c>
      <c r="F29" s="43">
        <v>0</v>
      </c>
      <c r="G29" s="43">
        <v>141157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3443741</v>
      </c>
      <c r="P29" s="44">
        <f t="shared" si="1"/>
        <v>100.11748117568392</v>
      </c>
      <c r="Q29" s="9"/>
    </row>
    <row r="30" spans="1:120" ht="15.75">
      <c r="A30" s="26" t="s">
        <v>47</v>
      </c>
      <c r="B30" s="27"/>
      <c r="C30" s="28"/>
      <c r="D30" s="29">
        <f t="shared" ref="D30:N30" si="9">SUM(D31:D31)</f>
        <v>1294247</v>
      </c>
      <c r="E30" s="29">
        <f t="shared" si="9"/>
        <v>307213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3991297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 t="shared" si="4"/>
        <v>5592757</v>
      </c>
      <c r="P30" s="41">
        <f t="shared" si="1"/>
        <v>162.5943250864901</v>
      </c>
      <c r="Q30" s="9"/>
    </row>
    <row r="31" spans="1:120" ht="15.75" thickBot="1">
      <c r="A31" s="12"/>
      <c r="B31" s="42">
        <v>581</v>
      </c>
      <c r="C31" s="19" t="s">
        <v>92</v>
      </c>
      <c r="D31" s="43">
        <v>1294247</v>
      </c>
      <c r="E31" s="43">
        <v>307213</v>
      </c>
      <c r="F31" s="43">
        <v>0</v>
      </c>
      <c r="G31" s="43">
        <v>0</v>
      </c>
      <c r="H31" s="43">
        <v>0</v>
      </c>
      <c r="I31" s="43">
        <v>3991297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5592757</v>
      </c>
      <c r="P31" s="44">
        <f t="shared" si="1"/>
        <v>162.5943250864901</v>
      </c>
      <c r="Q31" s="9"/>
    </row>
    <row r="32" spans="1:120" ht="16.5" thickBot="1">
      <c r="A32" s="13" t="s">
        <v>10</v>
      </c>
      <c r="B32" s="21"/>
      <c r="C32" s="20"/>
      <c r="D32" s="14">
        <f>SUM(D5,D13,D17,D23,D26,D28,D30)</f>
        <v>37007543</v>
      </c>
      <c r="E32" s="14">
        <f t="shared" ref="E32:N32" si="10">SUM(E5,E13,E17,E23,E26,E28,E30)</f>
        <v>2702455</v>
      </c>
      <c r="F32" s="14">
        <f t="shared" si="10"/>
        <v>0</v>
      </c>
      <c r="G32" s="14">
        <f t="shared" si="10"/>
        <v>282518</v>
      </c>
      <c r="H32" s="14">
        <f t="shared" si="10"/>
        <v>0</v>
      </c>
      <c r="I32" s="14">
        <f t="shared" si="10"/>
        <v>14997801</v>
      </c>
      <c r="J32" s="14">
        <f t="shared" si="10"/>
        <v>0</v>
      </c>
      <c r="K32" s="14">
        <f t="shared" si="10"/>
        <v>3156493</v>
      </c>
      <c r="L32" s="14">
        <f t="shared" si="10"/>
        <v>0</v>
      </c>
      <c r="M32" s="14">
        <f t="shared" si="10"/>
        <v>0</v>
      </c>
      <c r="N32" s="14">
        <f t="shared" si="10"/>
        <v>0</v>
      </c>
      <c r="O32" s="14">
        <f t="shared" si="4"/>
        <v>58146810</v>
      </c>
      <c r="P32" s="35">
        <f t="shared" si="1"/>
        <v>1690.4616681687357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93</v>
      </c>
      <c r="N34" s="93"/>
      <c r="O34" s="93"/>
      <c r="P34" s="39">
        <v>34397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6619262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7884706</v>
      </c>
      <c r="L5" s="24">
        <f t="shared" si="0"/>
        <v>0</v>
      </c>
      <c r="M5" s="24">
        <f t="shared" si="0"/>
        <v>0</v>
      </c>
      <c r="N5" s="25">
        <f>SUM(D5:M5)</f>
        <v>14503968</v>
      </c>
      <c r="O5" s="30">
        <f t="shared" ref="O5:O31" si="1">(N5/O$33)</f>
        <v>426.5120272893019</v>
      </c>
      <c r="P5" s="6"/>
    </row>
    <row r="6" spans="1:133">
      <c r="A6" s="12"/>
      <c r="B6" s="42">
        <v>511</v>
      </c>
      <c r="C6" s="19" t="s">
        <v>19</v>
      </c>
      <c r="D6" s="43">
        <v>316380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316380</v>
      </c>
      <c r="O6" s="44">
        <f t="shared" si="1"/>
        <v>9.3036522966535316</v>
      </c>
      <c r="P6" s="9"/>
    </row>
    <row r="7" spans="1:133">
      <c r="A7" s="12"/>
      <c r="B7" s="42">
        <v>512</v>
      </c>
      <c r="C7" s="19" t="s">
        <v>20</v>
      </c>
      <c r="D7" s="43">
        <v>431063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431063</v>
      </c>
      <c r="O7" s="44">
        <f t="shared" si="1"/>
        <v>12.676086572957713</v>
      </c>
      <c r="P7" s="9"/>
    </row>
    <row r="8" spans="1:133">
      <c r="A8" s="12"/>
      <c r="B8" s="42">
        <v>513</v>
      </c>
      <c r="C8" s="19" t="s">
        <v>21</v>
      </c>
      <c r="D8" s="43">
        <v>1691872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1691872</v>
      </c>
      <c r="O8" s="44">
        <f t="shared" si="1"/>
        <v>49.752161383285305</v>
      </c>
      <c r="P8" s="9"/>
    </row>
    <row r="9" spans="1:133">
      <c r="A9" s="12"/>
      <c r="B9" s="42">
        <v>514</v>
      </c>
      <c r="C9" s="19" t="s">
        <v>22</v>
      </c>
      <c r="D9" s="43">
        <v>390921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390921</v>
      </c>
      <c r="O9" s="44">
        <f t="shared" si="1"/>
        <v>11.495647826854084</v>
      </c>
      <c r="P9" s="9"/>
    </row>
    <row r="10" spans="1:133">
      <c r="A10" s="12"/>
      <c r="B10" s="42">
        <v>515</v>
      </c>
      <c r="C10" s="19" t="s">
        <v>23</v>
      </c>
      <c r="D10" s="43">
        <v>366672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366672</v>
      </c>
      <c r="O10" s="44">
        <f t="shared" si="1"/>
        <v>10.782567782156089</v>
      </c>
      <c r="P10" s="9"/>
    </row>
    <row r="11" spans="1:133">
      <c r="A11" s="12"/>
      <c r="B11" s="42">
        <v>517</v>
      </c>
      <c r="C11" s="19" t="s">
        <v>24</v>
      </c>
      <c r="D11" s="43">
        <v>62884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62884</v>
      </c>
      <c r="O11" s="44">
        <f t="shared" si="1"/>
        <v>1.8492030818090925</v>
      </c>
      <c r="P11" s="9"/>
    </row>
    <row r="12" spans="1:133">
      <c r="A12" s="12"/>
      <c r="B12" s="42">
        <v>518</v>
      </c>
      <c r="C12" s="19" t="s">
        <v>25</v>
      </c>
      <c r="D12" s="43">
        <v>1929295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7884706</v>
      </c>
      <c r="L12" s="43">
        <v>0</v>
      </c>
      <c r="M12" s="43">
        <v>0</v>
      </c>
      <c r="N12" s="43">
        <f t="shared" si="2"/>
        <v>9814001</v>
      </c>
      <c r="O12" s="44">
        <f t="shared" si="1"/>
        <v>288.59615950126448</v>
      </c>
      <c r="P12" s="9"/>
    </row>
    <row r="13" spans="1:133">
      <c r="A13" s="12"/>
      <c r="B13" s="42">
        <v>519</v>
      </c>
      <c r="C13" s="19" t="s">
        <v>63</v>
      </c>
      <c r="D13" s="43">
        <v>1430175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1430175</v>
      </c>
      <c r="O13" s="44">
        <f t="shared" si="1"/>
        <v>42.05654884432159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25765514</v>
      </c>
      <c r="E14" s="29">
        <f t="shared" si="3"/>
        <v>826745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26592259</v>
      </c>
      <c r="O14" s="41">
        <f t="shared" si="1"/>
        <v>781.98726695289065</v>
      </c>
      <c r="P14" s="10"/>
    </row>
    <row r="15" spans="1:133">
      <c r="A15" s="12"/>
      <c r="B15" s="42">
        <v>521</v>
      </c>
      <c r="C15" s="19" t="s">
        <v>28</v>
      </c>
      <c r="D15" s="43">
        <v>13760712</v>
      </c>
      <c r="E15" s="43">
        <v>1700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13762412</v>
      </c>
      <c r="O15" s="44">
        <f t="shared" si="1"/>
        <v>404.70540492854201</v>
      </c>
      <c r="P15" s="9"/>
    </row>
    <row r="16" spans="1:133">
      <c r="A16" s="12"/>
      <c r="B16" s="42">
        <v>522</v>
      </c>
      <c r="C16" s="19" t="s">
        <v>29</v>
      </c>
      <c r="D16" s="43">
        <v>11563772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11563772</v>
      </c>
      <c r="O16" s="44">
        <f t="shared" si="1"/>
        <v>340.05093218843734</v>
      </c>
      <c r="P16" s="9"/>
    </row>
    <row r="17" spans="1:119">
      <c r="A17" s="12"/>
      <c r="B17" s="42">
        <v>524</v>
      </c>
      <c r="C17" s="19" t="s">
        <v>30</v>
      </c>
      <c r="D17" s="43">
        <v>441030</v>
      </c>
      <c r="E17" s="43">
        <v>825045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1266075</v>
      </c>
      <c r="O17" s="44">
        <f t="shared" si="1"/>
        <v>37.230929835911311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SUM(D19:D23)</f>
        <v>461199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12549985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13011184</v>
      </c>
      <c r="O18" s="41">
        <f t="shared" si="1"/>
        <v>382.61436217138152</v>
      </c>
      <c r="P18" s="10"/>
    </row>
    <row r="19" spans="1:119">
      <c r="A19" s="12"/>
      <c r="B19" s="42">
        <v>533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3924022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3924022</v>
      </c>
      <c r="O19" s="44">
        <f t="shared" si="1"/>
        <v>115.39204846203612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2522613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2522613</v>
      </c>
      <c r="O20" s="44">
        <f t="shared" si="1"/>
        <v>74.181409163088873</v>
      </c>
      <c r="P20" s="9"/>
    </row>
    <row r="21" spans="1:119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5601595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5601595</v>
      </c>
      <c r="O21" s="44">
        <f t="shared" si="1"/>
        <v>164.7237252249603</v>
      </c>
      <c r="P21" s="9"/>
    </row>
    <row r="22" spans="1:119">
      <c r="A22" s="12"/>
      <c r="B22" s="42">
        <v>538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501755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501755</v>
      </c>
      <c r="O22" s="44">
        <f t="shared" si="1"/>
        <v>14.754896194789154</v>
      </c>
      <c r="P22" s="9"/>
    </row>
    <row r="23" spans="1:119">
      <c r="A23" s="12"/>
      <c r="B23" s="42">
        <v>539</v>
      </c>
      <c r="C23" s="19" t="s">
        <v>37</v>
      </c>
      <c r="D23" s="43">
        <v>461199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461199</v>
      </c>
      <c r="O23" s="44">
        <f t="shared" si="1"/>
        <v>13.562283126507086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0</v>
      </c>
      <c r="E24" s="29">
        <f t="shared" si="6"/>
        <v>1973307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91707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2065014</v>
      </c>
      <c r="O24" s="41">
        <f t="shared" si="1"/>
        <v>60.72498970769864</v>
      </c>
      <c r="P24" s="10"/>
    </row>
    <row r="25" spans="1:119">
      <c r="A25" s="12"/>
      <c r="B25" s="42">
        <v>541</v>
      </c>
      <c r="C25" s="19" t="s">
        <v>66</v>
      </c>
      <c r="D25" s="43">
        <v>0</v>
      </c>
      <c r="E25" s="43">
        <v>1973307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1973307</v>
      </c>
      <c r="O25" s="44">
        <f t="shared" si="1"/>
        <v>58.028200905722521</v>
      </c>
      <c r="P25" s="9"/>
    </row>
    <row r="26" spans="1:119">
      <c r="A26" s="12"/>
      <c r="B26" s="42">
        <v>545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91707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91707</v>
      </c>
      <c r="O26" s="44">
        <f t="shared" si="1"/>
        <v>2.6967888019761217</v>
      </c>
      <c r="P26" s="9"/>
    </row>
    <row r="27" spans="1:119" ht="15.75">
      <c r="A27" s="26" t="s">
        <v>43</v>
      </c>
      <c r="B27" s="27"/>
      <c r="C27" s="28"/>
      <c r="D27" s="29">
        <f t="shared" ref="D27:M27" si="7">SUM(D28:D28)</f>
        <v>3044522</v>
      </c>
      <c r="E27" s="29">
        <f t="shared" si="7"/>
        <v>0</v>
      </c>
      <c r="F27" s="29">
        <f t="shared" si="7"/>
        <v>0</v>
      </c>
      <c r="G27" s="29">
        <f t="shared" si="7"/>
        <v>187758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3232280</v>
      </c>
      <c r="O27" s="41">
        <f t="shared" si="1"/>
        <v>95.050285243780507</v>
      </c>
      <c r="P27" s="9"/>
    </row>
    <row r="28" spans="1:119">
      <c r="A28" s="12"/>
      <c r="B28" s="42">
        <v>572</v>
      </c>
      <c r="C28" s="19" t="s">
        <v>67</v>
      </c>
      <c r="D28" s="43">
        <v>3044522</v>
      </c>
      <c r="E28" s="43">
        <v>0</v>
      </c>
      <c r="F28" s="43">
        <v>0</v>
      </c>
      <c r="G28" s="43">
        <v>187758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3232280</v>
      </c>
      <c r="O28" s="44">
        <f t="shared" si="1"/>
        <v>95.050285243780507</v>
      </c>
      <c r="P28" s="9"/>
    </row>
    <row r="29" spans="1:119" ht="15.75">
      <c r="A29" s="26" t="s">
        <v>68</v>
      </c>
      <c r="B29" s="27"/>
      <c r="C29" s="28"/>
      <c r="D29" s="29">
        <f t="shared" ref="D29:M29" si="8">SUM(D30:D30)</f>
        <v>1624551</v>
      </c>
      <c r="E29" s="29">
        <f t="shared" si="8"/>
        <v>275000</v>
      </c>
      <c r="F29" s="29">
        <f t="shared" si="8"/>
        <v>126294</v>
      </c>
      <c r="G29" s="29">
        <f t="shared" si="8"/>
        <v>0</v>
      </c>
      <c r="H29" s="29">
        <f t="shared" si="8"/>
        <v>0</v>
      </c>
      <c r="I29" s="29">
        <f t="shared" si="8"/>
        <v>842159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2868004</v>
      </c>
      <c r="O29" s="41">
        <f t="shared" si="1"/>
        <v>84.338175616067758</v>
      </c>
      <c r="P29" s="9"/>
    </row>
    <row r="30" spans="1:119" ht="15.75" thickBot="1">
      <c r="A30" s="12"/>
      <c r="B30" s="42">
        <v>581</v>
      </c>
      <c r="C30" s="19" t="s">
        <v>69</v>
      </c>
      <c r="D30" s="43">
        <v>1624551</v>
      </c>
      <c r="E30" s="43">
        <v>275000</v>
      </c>
      <c r="F30" s="43">
        <v>126294</v>
      </c>
      <c r="G30" s="43">
        <v>0</v>
      </c>
      <c r="H30" s="43">
        <v>0</v>
      </c>
      <c r="I30" s="43">
        <v>842159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2868004</v>
      </c>
      <c r="O30" s="44">
        <f t="shared" si="1"/>
        <v>84.338175616067758</v>
      </c>
      <c r="P30" s="9"/>
    </row>
    <row r="31" spans="1:119" ht="16.5" thickBot="1">
      <c r="A31" s="13" t="s">
        <v>10</v>
      </c>
      <c r="B31" s="21"/>
      <c r="C31" s="20"/>
      <c r="D31" s="14">
        <f>SUM(D5,D14,D18,D24,D27,D29)</f>
        <v>37515048</v>
      </c>
      <c r="E31" s="14">
        <f t="shared" ref="E31:M31" si="9">SUM(E5,E14,E18,E24,E27,E29)</f>
        <v>3075052</v>
      </c>
      <c r="F31" s="14">
        <f t="shared" si="9"/>
        <v>126294</v>
      </c>
      <c r="G31" s="14">
        <f t="shared" si="9"/>
        <v>187758</v>
      </c>
      <c r="H31" s="14">
        <f t="shared" si="9"/>
        <v>0</v>
      </c>
      <c r="I31" s="14">
        <f t="shared" si="9"/>
        <v>13483851</v>
      </c>
      <c r="J31" s="14">
        <f t="shared" si="9"/>
        <v>0</v>
      </c>
      <c r="K31" s="14">
        <f t="shared" si="9"/>
        <v>7884706</v>
      </c>
      <c r="L31" s="14">
        <f t="shared" si="9"/>
        <v>0</v>
      </c>
      <c r="M31" s="14">
        <f t="shared" si="9"/>
        <v>0</v>
      </c>
      <c r="N31" s="14">
        <f t="shared" si="4"/>
        <v>62272709</v>
      </c>
      <c r="O31" s="35">
        <f t="shared" si="1"/>
        <v>1831.2271069811209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85</v>
      </c>
      <c r="M33" s="93"/>
      <c r="N33" s="93"/>
      <c r="O33" s="39">
        <v>34006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4785143</v>
      </c>
      <c r="E5" s="24">
        <f t="shared" si="0"/>
        <v>0</v>
      </c>
      <c r="F5" s="24">
        <f t="shared" si="0"/>
        <v>201723</v>
      </c>
      <c r="G5" s="24">
        <f t="shared" si="0"/>
        <v>10285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8445214</v>
      </c>
      <c r="L5" s="24">
        <f t="shared" si="0"/>
        <v>0</v>
      </c>
      <c r="M5" s="24">
        <f t="shared" si="0"/>
        <v>0</v>
      </c>
      <c r="N5" s="25">
        <f>SUM(D5:M5)</f>
        <v>13442365</v>
      </c>
      <c r="O5" s="30">
        <f t="shared" ref="O5:O32" si="1">(N5/O$34)</f>
        <v>395.4683592715719</v>
      </c>
      <c r="P5" s="6"/>
    </row>
    <row r="6" spans="1:133">
      <c r="A6" s="12"/>
      <c r="B6" s="42">
        <v>511</v>
      </c>
      <c r="C6" s="19" t="s">
        <v>19</v>
      </c>
      <c r="D6" s="43">
        <v>467079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467079</v>
      </c>
      <c r="O6" s="44">
        <f t="shared" si="1"/>
        <v>13.74125503809832</v>
      </c>
      <c r="P6" s="9"/>
    </row>
    <row r="7" spans="1:133">
      <c r="A7" s="12"/>
      <c r="B7" s="42">
        <v>512</v>
      </c>
      <c r="C7" s="19" t="s">
        <v>20</v>
      </c>
      <c r="D7" s="43">
        <v>420030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420030</v>
      </c>
      <c r="O7" s="44">
        <f t="shared" si="1"/>
        <v>12.35709452502133</v>
      </c>
      <c r="P7" s="9"/>
    </row>
    <row r="8" spans="1:133">
      <c r="A8" s="12"/>
      <c r="B8" s="42">
        <v>513</v>
      </c>
      <c r="C8" s="19" t="s">
        <v>21</v>
      </c>
      <c r="D8" s="43">
        <v>1702319</v>
      </c>
      <c r="E8" s="43">
        <v>0</v>
      </c>
      <c r="F8" s="43">
        <v>0</v>
      </c>
      <c r="G8" s="43">
        <v>10285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1712604</v>
      </c>
      <c r="O8" s="44">
        <f t="shared" si="1"/>
        <v>50.384042834868055</v>
      </c>
      <c r="P8" s="9"/>
    </row>
    <row r="9" spans="1:133">
      <c r="A9" s="12"/>
      <c r="B9" s="42">
        <v>514</v>
      </c>
      <c r="C9" s="19" t="s">
        <v>22</v>
      </c>
      <c r="D9" s="43">
        <v>365624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365624</v>
      </c>
      <c r="O9" s="44">
        <f t="shared" si="1"/>
        <v>10.756494366155747</v>
      </c>
      <c r="P9" s="9"/>
    </row>
    <row r="10" spans="1:133">
      <c r="A10" s="12"/>
      <c r="B10" s="42">
        <v>515</v>
      </c>
      <c r="C10" s="19" t="s">
        <v>23</v>
      </c>
      <c r="D10" s="43">
        <v>394897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394897</v>
      </c>
      <c r="O10" s="44">
        <f t="shared" si="1"/>
        <v>11.617692918713777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201723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201723</v>
      </c>
      <c r="O11" s="44">
        <f t="shared" si="1"/>
        <v>5.9346003353828953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8445214</v>
      </c>
      <c r="L12" s="43">
        <v>0</v>
      </c>
      <c r="M12" s="43">
        <v>0</v>
      </c>
      <c r="N12" s="43">
        <f t="shared" si="2"/>
        <v>8445214</v>
      </c>
      <c r="O12" s="44">
        <f t="shared" si="1"/>
        <v>248.45441440381276</v>
      </c>
      <c r="P12" s="9"/>
    </row>
    <row r="13" spans="1:133">
      <c r="A13" s="12"/>
      <c r="B13" s="42">
        <v>519</v>
      </c>
      <c r="C13" s="19" t="s">
        <v>63</v>
      </c>
      <c r="D13" s="43">
        <v>1435194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1435194</v>
      </c>
      <c r="O13" s="44">
        <f t="shared" si="1"/>
        <v>42.222764849518988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25645633</v>
      </c>
      <c r="E14" s="29">
        <f t="shared" si="3"/>
        <v>913847</v>
      </c>
      <c r="F14" s="29">
        <f t="shared" si="3"/>
        <v>0</v>
      </c>
      <c r="G14" s="29">
        <f t="shared" si="3"/>
        <v>94382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26653862</v>
      </c>
      <c r="O14" s="41">
        <f t="shared" si="1"/>
        <v>784.14468535788887</v>
      </c>
      <c r="P14" s="10"/>
    </row>
    <row r="15" spans="1:133">
      <c r="A15" s="12"/>
      <c r="B15" s="42">
        <v>521</v>
      </c>
      <c r="C15" s="19" t="s">
        <v>28</v>
      </c>
      <c r="D15" s="43">
        <v>14232340</v>
      </c>
      <c r="E15" s="43">
        <v>31804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14264144</v>
      </c>
      <c r="O15" s="44">
        <f t="shared" si="1"/>
        <v>419.64472948721721</v>
      </c>
      <c r="P15" s="9"/>
    </row>
    <row r="16" spans="1:133">
      <c r="A16" s="12"/>
      <c r="B16" s="42">
        <v>522</v>
      </c>
      <c r="C16" s="19" t="s">
        <v>29</v>
      </c>
      <c r="D16" s="43">
        <v>11002420</v>
      </c>
      <c r="E16" s="43">
        <v>0</v>
      </c>
      <c r="F16" s="43">
        <v>0</v>
      </c>
      <c r="G16" s="43">
        <v>44925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11047345</v>
      </c>
      <c r="O16" s="44">
        <f t="shared" si="1"/>
        <v>325.0079432791033</v>
      </c>
      <c r="P16" s="9"/>
    </row>
    <row r="17" spans="1:119">
      <c r="A17" s="12"/>
      <c r="B17" s="42">
        <v>524</v>
      </c>
      <c r="C17" s="19" t="s">
        <v>30</v>
      </c>
      <c r="D17" s="43">
        <v>410873</v>
      </c>
      <c r="E17" s="43">
        <v>881392</v>
      </c>
      <c r="F17" s="43">
        <v>0</v>
      </c>
      <c r="G17" s="43">
        <v>49457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1341722</v>
      </c>
      <c r="O17" s="44">
        <f t="shared" si="1"/>
        <v>39.472860463063753</v>
      </c>
      <c r="P17" s="9"/>
    </row>
    <row r="18" spans="1:119">
      <c r="A18" s="12"/>
      <c r="B18" s="42">
        <v>529</v>
      </c>
      <c r="C18" s="19" t="s">
        <v>31</v>
      </c>
      <c r="D18" s="43">
        <v>0</v>
      </c>
      <c r="E18" s="43">
        <v>651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651</v>
      </c>
      <c r="O18" s="44">
        <f t="shared" si="1"/>
        <v>1.9152128504604161E-2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SUM(D20:D24)</f>
        <v>552752</v>
      </c>
      <c r="E19" s="29">
        <f t="shared" si="5"/>
        <v>0</v>
      </c>
      <c r="F19" s="29">
        <f t="shared" si="5"/>
        <v>0</v>
      </c>
      <c r="G19" s="29">
        <f t="shared" si="5"/>
        <v>558890</v>
      </c>
      <c r="H19" s="29">
        <f t="shared" si="5"/>
        <v>0</v>
      </c>
      <c r="I19" s="29">
        <f t="shared" si="5"/>
        <v>12094189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13205831</v>
      </c>
      <c r="O19" s="41">
        <f t="shared" si="1"/>
        <v>388.50963490335675</v>
      </c>
      <c r="P19" s="10"/>
    </row>
    <row r="20" spans="1:119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3870768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3870768</v>
      </c>
      <c r="O20" s="44">
        <f t="shared" si="1"/>
        <v>113.87626136330205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2519818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2519818</v>
      </c>
      <c r="O21" s="44">
        <f t="shared" si="1"/>
        <v>74.131917272219113</v>
      </c>
      <c r="P21" s="9"/>
    </row>
    <row r="22" spans="1:119">
      <c r="A22" s="12"/>
      <c r="B22" s="42">
        <v>536</v>
      </c>
      <c r="C22" s="19" t="s">
        <v>64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5333181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5333181</v>
      </c>
      <c r="O22" s="44">
        <f t="shared" si="1"/>
        <v>156.8997970050896</v>
      </c>
      <c r="P22" s="9"/>
    </row>
    <row r="23" spans="1:119">
      <c r="A23" s="12"/>
      <c r="B23" s="42">
        <v>538</v>
      </c>
      <c r="C23" s="19" t="s">
        <v>65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370422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370422</v>
      </c>
      <c r="O23" s="44">
        <f t="shared" si="1"/>
        <v>10.897649377776471</v>
      </c>
      <c r="P23" s="9"/>
    </row>
    <row r="24" spans="1:119">
      <c r="A24" s="12"/>
      <c r="B24" s="42">
        <v>539</v>
      </c>
      <c r="C24" s="19" t="s">
        <v>37</v>
      </c>
      <c r="D24" s="43">
        <v>552752</v>
      </c>
      <c r="E24" s="43">
        <v>0</v>
      </c>
      <c r="F24" s="43">
        <v>0</v>
      </c>
      <c r="G24" s="43">
        <v>558890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1111642</v>
      </c>
      <c r="O24" s="44">
        <f t="shared" si="1"/>
        <v>32.704009884969551</v>
      </c>
      <c r="P24" s="9"/>
    </row>
    <row r="25" spans="1:119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1018166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127148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1145314</v>
      </c>
      <c r="O25" s="41">
        <f t="shared" si="1"/>
        <v>33.694625047806774</v>
      </c>
      <c r="P25" s="10"/>
    </row>
    <row r="26" spans="1:119">
      <c r="A26" s="12"/>
      <c r="B26" s="42">
        <v>541</v>
      </c>
      <c r="C26" s="19" t="s">
        <v>66</v>
      </c>
      <c r="D26" s="43">
        <v>0</v>
      </c>
      <c r="E26" s="43">
        <v>1018166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1018166</v>
      </c>
      <c r="O26" s="44">
        <f t="shared" si="1"/>
        <v>29.953987820305375</v>
      </c>
      <c r="P26" s="9"/>
    </row>
    <row r="27" spans="1:119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127148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127148</v>
      </c>
      <c r="O27" s="44">
        <f t="shared" si="1"/>
        <v>3.7406372275013973</v>
      </c>
      <c r="P27" s="9"/>
    </row>
    <row r="28" spans="1:119" ht="15.75">
      <c r="A28" s="26" t="s">
        <v>43</v>
      </c>
      <c r="B28" s="27"/>
      <c r="C28" s="28"/>
      <c r="D28" s="29">
        <f t="shared" ref="D28:M28" si="7">SUM(D29:D29)</f>
        <v>3473535</v>
      </c>
      <c r="E28" s="29">
        <f t="shared" si="7"/>
        <v>0</v>
      </c>
      <c r="F28" s="29">
        <f t="shared" si="7"/>
        <v>0</v>
      </c>
      <c r="G28" s="29">
        <f t="shared" si="7"/>
        <v>5792939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9266474</v>
      </c>
      <c r="O28" s="41">
        <f t="shared" si="1"/>
        <v>272.61551587184846</v>
      </c>
      <c r="P28" s="9"/>
    </row>
    <row r="29" spans="1:119">
      <c r="A29" s="12"/>
      <c r="B29" s="42">
        <v>572</v>
      </c>
      <c r="C29" s="19" t="s">
        <v>67</v>
      </c>
      <c r="D29" s="43">
        <v>3473535</v>
      </c>
      <c r="E29" s="43">
        <v>0</v>
      </c>
      <c r="F29" s="43">
        <v>0</v>
      </c>
      <c r="G29" s="43">
        <v>5792939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9266474</v>
      </c>
      <c r="O29" s="44">
        <f t="shared" si="1"/>
        <v>272.61551587184846</v>
      </c>
      <c r="P29" s="9"/>
    </row>
    <row r="30" spans="1:119" ht="15.75">
      <c r="A30" s="26" t="s">
        <v>68</v>
      </c>
      <c r="B30" s="27"/>
      <c r="C30" s="28"/>
      <c r="D30" s="29">
        <f t="shared" ref="D30:M30" si="8">SUM(D31:D31)</f>
        <v>307430</v>
      </c>
      <c r="E30" s="29">
        <f t="shared" si="8"/>
        <v>339292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1662234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2308956</v>
      </c>
      <c r="O30" s="41">
        <f t="shared" si="1"/>
        <v>67.928451648965904</v>
      </c>
      <c r="P30" s="9"/>
    </row>
    <row r="31" spans="1:119" ht="15.75" thickBot="1">
      <c r="A31" s="12"/>
      <c r="B31" s="42">
        <v>581</v>
      </c>
      <c r="C31" s="19" t="s">
        <v>69</v>
      </c>
      <c r="D31" s="43">
        <v>307430</v>
      </c>
      <c r="E31" s="43">
        <v>339292</v>
      </c>
      <c r="F31" s="43">
        <v>0</v>
      </c>
      <c r="G31" s="43">
        <v>0</v>
      </c>
      <c r="H31" s="43">
        <v>0</v>
      </c>
      <c r="I31" s="43">
        <v>1662234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2308956</v>
      </c>
      <c r="O31" s="44">
        <f t="shared" si="1"/>
        <v>67.928451648965904</v>
      </c>
      <c r="P31" s="9"/>
    </row>
    <row r="32" spans="1:119" ht="16.5" thickBot="1">
      <c r="A32" s="13" t="s">
        <v>10</v>
      </c>
      <c r="B32" s="21"/>
      <c r="C32" s="20"/>
      <c r="D32" s="14">
        <f>SUM(D5,D14,D19,D25,D28,D30)</f>
        <v>34764493</v>
      </c>
      <c r="E32" s="14">
        <f t="shared" ref="E32:M32" si="9">SUM(E5,E14,E19,E25,E28,E30)</f>
        <v>2271305</v>
      </c>
      <c r="F32" s="14">
        <f t="shared" si="9"/>
        <v>201723</v>
      </c>
      <c r="G32" s="14">
        <f t="shared" si="9"/>
        <v>6456496</v>
      </c>
      <c r="H32" s="14">
        <f t="shared" si="9"/>
        <v>0</v>
      </c>
      <c r="I32" s="14">
        <f t="shared" si="9"/>
        <v>13883571</v>
      </c>
      <c r="J32" s="14">
        <f t="shared" si="9"/>
        <v>0</v>
      </c>
      <c r="K32" s="14">
        <f t="shared" si="9"/>
        <v>8445214</v>
      </c>
      <c r="L32" s="14">
        <f t="shared" si="9"/>
        <v>0</v>
      </c>
      <c r="M32" s="14">
        <f t="shared" si="9"/>
        <v>0</v>
      </c>
      <c r="N32" s="14">
        <f t="shared" si="4"/>
        <v>66022802</v>
      </c>
      <c r="O32" s="35">
        <f t="shared" si="1"/>
        <v>1942.3612721014385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83</v>
      </c>
      <c r="M34" s="93"/>
      <c r="N34" s="93"/>
      <c r="O34" s="39">
        <v>33991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4871318</v>
      </c>
      <c r="E5" s="24">
        <f t="shared" si="0"/>
        <v>0</v>
      </c>
      <c r="F5" s="24">
        <f t="shared" si="0"/>
        <v>375808</v>
      </c>
      <c r="G5" s="24">
        <f t="shared" si="0"/>
        <v>281181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6977817</v>
      </c>
      <c r="L5" s="24">
        <f t="shared" si="0"/>
        <v>0</v>
      </c>
      <c r="M5" s="24">
        <f t="shared" si="0"/>
        <v>0</v>
      </c>
      <c r="N5" s="25">
        <f>SUM(D5:M5)</f>
        <v>12506124</v>
      </c>
      <c r="O5" s="30">
        <f t="shared" ref="O5:O32" si="1">(N5/O$34)</f>
        <v>368.84692974694747</v>
      </c>
      <c r="P5" s="6"/>
    </row>
    <row r="6" spans="1:133">
      <c r="A6" s="12"/>
      <c r="B6" s="42">
        <v>511</v>
      </c>
      <c r="C6" s="19" t="s">
        <v>19</v>
      </c>
      <c r="D6" s="43">
        <v>382889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382889</v>
      </c>
      <c r="O6" s="44">
        <f t="shared" si="1"/>
        <v>11.292662065711083</v>
      </c>
      <c r="P6" s="9"/>
    </row>
    <row r="7" spans="1:133">
      <c r="A7" s="12"/>
      <c r="B7" s="42">
        <v>512</v>
      </c>
      <c r="C7" s="19" t="s">
        <v>20</v>
      </c>
      <c r="D7" s="43">
        <v>503989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503989</v>
      </c>
      <c r="O7" s="44">
        <f t="shared" si="1"/>
        <v>14.864301303604082</v>
      </c>
      <c r="P7" s="9"/>
    </row>
    <row r="8" spans="1:133">
      <c r="A8" s="12"/>
      <c r="B8" s="42">
        <v>513</v>
      </c>
      <c r="C8" s="19" t="s">
        <v>21</v>
      </c>
      <c r="D8" s="43">
        <v>1735039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1735039</v>
      </c>
      <c r="O8" s="44">
        <f t="shared" si="1"/>
        <v>51.172034448180263</v>
      </c>
      <c r="P8" s="9"/>
    </row>
    <row r="9" spans="1:133">
      <c r="A9" s="12"/>
      <c r="B9" s="42">
        <v>514</v>
      </c>
      <c r="C9" s="19" t="s">
        <v>22</v>
      </c>
      <c r="D9" s="43">
        <v>362058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362058</v>
      </c>
      <c r="O9" s="44">
        <f t="shared" si="1"/>
        <v>10.678287028844453</v>
      </c>
      <c r="P9" s="9"/>
    </row>
    <row r="10" spans="1:133">
      <c r="A10" s="12"/>
      <c r="B10" s="42">
        <v>515</v>
      </c>
      <c r="C10" s="19" t="s">
        <v>23</v>
      </c>
      <c r="D10" s="43">
        <v>413071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413071</v>
      </c>
      <c r="O10" s="44">
        <f t="shared" si="1"/>
        <v>12.182828997817495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375808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375808</v>
      </c>
      <c r="O11" s="44">
        <f t="shared" si="1"/>
        <v>11.083819972866159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6977817</v>
      </c>
      <c r="L12" s="43">
        <v>0</v>
      </c>
      <c r="M12" s="43">
        <v>0</v>
      </c>
      <c r="N12" s="43">
        <f t="shared" si="2"/>
        <v>6977817</v>
      </c>
      <c r="O12" s="44">
        <f t="shared" si="1"/>
        <v>205.79888515307024</v>
      </c>
      <c r="P12" s="9"/>
    </row>
    <row r="13" spans="1:133">
      <c r="A13" s="12"/>
      <c r="B13" s="42">
        <v>519</v>
      </c>
      <c r="C13" s="19" t="s">
        <v>63</v>
      </c>
      <c r="D13" s="43">
        <v>1474272</v>
      </c>
      <c r="E13" s="43">
        <v>0</v>
      </c>
      <c r="F13" s="43">
        <v>0</v>
      </c>
      <c r="G13" s="43">
        <v>281181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1755453</v>
      </c>
      <c r="O13" s="44">
        <f t="shared" si="1"/>
        <v>51.774110776853654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SUM(D15:D18)</f>
        <v>25579864</v>
      </c>
      <c r="E14" s="29">
        <f t="shared" si="3"/>
        <v>93700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25673564</v>
      </c>
      <c r="O14" s="41">
        <f t="shared" si="1"/>
        <v>757.19825399634283</v>
      </c>
      <c r="P14" s="10"/>
    </row>
    <row r="15" spans="1:133">
      <c r="A15" s="12"/>
      <c r="B15" s="42">
        <v>521</v>
      </c>
      <c r="C15" s="19" t="s">
        <v>28</v>
      </c>
      <c r="D15" s="43">
        <v>13747767</v>
      </c>
      <c r="E15" s="43">
        <v>17553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13765320</v>
      </c>
      <c r="O15" s="44">
        <f t="shared" si="1"/>
        <v>405.98478145460979</v>
      </c>
      <c r="P15" s="9"/>
    </row>
    <row r="16" spans="1:133">
      <c r="A16" s="12"/>
      <c r="B16" s="42">
        <v>522</v>
      </c>
      <c r="C16" s="19" t="s">
        <v>29</v>
      </c>
      <c r="D16" s="43">
        <v>10532200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10532200</v>
      </c>
      <c r="O16" s="44">
        <f t="shared" si="1"/>
        <v>310.62938712912171</v>
      </c>
      <c r="P16" s="9"/>
    </row>
    <row r="17" spans="1:119">
      <c r="A17" s="12"/>
      <c r="B17" s="42">
        <v>524</v>
      </c>
      <c r="C17" s="19" t="s">
        <v>30</v>
      </c>
      <c r="D17" s="43">
        <v>1299897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1299897</v>
      </c>
      <c r="O17" s="44">
        <f t="shared" si="1"/>
        <v>38.338258715271635</v>
      </c>
      <c r="P17" s="9"/>
    </row>
    <row r="18" spans="1:119">
      <c r="A18" s="12"/>
      <c r="B18" s="42">
        <v>529</v>
      </c>
      <c r="C18" s="19" t="s">
        <v>31</v>
      </c>
      <c r="D18" s="43">
        <v>0</v>
      </c>
      <c r="E18" s="43">
        <v>76147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76147</v>
      </c>
      <c r="O18" s="44">
        <f t="shared" si="1"/>
        <v>2.2458266973397039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SUM(D20:D24)</f>
        <v>711054</v>
      </c>
      <c r="E19" s="29">
        <f t="shared" si="5"/>
        <v>0</v>
      </c>
      <c r="F19" s="29">
        <f t="shared" si="5"/>
        <v>0</v>
      </c>
      <c r="G19" s="29">
        <f t="shared" si="5"/>
        <v>576156</v>
      </c>
      <c r="H19" s="29">
        <f t="shared" si="5"/>
        <v>0</v>
      </c>
      <c r="I19" s="29">
        <f t="shared" si="5"/>
        <v>12138641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13425851</v>
      </c>
      <c r="O19" s="41">
        <f t="shared" si="1"/>
        <v>395.97271869285674</v>
      </c>
      <c r="P19" s="10"/>
    </row>
    <row r="20" spans="1:119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3650282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3650282</v>
      </c>
      <c r="O20" s="44">
        <f t="shared" si="1"/>
        <v>107.65888043414145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2261433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2261433</v>
      </c>
      <c r="O21" s="44">
        <f t="shared" si="1"/>
        <v>66.697133250752074</v>
      </c>
      <c r="P21" s="9"/>
    </row>
    <row r="22" spans="1:119">
      <c r="A22" s="12"/>
      <c r="B22" s="42">
        <v>536</v>
      </c>
      <c r="C22" s="19" t="s">
        <v>64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5779669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5779669</v>
      </c>
      <c r="O22" s="44">
        <f t="shared" si="1"/>
        <v>170.46154073025423</v>
      </c>
      <c r="P22" s="9"/>
    </row>
    <row r="23" spans="1:119">
      <c r="A23" s="12"/>
      <c r="B23" s="42">
        <v>538</v>
      </c>
      <c r="C23" s="19" t="s">
        <v>65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447257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447257</v>
      </c>
      <c r="O23" s="44">
        <f t="shared" si="1"/>
        <v>13.191087123223028</v>
      </c>
      <c r="P23" s="9"/>
    </row>
    <row r="24" spans="1:119">
      <c r="A24" s="12"/>
      <c r="B24" s="42">
        <v>539</v>
      </c>
      <c r="C24" s="19" t="s">
        <v>37</v>
      </c>
      <c r="D24" s="43">
        <v>711054</v>
      </c>
      <c r="E24" s="43">
        <v>0</v>
      </c>
      <c r="F24" s="43">
        <v>0</v>
      </c>
      <c r="G24" s="43">
        <v>576156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1287210</v>
      </c>
      <c r="O24" s="44">
        <f t="shared" si="1"/>
        <v>37.964077154485935</v>
      </c>
      <c r="P24" s="9"/>
    </row>
    <row r="25" spans="1:119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1461879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101194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1563073</v>
      </c>
      <c r="O25" s="41">
        <f t="shared" si="1"/>
        <v>46.100188757152125</v>
      </c>
      <c r="P25" s="10"/>
    </row>
    <row r="26" spans="1:119">
      <c r="A26" s="12"/>
      <c r="B26" s="42">
        <v>541</v>
      </c>
      <c r="C26" s="19" t="s">
        <v>66</v>
      </c>
      <c r="D26" s="43">
        <v>0</v>
      </c>
      <c r="E26" s="43">
        <v>1461879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1461879</v>
      </c>
      <c r="O26" s="44">
        <f t="shared" si="1"/>
        <v>43.115643248982479</v>
      </c>
      <c r="P26" s="9"/>
    </row>
    <row r="27" spans="1:119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101194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101194</v>
      </c>
      <c r="O27" s="44">
        <f t="shared" si="1"/>
        <v>2.9845455081696457</v>
      </c>
      <c r="P27" s="9"/>
    </row>
    <row r="28" spans="1:119" ht="15.75">
      <c r="A28" s="26" t="s">
        <v>43</v>
      </c>
      <c r="B28" s="27"/>
      <c r="C28" s="28"/>
      <c r="D28" s="29">
        <f t="shared" ref="D28:M28" si="7">SUM(D29:D29)</f>
        <v>7144993</v>
      </c>
      <c r="E28" s="29">
        <f t="shared" si="7"/>
        <v>0</v>
      </c>
      <c r="F28" s="29">
        <f t="shared" si="7"/>
        <v>0</v>
      </c>
      <c r="G28" s="29">
        <f t="shared" si="7"/>
        <v>5369128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12514121</v>
      </c>
      <c r="O28" s="41">
        <f t="shared" si="1"/>
        <v>369.08278770719045</v>
      </c>
      <c r="P28" s="9"/>
    </row>
    <row r="29" spans="1:119">
      <c r="A29" s="12"/>
      <c r="B29" s="42">
        <v>572</v>
      </c>
      <c r="C29" s="19" t="s">
        <v>67</v>
      </c>
      <c r="D29" s="43">
        <v>7144993</v>
      </c>
      <c r="E29" s="43">
        <v>0</v>
      </c>
      <c r="F29" s="43">
        <v>0</v>
      </c>
      <c r="G29" s="43">
        <v>5369128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12514121</v>
      </c>
      <c r="O29" s="44">
        <f t="shared" si="1"/>
        <v>369.08278770719045</v>
      </c>
      <c r="P29" s="9"/>
    </row>
    <row r="30" spans="1:119" ht="15.75">
      <c r="A30" s="26" t="s">
        <v>68</v>
      </c>
      <c r="B30" s="27"/>
      <c r="C30" s="28"/>
      <c r="D30" s="29">
        <f t="shared" ref="D30:M30" si="8">SUM(D31:D31)</f>
        <v>4649920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1367421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6017341</v>
      </c>
      <c r="O30" s="41">
        <f t="shared" si="1"/>
        <v>177.47127352091076</v>
      </c>
      <c r="P30" s="9"/>
    </row>
    <row r="31" spans="1:119" ht="15.75" thickBot="1">
      <c r="A31" s="12"/>
      <c r="B31" s="42">
        <v>581</v>
      </c>
      <c r="C31" s="19" t="s">
        <v>69</v>
      </c>
      <c r="D31" s="43">
        <v>4649920</v>
      </c>
      <c r="E31" s="43">
        <v>0</v>
      </c>
      <c r="F31" s="43">
        <v>0</v>
      </c>
      <c r="G31" s="43">
        <v>0</v>
      </c>
      <c r="H31" s="43">
        <v>0</v>
      </c>
      <c r="I31" s="43">
        <v>1367421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6017341</v>
      </c>
      <c r="O31" s="44">
        <f t="shared" si="1"/>
        <v>177.47127352091076</v>
      </c>
      <c r="P31" s="9"/>
    </row>
    <row r="32" spans="1:119" ht="16.5" thickBot="1">
      <c r="A32" s="13" t="s">
        <v>10</v>
      </c>
      <c r="B32" s="21"/>
      <c r="C32" s="20"/>
      <c r="D32" s="14">
        <f>SUM(D5,D14,D19,D25,D28,D30)</f>
        <v>42957149</v>
      </c>
      <c r="E32" s="14">
        <f t="shared" ref="E32:M32" si="9">SUM(E5,E14,E19,E25,E28,E30)</f>
        <v>1555579</v>
      </c>
      <c r="F32" s="14">
        <f t="shared" si="9"/>
        <v>375808</v>
      </c>
      <c r="G32" s="14">
        <f t="shared" si="9"/>
        <v>6226465</v>
      </c>
      <c r="H32" s="14">
        <f t="shared" si="9"/>
        <v>0</v>
      </c>
      <c r="I32" s="14">
        <f t="shared" si="9"/>
        <v>13607256</v>
      </c>
      <c r="J32" s="14">
        <f t="shared" si="9"/>
        <v>0</v>
      </c>
      <c r="K32" s="14">
        <f t="shared" si="9"/>
        <v>6977817</v>
      </c>
      <c r="L32" s="14">
        <f t="shared" si="9"/>
        <v>0</v>
      </c>
      <c r="M32" s="14">
        <f t="shared" si="9"/>
        <v>0</v>
      </c>
      <c r="N32" s="14">
        <f t="shared" si="4"/>
        <v>71700074</v>
      </c>
      <c r="O32" s="35">
        <f t="shared" si="1"/>
        <v>2114.6721524214004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81</v>
      </c>
      <c r="M34" s="93"/>
      <c r="N34" s="93"/>
      <c r="O34" s="39">
        <v>33906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4848350</v>
      </c>
      <c r="E5" s="24">
        <f t="shared" si="0"/>
        <v>0</v>
      </c>
      <c r="F5" s="24">
        <f t="shared" si="0"/>
        <v>375808</v>
      </c>
      <c r="G5" s="24">
        <f t="shared" si="0"/>
        <v>45915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5642214</v>
      </c>
      <c r="L5" s="24">
        <f t="shared" si="0"/>
        <v>0</v>
      </c>
      <c r="M5" s="24">
        <f t="shared" si="0"/>
        <v>0</v>
      </c>
      <c r="N5" s="25">
        <f>SUM(D5:M5)</f>
        <v>10912287</v>
      </c>
      <c r="O5" s="30">
        <f t="shared" ref="O5:O31" si="1">(N5/O$33)</f>
        <v>323.25039990520764</v>
      </c>
      <c r="P5" s="6"/>
    </row>
    <row r="6" spans="1:133">
      <c r="A6" s="12"/>
      <c r="B6" s="42">
        <v>511</v>
      </c>
      <c r="C6" s="19" t="s">
        <v>19</v>
      </c>
      <c r="D6" s="43">
        <v>378908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378908</v>
      </c>
      <c r="O6" s="44">
        <f t="shared" si="1"/>
        <v>11.224243142366253</v>
      </c>
      <c r="P6" s="9"/>
    </row>
    <row r="7" spans="1:133">
      <c r="A7" s="12"/>
      <c r="B7" s="42">
        <v>512</v>
      </c>
      <c r="C7" s="19" t="s">
        <v>20</v>
      </c>
      <c r="D7" s="43">
        <v>491597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491597</v>
      </c>
      <c r="O7" s="44">
        <f t="shared" si="1"/>
        <v>14.5623852123941</v>
      </c>
      <c r="P7" s="9"/>
    </row>
    <row r="8" spans="1:133">
      <c r="A8" s="12"/>
      <c r="B8" s="42">
        <v>513</v>
      </c>
      <c r="C8" s="19" t="s">
        <v>21</v>
      </c>
      <c r="D8" s="43">
        <v>1708451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1708451</v>
      </c>
      <c r="O8" s="44">
        <f t="shared" si="1"/>
        <v>50.608774216482018</v>
      </c>
      <c r="P8" s="9"/>
    </row>
    <row r="9" spans="1:133">
      <c r="A9" s="12"/>
      <c r="B9" s="42">
        <v>514</v>
      </c>
      <c r="C9" s="19" t="s">
        <v>22</v>
      </c>
      <c r="D9" s="43">
        <v>286538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286538</v>
      </c>
      <c r="O9" s="44">
        <f t="shared" si="1"/>
        <v>8.4880028437703654</v>
      </c>
      <c r="P9" s="9"/>
    </row>
    <row r="10" spans="1:133">
      <c r="A10" s="12"/>
      <c r="B10" s="42">
        <v>515</v>
      </c>
      <c r="C10" s="19" t="s">
        <v>23</v>
      </c>
      <c r="D10" s="43">
        <v>389650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389650</v>
      </c>
      <c r="O10" s="44">
        <f t="shared" si="1"/>
        <v>11.542449197227324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375808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375808</v>
      </c>
      <c r="O11" s="44">
        <f t="shared" si="1"/>
        <v>11.132413057645595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5642214</v>
      </c>
      <c r="L12" s="43">
        <v>0</v>
      </c>
      <c r="M12" s="43">
        <v>0</v>
      </c>
      <c r="N12" s="43">
        <f t="shared" si="2"/>
        <v>5642214</v>
      </c>
      <c r="O12" s="44">
        <f t="shared" si="1"/>
        <v>167.13709342970554</v>
      </c>
      <c r="P12" s="9"/>
    </row>
    <row r="13" spans="1:133">
      <c r="A13" s="12"/>
      <c r="B13" s="42">
        <v>519</v>
      </c>
      <c r="C13" s="19" t="s">
        <v>63</v>
      </c>
      <c r="D13" s="43">
        <v>1593206</v>
      </c>
      <c r="E13" s="43">
        <v>0</v>
      </c>
      <c r="F13" s="43">
        <v>0</v>
      </c>
      <c r="G13" s="43">
        <v>45915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1639121</v>
      </c>
      <c r="O13" s="44">
        <f t="shared" si="1"/>
        <v>48.555038805616448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24080157</v>
      </c>
      <c r="E14" s="29">
        <f t="shared" si="3"/>
        <v>253053</v>
      </c>
      <c r="F14" s="29">
        <f t="shared" si="3"/>
        <v>0</v>
      </c>
      <c r="G14" s="29">
        <f t="shared" si="3"/>
        <v>19662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24352872</v>
      </c>
      <c r="O14" s="41">
        <f t="shared" si="1"/>
        <v>721.39558030689022</v>
      </c>
      <c r="P14" s="10"/>
    </row>
    <row r="15" spans="1:133">
      <c r="A15" s="12"/>
      <c r="B15" s="42">
        <v>521</v>
      </c>
      <c r="C15" s="19" t="s">
        <v>28</v>
      </c>
      <c r="D15" s="43">
        <v>12994247</v>
      </c>
      <c r="E15" s="43">
        <v>253053</v>
      </c>
      <c r="F15" s="43">
        <v>0</v>
      </c>
      <c r="G15" s="43">
        <v>19662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13266962</v>
      </c>
      <c r="O15" s="44">
        <f t="shared" si="1"/>
        <v>393.00201433734225</v>
      </c>
      <c r="P15" s="9"/>
    </row>
    <row r="16" spans="1:133">
      <c r="A16" s="12"/>
      <c r="B16" s="42">
        <v>522</v>
      </c>
      <c r="C16" s="19" t="s">
        <v>29</v>
      </c>
      <c r="D16" s="43">
        <v>9804553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9804553</v>
      </c>
      <c r="O16" s="44">
        <f t="shared" si="1"/>
        <v>290.43642988328691</v>
      </c>
      <c r="P16" s="9"/>
    </row>
    <row r="17" spans="1:119">
      <c r="A17" s="12"/>
      <c r="B17" s="42">
        <v>524</v>
      </c>
      <c r="C17" s="19" t="s">
        <v>30</v>
      </c>
      <c r="D17" s="43">
        <v>1281357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1281357</v>
      </c>
      <c r="O17" s="44">
        <f t="shared" si="1"/>
        <v>37.957136086261038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SUM(D19:D23)</f>
        <v>718372</v>
      </c>
      <c r="E18" s="29">
        <f t="shared" si="5"/>
        <v>0</v>
      </c>
      <c r="F18" s="29">
        <f t="shared" si="5"/>
        <v>0</v>
      </c>
      <c r="G18" s="29">
        <f t="shared" si="5"/>
        <v>204077</v>
      </c>
      <c r="H18" s="29">
        <f t="shared" si="5"/>
        <v>0</v>
      </c>
      <c r="I18" s="29">
        <f t="shared" si="5"/>
        <v>11872049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12794498</v>
      </c>
      <c r="O18" s="41">
        <f t="shared" si="1"/>
        <v>379.00639848332247</v>
      </c>
      <c r="P18" s="10"/>
    </row>
    <row r="19" spans="1:119">
      <c r="A19" s="12"/>
      <c r="B19" s="42">
        <v>533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3184778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3184778</v>
      </c>
      <c r="O19" s="44">
        <f t="shared" si="1"/>
        <v>94.341430179512997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2352990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2352990</v>
      </c>
      <c r="O20" s="44">
        <f t="shared" si="1"/>
        <v>69.70170033769773</v>
      </c>
      <c r="P20" s="9"/>
    </row>
    <row r="21" spans="1:119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5924169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5924169</v>
      </c>
      <c r="O21" s="44">
        <f t="shared" si="1"/>
        <v>175.48933586112921</v>
      </c>
      <c r="P21" s="9"/>
    </row>
    <row r="22" spans="1:119">
      <c r="A22" s="12"/>
      <c r="B22" s="42">
        <v>538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410112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410112</v>
      </c>
      <c r="O22" s="44">
        <f t="shared" si="1"/>
        <v>12.148587001599621</v>
      </c>
      <c r="P22" s="9"/>
    </row>
    <row r="23" spans="1:119">
      <c r="A23" s="12"/>
      <c r="B23" s="42">
        <v>539</v>
      </c>
      <c r="C23" s="19" t="s">
        <v>37</v>
      </c>
      <c r="D23" s="43">
        <v>718372</v>
      </c>
      <c r="E23" s="43">
        <v>0</v>
      </c>
      <c r="F23" s="43">
        <v>0</v>
      </c>
      <c r="G23" s="43">
        <v>204077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922449</v>
      </c>
      <c r="O23" s="44">
        <f t="shared" si="1"/>
        <v>27.325345103382901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0</v>
      </c>
      <c r="E24" s="29">
        <f t="shared" si="6"/>
        <v>1494269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143430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1637699</v>
      </c>
      <c r="O24" s="41">
        <f t="shared" si="1"/>
        <v>48.512915457076843</v>
      </c>
      <c r="P24" s="10"/>
    </row>
    <row r="25" spans="1:119">
      <c r="A25" s="12"/>
      <c r="B25" s="42">
        <v>541</v>
      </c>
      <c r="C25" s="19" t="s">
        <v>66</v>
      </c>
      <c r="D25" s="43">
        <v>0</v>
      </c>
      <c r="E25" s="43">
        <v>1494269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1494269</v>
      </c>
      <c r="O25" s="44">
        <f t="shared" si="1"/>
        <v>44.264144795307779</v>
      </c>
      <c r="P25" s="9"/>
    </row>
    <row r="26" spans="1:119">
      <c r="A26" s="12"/>
      <c r="B26" s="42">
        <v>545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143430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143430</v>
      </c>
      <c r="O26" s="44">
        <f t="shared" si="1"/>
        <v>4.2487706617690622</v>
      </c>
      <c r="P26" s="9"/>
    </row>
    <row r="27" spans="1:119" ht="15.75">
      <c r="A27" s="26" t="s">
        <v>43</v>
      </c>
      <c r="B27" s="27"/>
      <c r="C27" s="28"/>
      <c r="D27" s="29">
        <f t="shared" ref="D27:M27" si="7">SUM(D28:D28)</f>
        <v>3853521</v>
      </c>
      <c r="E27" s="29">
        <f t="shared" si="7"/>
        <v>0</v>
      </c>
      <c r="F27" s="29">
        <f t="shared" si="7"/>
        <v>0</v>
      </c>
      <c r="G27" s="29">
        <f t="shared" si="7"/>
        <v>1030073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4883594</v>
      </c>
      <c r="O27" s="41">
        <f t="shared" si="1"/>
        <v>144.66479056816164</v>
      </c>
      <c r="P27" s="9"/>
    </row>
    <row r="28" spans="1:119">
      <c r="A28" s="12"/>
      <c r="B28" s="42">
        <v>572</v>
      </c>
      <c r="C28" s="19" t="s">
        <v>67</v>
      </c>
      <c r="D28" s="43">
        <v>3853521</v>
      </c>
      <c r="E28" s="43">
        <v>0</v>
      </c>
      <c r="F28" s="43">
        <v>0</v>
      </c>
      <c r="G28" s="43">
        <v>1030073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4883594</v>
      </c>
      <c r="O28" s="44">
        <f t="shared" si="1"/>
        <v>144.66479056816164</v>
      </c>
      <c r="P28" s="9"/>
    </row>
    <row r="29" spans="1:119" ht="15.75">
      <c r="A29" s="26" t="s">
        <v>68</v>
      </c>
      <c r="B29" s="27"/>
      <c r="C29" s="28"/>
      <c r="D29" s="29">
        <f t="shared" ref="D29:M29" si="8">SUM(D30:D30)</f>
        <v>2494576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2494576</v>
      </c>
      <c r="O29" s="41">
        <f t="shared" si="1"/>
        <v>73.895846910361982</v>
      </c>
      <c r="P29" s="9"/>
    </row>
    <row r="30" spans="1:119" ht="15.75" thickBot="1">
      <c r="A30" s="12"/>
      <c r="B30" s="42">
        <v>581</v>
      </c>
      <c r="C30" s="19" t="s">
        <v>69</v>
      </c>
      <c r="D30" s="43">
        <v>2494576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2494576</v>
      </c>
      <c r="O30" s="44">
        <f t="shared" si="1"/>
        <v>73.895846910361982</v>
      </c>
      <c r="P30" s="9"/>
    </row>
    <row r="31" spans="1:119" ht="16.5" thickBot="1">
      <c r="A31" s="13" t="s">
        <v>10</v>
      </c>
      <c r="B31" s="21"/>
      <c r="C31" s="20"/>
      <c r="D31" s="14">
        <f>SUM(D5,D14,D18,D24,D27,D29)</f>
        <v>35994976</v>
      </c>
      <c r="E31" s="14">
        <f t="shared" ref="E31:M31" si="9">SUM(E5,E14,E18,E24,E27,E29)</f>
        <v>1747322</v>
      </c>
      <c r="F31" s="14">
        <f t="shared" si="9"/>
        <v>375808</v>
      </c>
      <c r="G31" s="14">
        <f t="shared" si="9"/>
        <v>1299727</v>
      </c>
      <c r="H31" s="14">
        <f t="shared" si="9"/>
        <v>0</v>
      </c>
      <c r="I31" s="14">
        <f t="shared" si="9"/>
        <v>12015479</v>
      </c>
      <c r="J31" s="14">
        <f t="shared" si="9"/>
        <v>0</v>
      </c>
      <c r="K31" s="14">
        <f t="shared" si="9"/>
        <v>5642214</v>
      </c>
      <c r="L31" s="14">
        <f t="shared" si="9"/>
        <v>0</v>
      </c>
      <c r="M31" s="14">
        <f t="shared" si="9"/>
        <v>0</v>
      </c>
      <c r="N31" s="14">
        <f t="shared" si="4"/>
        <v>57075526</v>
      </c>
      <c r="O31" s="35">
        <f t="shared" si="1"/>
        <v>1690.7259316310208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79</v>
      </c>
      <c r="M33" s="93"/>
      <c r="N33" s="93"/>
      <c r="O33" s="39">
        <v>33758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5121322</v>
      </c>
      <c r="E5" s="24">
        <f t="shared" si="0"/>
        <v>0</v>
      </c>
      <c r="F5" s="24">
        <f t="shared" si="0"/>
        <v>375810</v>
      </c>
      <c r="G5" s="24">
        <f t="shared" si="0"/>
        <v>61586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6895188</v>
      </c>
      <c r="L5" s="24">
        <f t="shared" si="0"/>
        <v>0</v>
      </c>
      <c r="M5" s="24">
        <f t="shared" si="0"/>
        <v>0</v>
      </c>
      <c r="N5" s="25">
        <f>SUM(D5:M5)</f>
        <v>12453906</v>
      </c>
      <c r="O5" s="30">
        <f t="shared" ref="O5:O31" si="1">(N5/O$33)</f>
        <v>369.8703929197232</v>
      </c>
      <c r="P5" s="6"/>
    </row>
    <row r="6" spans="1:133">
      <c r="A6" s="12"/>
      <c r="B6" s="42">
        <v>511</v>
      </c>
      <c r="C6" s="19" t="s">
        <v>19</v>
      </c>
      <c r="D6" s="43">
        <v>381693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381693</v>
      </c>
      <c r="O6" s="44">
        <f t="shared" si="1"/>
        <v>11.335956758041045</v>
      </c>
      <c r="P6" s="9"/>
    </row>
    <row r="7" spans="1:133">
      <c r="A7" s="12"/>
      <c r="B7" s="42">
        <v>512</v>
      </c>
      <c r="C7" s="19" t="s">
        <v>20</v>
      </c>
      <c r="D7" s="43">
        <v>447698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447698</v>
      </c>
      <c r="O7" s="44">
        <f t="shared" si="1"/>
        <v>13.296248997653768</v>
      </c>
      <c r="P7" s="9"/>
    </row>
    <row r="8" spans="1:133">
      <c r="A8" s="12"/>
      <c r="B8" s="42">
        <v>513</v>
      </c>
      <c r="C8" s="19" t="s">
        <v>21</v>
      </c>
      <c r="D8" s="43">
        <v>1535063</v>
      </c>
      <c r="E8" s="43">
        <v>0</v>
      </c>
      <c r="F8" s="43">
        <v>0</v>
      </c>
      <c r="G8" s="43">
        <v>41004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1576067</v>
      </c>
      <c r="O8" s="44">
        <f t="shared" si="1"/>
        <v>46.807846514805028</v>
      </c>
      <c r="P8" s="9"/>
    </row>
    <row r="9" spans="1:133">
      <c r="A9" s="12"/>
      <c r="B9" s="42">
        <v>514</v>
      </c>
      <c r="C9" s="19" t="s">
        <v>22</v>
      </c>
      <c r="D9" s="43">
        <v>240178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240178</v>
      </c>
      <c r="O9" s="44">
        <f t="shared" si="1"/>
        <v>7.1330818805500282</v>
      </c>
      <c r="P9" s="9"/>
    </row>
    <row r="10" spans="1:133">
      <c r="A10" s="12"/>
      <c r="B10" s="42">
        <v>515</v>
      </c>
      <c r="C10" s="19" t="s">
        <v>23</v>
      </c>
      <c r="D10" s="43">
        <v>385903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385903</v>
      </c>
      <c r="O10" s="44">
        <f t="shared" si="1"/>
        <v>11.460990169582132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375810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375810</v>
      </c>
      <c r="O11" s="44">
        <f t="shared" si="1"/>
        <v>11.161236672507499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6895188</v>
      </c>
      <c r="L12" s="43">
        <v>0</v>
      </c>
      <c r="M12" s="43">
        <v>0</v>
      </c>
      <c r="N12" s="43">
        <f t="shared" si="2"/>
        <v>6895188</v>
      </c>
      <c r="O12" s="44">
        <f t="shared" si="1"/>
        <v>204.78120637937693</v>
      </c>
      <c r="P12" s="9"/>
    </row>
    <row r="13" spans="1:133">
      <c r="A13" s="12"/>
      <c r="B13" s="42">
        <v>519</v>
      </c>
      <c r="C13" s="19" t="s">
        <v>63</v>
      </c>
      <c r="D13" s="43">
        <v>2130787</v>
      </c>
      <c r="E13" s="43">
        <v>0</v>
      </c>
      <c r="F13" s="43">
        <v>0</v>
      </c>
      <c r="G13" s="43">
        <v>20582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2151369</v>
      </c>
      <c r="O13" s="44">
        <f t="shared" si="1"/>
        <v>63.893825547206795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22182720</v>
      </c>
      <c r="E14" s="29">
        <f t="shared" si="3"/>
        <v>18738</v>
      </c>
      <c r="F14" s="29">
        <f t="shared" si="3"/>
        <v>0</v>
      </c>
      <c r="G14" s="29">
        <f t="shared" si="3"/>
        <v>12113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1" si="4">SUM(D14:M14)</f>
        <v>22213571</v>
      </c>
      <c r="O14" s="41">
        <f t="shared" si="1"/>
        <v>659.72412461762349</v>
      </c>
      <c r="P14" s="10"/>
    </row>
    <row r="15" spans="1:133">
      <c r="A15" s="12"/>
      <c r="B15" s="42">
        <v>521</v>
      </c>
      <c r="C15" s="19" t="s">
        <v>28</v>
      </c>
      <c r="D15" s="43">
        <v>12082605</v>
      </c>
      <c r="E15" s="43">
        <v>18738</v>
      </c>
      <c r="F15" s="43">
        <v>0</v>
      </c>
      <c r="G15" s="43">
        <v>12113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12113456</v>
      </c>
      <c r="O15" s="44">
        <f t="shared" si="1"/>
        <v>359.75931810757032</v>
      </c>
      <c r="P15" s="9"/>
    </row>
    <row r="16" spans="1:133">
      <c r="A16" s="12"/>
      <c r="B16" s="42">
        <v>522</v>
      </c>
      <c r="C16" s="19" t="s">
        <v>29</v>
      </c>
      <c r="D16" s="43">
        <v>8889600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8889600</v>
      </c>
      <c r="O16" s="44">
        <f t="shared" si="1"/>
        <v>264.01354281132132</v>
      </c>
      <c r="P16" s="9"/>
    </row>
    <row r="17" spans="1:119">
      <c r="A17" s="12"/>
      <c r="B17" s="42">
        <v>524</v>
      </c>
      <c r="C17" s="19" t="s">
        <v>30</v>
      </c>
      <c r="D17" s="43">
        <v>1210515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1210515</v>
      </c>
      <c r="O17" s="44">
        <f t="shared" si="1"/>
        <v>35.951263698731843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SUM(D19:D23)</f>
        <v>648495</v>
      </c>
      <c r="E18" s="29">
        <f t="shared" si="5"/>
        <v>0</v>
      </c>
      <c r="F18" s="29">
        <f t="shared" si="5"/>
        <v>0</v>
      </c>
      <c r="G18" s="29">
        <f t="shared" si="5"/>
        <v>521699</v>
      </c>
      <c r="H18" s="29">
        <f t="shared" si="5"/>
        <v>0</v>
      </c>
      <c r="I18" s="29">
        <f t="shared" si="5"/>
        <v>11787468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12957662</v>
      </c>
      <c r="O18" s="41">
        <f t="shared" si="1"/>
        <v>384.83151673546968</v>
      </c>
      <c r="P18" s="10"/>
    </row>
    <row r="19" spans="1:119">
      <c r="A19" s="12"/>
      <c r="B19" s="42">
        <v>533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3709562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3709562</v>
      </c>
      <c r="O19" s="44">
        <f t="shared" si="1"/>
        <v>110.17082949719342</v>
      </c>
      <c r="P19" s="9"/>
    </row>
    <row r="20" spans="1:119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2307828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2307828</v>
      </c>
      <c r="O20" s="44">
        <f t="shared" si="1"/>
        <v>68.54052448694722</v>
      </c>
      <c r="P20" s="9"/>
    </row>
    <row r="21" spans="1:119">
      <c r="A21" s="12"/>
      <c r="B21" s="42">
        <v>536</v>
      </c>
      <c r="C21" s="19" t="s">
        <v>64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5371261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5371261</v>
      </c>
      <c r="O21" s="44">
        <f t="shared" si="1"/>
        <v>159.52187342223277</v>
      </c>
      <c r="P21" s="9"/>
    </row>
    <row r="22" spans="1:119">
      <c r="A22" s="12"/>
      <c r="B22" s="42">
        <v>538</v>
      </c>
      <c r="C22" s="19" t="s">
        <v>65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398817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398817</v>
      </c>
      <c r="O22" s="44">
        <f t="shared" si="1"/>
        <v>11.844524962133587</v>
      </c>
      <c r="P22" s="9"/>
    </row>
    <row r="23" spans="1:119">
      <c r="A23" s="12"/>
      <c r="B23" s="42">
        <v>539</v>
      </c>
      <c r="C23" s="19" t="s">
        <v>37</v>
      </c>
      <c r="D23" s="43">
        <v>648495</v>
      </c>
      <c r="E23" s="43">
        <v>0</v>
      </c>
      <c r="F23" s="43">
        <v>0</v>
      </c>
      <c r="G23" s="43">
        <v>521699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1170194</v>
      </c>
      <c r="O23" s="44">
        <f t="shared" si="1"/>
        <v>34.75376436696267</v>
      </c>
      <c r="P23" s="9"/>
    </row>
    <row r="24" spans="1:119" ht="15.75">
      <c r="A24" s="26" t="s">
        <v>38</v>
      </c>
      <c r="B24" s="27"/>
      <c r="C24" s="28"/>
      <c r="D24" s="29">
        <f t="shared" ref="D24:M24" si="6">SUM(D25:D26)</f>
        <v>0</v>
      </c>
      <c r="E24" s="29">
        <f t="shared" si="6"/>
        <v>1241751</v>
      </c>
      <c r="F24" s="29">
        <f t="shared" si="6"/>
        <v>0</v>
      </c>
      <c r="G24" s="29">
        <f t="shared" si="6"/>
        <v>295900</v>
      </c>
      <c r="H24" s="29">
        <f t="shared" si="6"/>
        <v>0</v>
      </c>
      <c r="I24" s="29">
        <f t="shared" si="6"/>
        <v>140047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1677698</v>
      </c>
      <c r="O24" s="41">
        <f t="shared" si="1"/>
        <v>49.826200588043122</v>
      </c>
      <c r="P24" s="10"/>
    </row>
    <row r="25" spans="1:119">
      <c r="A25" s="12"/>
      <c r="B25" s="42">
        <v>541</v>
      </c>
      <c r="C25" s="19" t="s">
        <v>66</v>
      </c>
      <c r="D25" s="43">
        <v>0</v>
      </c>
      <c r="E25" s="43">
        <v>1241751</v>
      </c>
      <c r="F25" s="43">
        <v>0</v>
      </c>
      <c r="G25" s="43">
        <v>295900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1537651</v>
      </c>
      <c r="O25" s="44">
        <f t="shared" si="1"/>
        <v>45.666924059279502</v>
      </c>
      <c r="P25" s="9"/>
    </row>
    <row r="26" spans="1:119">
      <c r="A26" s="12"/>
      <c r="B26" s="42">
        <v>545</v>
      </c>
      <c r="C26" s="19" t="s">
        <v>40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140047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140047</v>
      </c>
      <c r="O26" s="44">
        <f t="shared" si="1"/>
        <v>4.1592765287636242</v>
      </c>
      <c r="P26" s="9"/>
    </row>
    <row r="27" spans="1:119" ht="15.75">
      <c r="A27" s="26" t="s">
        <v>43</v>
      </c>
      <c r="B27" s="27"/>
      <c r="C27" s="28"/>
      <c r="D27" s="29">
        <f t="shared" ref="D27:M27" si="7">SUM(D28:D28)</f>
        <v>2783612</v>
      </c>
      <c r="E27" s="29">
        <f t="shared" si="7"/>
        <v>0</v>
      </c>
      <c r="F27" s="29">
        <f t="shared" si="7"/>
        <v>0</v>
      </c>
      <c r="G27" s="29">
        <f t="shared" si="7"/>
        <v>699341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3482953</v>
      </c>
      <c r="O27" s="41">
        <f t="shared" si="1"/>
        <v>103.44073535089542</v>
      </c>
      <c r="P27" s="9"/>
    </row>
    <row r="28" spans="1:119">
      <c r="A28" s="12"/>
      <c r="B28" s="42">
        <v>572</v>
      </c>
      <c r="C28" s="19" t="s">
        <v>67</v>
      </c>
      <c r="D28" s="43">
        <v>2783612</v>
      </c>
      <c r="E28" s="43">
        <v>0</v>
      </c>
      <c r="F28" s="43">
        <v>0</v>
      </c>
      <c r="G28" s="43">
        <v>699341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3482953</v>
      </c>
      <c r="O28" s="44">
        <f t="shared" si="1"/>
        <v>103.44073535089542</v>
      </c>
      <c r="P28" s="9"/>
    </row>
    <row r="29" spans="1:119" ht="15.75">
      <c r="A29" s="26" t="s">
        <v>68</v>
      </c>
      <c r="B29" s="27"/>
      <c r="C29" s="28"/>
      <c r="D29" s="29">
        <f t="shared" ref="D29:M29" si="8">SUM(D30:D30)</f>
        <v>2270728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14438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2285166</v>
      </c>
      <c r="O29" s="41">
        <f t="shared" si="1"/>
        <v>67.867482403255025</v>
      </c>
      <c r="P29" s="9"/>
    </row>
    <row r="30" spans="1:119" ht="15.75" thickBot="1">
      <c r="A30" s="12"/>
      <c r="B30" s="42">
        <v>581</v>
      </c>
      <c r="C30" s="19" t="s">
        <v>69</v>
      </c>
      <c r="D30" s="43">
        <v>2270728</v>
      </c>
      <c r="E30" s="43">
        <v>0</v>
      </c>
      <c r="F30" s="43">
        <v>0</v>
      </c>
      <c r="G30" s="43">
        <v>0</v>
      </c>
      <c r="H30" s="43">
        <v>0</v>
      </c>
      <c r="I30" s="43">
        <v>14438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2285166</v>
      </c>
      <c r="O30" s="44">
        <f t="shared" si="1"/>
        <v>67.867482403255025</v>
      </c>
      <c r="P30" s="9"/>
    </row>
    <row r="31" spans="1:119" ht="16.5" thickBot="1">
      <c r="A31" s="13" t="s">
        <v>10</v>
      </c>
      <c r="B31" s="21"/>
      <c r="C31" s="20"/>
      <c r="D31" s="14">
        <f>SUM(D5,D14,D18,D24,D27,D29)</f>
        <v>33006877</v>
      </c>
      <c r="E31" s="14">
        <f t="shared" ref="E31:M31" si="9">SUM(E5,E14,E18,E24,E27,E29)</f>
        <v>1260489</v>
      </c>
      <c r="F31" s="14">
        <f t="shared" si="9"/>
        <v>375810</v>
      </c>
      <c r="G31" s="14">
        <f t="shared" si="9"/>
        <v>1590639</v>
      </c>
      <c r="H31" s="14">
        <f t="shared" si="9"/>
        <v>0</v>
      </c>
      <c r="I31" s="14">
        <f t="shared" si="9"/>
        <v>11941953</v>
      </c>
      <c r="J31" s="14">
        <f t="shared" si="9"/>
        <v>0</v>
      </c>
      <c r="K31" s="14">
        <f t="shared" si="9"/>
        <v>6895188</v>
      </c>
      <c r="L31" s="14">
        <f t="shared" si="9"/>
        <v>0</v>
      </c>
      <c r="M31" s="14">
        <f t="shared" si="9"/>
        <v>0</v>
      </c>
      <c r="N31" s="14">
        <f t="shared" si="4"/>
        <v>55070956</v>
      </c>
      <c r="O31" s="35">
        <f t="shared" si="1"/>
        <v>1635.56045261501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77</v>
      </c>
      <c r="M33" s="93"/>
      <c r="N33" s="93"/>
      <c r="O33" s="39">
        <v>33671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SUM(D6:D13)</f>
        <v>4331106</v>
      </c>
      <c r="E5" s="24">
        <f t="shared" ref="E5:M5" si="0">SUM(E6:E13)</f>
        <v>0</v>
      </c>
      <c r="F5" s="24">
        <f t="shared" si="0"/>
        <v>375810</v>
      </c>
      <c r="G5" s="24">
        <f t="shared" si="0"/>
        <v>13589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5206212</v>
      </c>
      <c r="L5" s="24">
        <f t="shared" si="0"/>
        <v>0</v>
      </c>
      <c r="M5" s="24">
        <f t="shared" si="0"/>
        <v>0</v>
      </c>
      <c r="N5" s="25">
        <f>SUM(D5:M5)</f>
        <v>9926717</v>
      </c>
      <c r="O5" s="30">
        <f t="shared" ref="O5:O32" si="1">(N5/O$34)</f>
        <v>299.21379913190259</v>
      </c>
      <c r="P5" s="6"/>
    </row>
    <row r="6" spans="1:133">
      <c r="A6" s="12"/>
      <c r="B6" s="42">
        <v>511</v>
      </c>
      <c r="C6" s="19" t="s">
        <v>19</v>
      </c>
      <c r="D6" s="43">
        <v>355008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355008</v>
      </c>
      <c r="O6" s="44">
        <f t="shared" si="1"/>
        <v>10.700747528333736</v>
      </c>
      <c r="P6" s="9"/>
    </row>
    <row r="7" spans="1:133">
      <c r="A7" s="12"/>
      <c r="B7" s="42">
        <v>512</v>
      </c>
      <c r="C7" s="19" t="s">
        <v>20</v>
      </c>
      <c r="D7" s="43">
        <v>375711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375711</v>
      </c>
      <c r="O7" s="44">
        <f t="shared" si="1"/>
        <v>11.324782975645045</v>
      </c>
      <c r="P7" s="9"/>
    </row>
    <row r="8" spans="1:133">
      <c r="A8" s="12"/>
      <c r="B8" s="42">
        <v>513</v>
      </c>
      <c r="C8" s="19" t="s">
        <v>21</v>
      </c>
      <c r="D8" s="43">
        <v>1455180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1455180</v>
      </c>
      <c r="O8" s="44">
        <f t="shared" si="1"/>
        <v>43.862430672775503</v>
      </c>
      <c r="P8" s="9"/>
    </row>
    <row r="9" spans="1:133">
      <c r="A9" s="12"/>
      <c r="B9" s="42">
        <v>514</v>
      </c>
      <c r="C9" s="19" t="s">
        <v>22</v>
      </c>
      <c r="D9" s="43">
        <v>178592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178592</v>
      </c>
      <c r="O9" s="44">
        <f t="shared" si="1"/>
        <v>5.3831685555823485</v>
      </c>
      <c r="P9" s="9"/>
    </row>
    <row r="10" spans="1:133">
      <c r="A10" s="12"/>
      <c r="B10" s="42">
        <v>515</v>
      </c>
      <c r="C10" s="19" t="s">
        <v>23</v>
      </c>
      <c r="D10" s="43">
        <v>479922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479922</v>
      </c>
      <c r="O10" s="44">
        <f t="shared" si="1"/>
        <v>14.465939233180613</v>
      </c>
      <c r="P10" s="9"/>
    </row>
    <row r="11" spans="1:133">
      <c r="A11" s="12"/>
      <c r="B11" s="42">
        <v>517</v>
      </c>
      <c r="C11" s="19" t="s">
        <v>24</v>
      </c>
      <c r="D11" s="43">
        <v>0</v>
      </c>
      <c r="E11" s="43">
        <v>0</v>
      </c>
      <c r="F11" s="43">
        <v>375810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375810</v>
      </c>
      <c r="O11" s="44">
        <f t="shared" si="1"/>
        <v>11.327767060525682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5206212</v>
      </c>
      <c r="L12" s="43">
        <v>0</v>
      </c>
      <c r="M12" s="43">
        <v>0</v>
      </c>
      <c r="N12" s="43">
        <f t="shared" si="2"/>
        <v>5206212</v>
      </c>
      <c r="O12" s="44">
        <f t="shared" si="1"/>
        <v>156.92705570291778</v>
      </c>
      <c r="P12" s="9"/>
    </row>
    <row r="13" spans="1:133">
      <c r="A13" s="12"/>
      <c r="B13" s="42">
        <v>519</v>
      </c>
      <c r="C13" s="19" t="s">
        <v>63</v>
      </c>
      <c r="D13" s="43">
        <v>1486693</v>
      </c>
      <c r="E13" s="43">
        <v>0</v>
      </c>
      <c r="F13" s="43">
        <v>0</v>
      </c>
      <c r="G13" s="43">
        <v>13589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1500282</v>
      </c>
      <c r="O13" s="44">
        <f t="shared" si="1"/>
        <v>45.221907402941888</v>
      </c>
      <c r="P13" s="9"/>
    </row>
    <row r="14" spans="1:133" ht="15.75">
      <c r="A14" s="26" t="s">
        <v>27</v>
      </c>
      <c r="B14" s="27"/>
      <c r="C14" s="28"/>
      <c r="D14" s="29">
        <f t="shared" ref="D14:M14" si="3">SUM(D15:D17)</f>
        <v>20552061</v>
      </c>
      <c r="E14" s="29">
        <f t="shared" si="3"/>
        <v>75087</v>
      </c>
      <c r="F14" s="29">
        <f t="shared" si="3"/>
        <v>0</v>
      </c>
      <c r="G14" s="29">
        <f t="shared" si="3"/>
        <v>368430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20995578</v>
      </c>
      <c r="O14" s="41">
        <f t="shared" si="1"/>
        <v>632.85441282855072</v>
      </c>
      <c r="P14" s="10"/>
    </row>
    <row r="15" spans="1:133">
      <c r="A15" s="12"/>
      <c r="B15" s="42">
        <v>521</v>
      </c>
      <c r="C15" s="19" t="s">
        <v>28</v>
      </c>
      <c r="D15" s="43">
        <v>12005360</v>
      </c>
      <c r="E15" s="43">
        <v>75087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12080447</v>
      </c>
      <c r="O15" s="44">
        <f t="shared" si="1"/>
        <v>364.13211357607912</v>
      </c>
      <c r="P15" s="9"/>
    </row>
    <row r="16" spans="1:133">
      <c r="A16" s="12"/>
      <c r="B16" s="42">
        <v>522</v>
      </c>
      <c r="C16" s="19" t="s">
        <v>29</v>
      </c>
      <c r="D16" s="43">
        <v>7421484</v>
      </c>
      <c r="E16" s="43">
        <v>0</v>
      </c>
      <c r="F16" s="43">
        <v>0</v>
      </c>
      <c r="G16" s="43">
        <v>368430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7789914</v>
      </c>
      <c r="O16" s="44">
        <f t="shared" si="1"/>
        <v>234.8057029177719</v>
      </c>
      <c r="P16" s="9"/>
    </row>
    <row r="17" spans="1:119">
      <c r="A17" s="12"/>
      <c r="B17" s="42">
        <v>524</v>
      </c>
      <c r="C17" s="19" t="s">
        <v>30</v>
      </c>
      <c r="D17" s="43">
        <v>1125217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1125217</v>
      </c>
      <c r="O17" s="44">
        <f t="shared" si="1"/>
        <v>33.916596334699783</v>
      </c>
      <c r="P17" s="9"/>
    </row>
    <row r="18" spans="1:119" ht="15.75">
      <c r="A18" s="26" t="s">
        <v>32</v>
      </c>
      <c r="B18" s="27"/>
      <c r="C18" s="28"/>
      <c r="D18" s="29">
        <f>SUM(D19:D24)</f>
        <v>607844</v>
      </c>
      <c r="E18" s="29">
        <f t="shared" ref="E18:M18" si="5">SUM(E19:E24)</f>
        <v>0</v>
      </c>
      <c r="F18" s="29">
        <f t="shared" si="5"/>
        <v>0</v>
      </c>
      <c r="G18" s="29">
        <f t="shared" si="5"/>
        <v>283904</v>
      </c>
      <c r="H18" s="29">
        <f t="shared" si="5"/>
        <v>0</v>
      </c>
      <c r="I18" s="29">
        <f t="shared" si="5"/>
        <v>8793025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9684773</v>
      </c>
      <c r="O18" s="41">
        <f t="shared" si="1"/>
        <v>291.92105739088498</v>
      </c>
      <c r="P18" s="10"/>
    </row>
    <row r="19" spans="1:119">
      <c r="A19" s="12"/>
      <c r="B19" s="42">
        <v>531</v>
      </c>
      <c r="C19" s="19" t="s">
        <v>72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21199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21199</v>
      </c>
      <c r="O19" s="44">
        <f t="shared" si="1"/>
        <v>0.63898601398601396</v>
      </c>
      <c r="P19" s="9"/>
    </row>
    <row r="20" spans="1:119">
      <c r="A20" s="12"/>
      <c r="B20" s="42">
        <v>533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3195952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3195952</v>
      </c>
      <c r="O20" s="44">
        <f t="shared" si="1"/>
        <v>96.333252953942605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2338630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2338630</v>
      </c>
      <c r="O21" s="44">
        <f t="shared" si="1"/>
        <v>70.491620448516997</v>
      </c>
      <c r="P21" s="9"/>
    </row>
    <row r="22" spans="1:119">
      <c r="A22" s="12"/>
      <c r="B22" s="42">
        <v>536</v>
      </c>
      <c r="C22" s="19" t="s">
        <v>64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2839821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2839821</v>
      </c>
      <c r="O22" s="44">
        <f t="shared" si="1"/>
        <v>85.598655654690134</v>
      </c>
      <c r="P22" s="9"/>
    </row>
    <row r="23" spans="1:119">
      <c r="A23" s="12"/>
      <c r="B23" s="42">
        <v>538</v>
      </c>
      <c r="C23" s="19" t="s">
        <v>65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397423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397423</v>
      </c>
      <c r="O23" s="44">
        <f t="shared" si="1"/>
        <v>11.97923197492163</v>
      </c>
      <c r="P23" s="9"/>
    </row>
    <row r="24" spans="1:119">
      <c r="A24" s="12"/>
      <c r="B24" s="42">
        <v>539</v>
      </c>
      <c r="C24" s="19" t="s">
        <v>37</v>
      </c>
      <c r="D24" s="43">
        <v>607844</v>
      </c>
      <c r="E24" s="43">
        <v>0</v>
      </c>
      <c r="F24" s="43">
        <v>0</v>
      </c>
      <c r="G24" s="43">
        <v>283904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891748</v>
      </c>
      <c r="O24" s="44">
        <f t="shared" si="1"/>
        <v>26.879310344827587</v>
      </c>
      <c r="P24" s="9"/>
    </row>
    <row r="25" spans="1:119" ht="15.75">
      <c r="A25" s="26" t="s">
        <v>38</v>
      </c>
      <c r="B25" s="27"/>
      <c r="C25" s="28"/>
      <c r="D25" s="29">
        <f t="shared" ref="D25:M25" si="6">SUM(D26:D27)</f>
        <v>0</v>
      </c>
      <c r="E25" s="29">
        <f t="shared" si="6"/>
        <v>1195906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96158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1292064</v>
      </c>
      <c r="O25" s="41">
        <f t="shared" si="1"/>
        <v>38.945743911261154</v>
      </c>
      <c r="P25" s="10"/>
    </row>
    <row r="26" spans="1:119">
      <c r="A26" s="12"/>
      <c r="B26" s="42">
        <v>541</v>
      </c>
      <c r="C26" s="19" t="s">
        <v>66</v>
      </c>
      <c r="D26" s="43">
        <v>0</v>
      </c>
      <c r="E26" s="43">
        <v>1195906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1195906</v>
      </c>
      <c r="O26" s="44">
        <f t="shared" si="1"/>
        <v>36.047323366288886</v>
      </c>
      <c r="P26" s="9"/>
    </row>
    <row r="27" spans="1:119">
      <c r="A27" s="12"/>
      <c r="B27" s="42">
        <v>545</v>
      </c>
      <c r="C27" s="19" t="s">
        <v>40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96158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96158</v>
      </c>
      <c r="O27" s="44">
        <f t="shared" si="1"/>
        <v>2.8984205449722693</v>
      </c>
      <c r="P27" s="9"/>
    </row>
    <row r="28" spans="1:119" ht="15.75">
      <c r="A28" s="26" t="s">
        <v>43</v>
      </c>
      <c r="B28" s="27"/>
      <c r="C28" s="28"/>
      <c r="D28" s="29">
        <f t="shared" ref="D28:M28" si="7">SUM(D29:D29)</f>
        <v>2406030</v>
      </c>
      <c r="E28" s="29">
        <f t="shared" si="7"/>
        <v>0</v>
      </c>
      <c r="F28" s="29">
        <f t="shared" si="7"/>
        <v>0</v>
      </c>
      <c r="G28" s="29">
        <f t="shared" si="7"/>
        <v>436258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2842288</v>
      </c>
      <c r="O28" s="41">
        <f t="shared" si="1"/>
        <v>85.67301663853388</v>
      </c>
      <c r="P28" s="9"/>
    </row>
    <row r="29" spans="1:119">
      <c r="A29" s="12"/>
      <c r="B29" s="42">
        <v>572</v>
      </c>
      <c r="C29" s="19" t="s">
        <v>67</v>
      </c>
      <c r="D29" s="43">
        <v>2406030</v>
      </c>
      <c r="E29" s="43">
        <v>0</v>
      </c>
      <c r="F29" s="43">
        <v>0</v>
      </c>
      <c r="G29" s="43">
        <v>436258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2842288</v>
      </c>
      <c r="O29" s="44">
        <f t="shared" si="1"/>
        <v>85.67301663853388</v>
      </c>
      <c r="P29" s="9"/>
    </row>
    <row r="30" spans="1:119" ht="15.75">
      <c r="A30" s="26" t="s">
        <v>68</v>
      </c>
      <c r="B30" s="27"/>
      <c r="C30" s="28"/>
      <c r="D30" s="29">
        <f t="shared" ref="D30:M30" si="8">SUM(D31:D31)</f>
        <v>1859374</v>
      </c>
      <c r="E30" s="29">
        <f t="shared" si="8"/>
        <v>0</v>
      </c>
      <c r="F30" s="29">
        <f t="shared" si="8"/>
        <v>0</v>
      </c>
      <c r="G30" s="29">
        <f t="shared" si="8"/>
        <v>0</v>
      </c>
      <c r="H30" s="29">
        <f t="shared" si="8"/>
        <v>0</v>
      </c>
      <c r="I30" s="29">
        <f t="shared" si="8"/>
        <v>931414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2790788</v>
      </c>
      <c r="O30" s="41">
        <f t="shared" si="1"/>
        <v>84.120689655172413</v>
      </c>
      <c r="P30" s="9"/>
    </row>
    <row r="31" spans="1:119" ht="15.75" thickBot="1">
      <c r="A31" s="12"/>
      <c r="B31" s="42">
        <v>581</v>
      </c>
      <c r="C31" s="19" t="s">
        <v>69</v>
      </c>
      <c r="D31" s="43">
        <v>1859374</v>
      </c>
      <c r="E31" s="43">
        <v>0</v>
      </c>
      <c r="F31" s="43">
        <v>0</v>
      </c>
      <c r="G31" s="43">
        <v>0</v>
      </c>
      <c r="H31" s="43">
        <v>0</v>
      </c>
      <c r="I31" s="43">
        <v>931414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2790788</v>
      </c>
      <c r="O31" s="44">
        <f t="shared" si="1"/>
        <v>84.120689655172413</v>
      </c>
      <c r="P31" s="9"/>
    </row>
    <row r="32" spans="1:119" ht="16.5" thickBot="1">
      <c r="A32" s="13" t="s">
        <v>10</v>
      </c>
      <c r="B32" s="21"/>
      <c r="C32" s="20"/>
      <c r="D32" s="14">
        <f>SUM(D5,D14,D18,D25,D28,D30)</f>
        <v>29756415</v>
      </c>
      <c r="E32" s="14">
        <f t="shared" ref="E32:M32" si="9">SUM(E5,E14,E18,E25,E28,E30)</f>
        <v>1270993</v>
      </c>
      <c r="F32" s="14">
        <f t="shared" si="9"/>
        <v>375810</v>
      </c>
      <c r="G32" s="14">
        <f t="shared" si="9"/>
        <v>1102181</v>
      </c>
      <c r="H32" s="14">
        <f t="shared" si="9"/>
        <v>0</v>
      </c>
      <c r="I32" s="14">
        <f t="shared" si="9"/>
        <v>9820597</v>
      </c>
      <c r="J32" s="14">
        <f t="shared" si="9"/>
        <v>0</v>
      </c>
      <c r="K32" s="14">
        <f t="shared" si="9"/>
        <v>5206212</v>
      </c>
      <c r="L32" s="14">
        <f t="shared" si="9"/>
        <v>0</v>
      </c>
      <c r="M32" s="14">
        <f t="shared" si="9"/>
        <v>0</v>
      </c>
      <c r="N32" s="14">
        <f t="shared" si="4"/>
        <v>47532208</v>
      </c>
      <c r="O32" s="35">
        <f t="shared" si="1"/>
        <v>1432.7287195563058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73</v>
      </c>
      <c r="M34" s="93"/>
      <c r="N34" s="93"/>
      <c r="O34" s="39">
        <v>33176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2024-07-12T16:36:30Z</cp:lastPrinted>
  <dcterms:created xsi:type="dcterms:W3CDTF">2000-08-31T21:26:31Z</dcterms:created>
  <dcterms:modified xsi:type="dcterms:W3CDTF">2024-07-18T16:52:30Z</dcterms:modified>
</cp:coreProperties>
</file>