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8" documentId="11_11C8FBB59CFAE10FEC5EE7187DE9A00AC79C533A" xr6:coauthVersionLast="47" xr6:coauthVersionMax="47" xr10:uidLastSave="{EFDFFF0F-CFB7-44EF-9BC7-1C6435F1552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'2009'!$A$1:$O$46</definedName>
    <definedName name="_xlnm.Print_Area" localSheetId="13">'2010'!$A$1:$O$46</definedName>
    <definedName name="_xlnm.Print_Area" localSheetId="12">'2011'!$A$1:$O$43</definedName>
    <definedName name="_xlnm.Print_Area" localSheetId="11">'2012'!$A$1:$O$47</definedName>
    <definedName name="_xlnm.Print_Area" localSheetId="10">'2013'!$A$1:$O$43</definedName>
    <definedName name="_xlnm.Print_Area" localSheetId="9">'2014'!$A$1:$O$43</definedName>
    <definedName name="_xlnm.Print_Area" localSheetId="8">'2015'!$A$1:$O$41</definedName>
    <definedName name="_xlnm.Print_Area" localSheetId="7">'2016'!$A$1:$O$41</definedName>
    <definedName name="_xlnm.Print_Area" localSheetId="6">'2017'!$A$1:$O$40</definedName>
    <definedName name="_xlnm.Print_Area" localSheetId="5">'2018'!$A$1:$O$47</definedName>
    <definedName name="_xlnm.Print_Area" localSheetId="4">'2019'!$A$1:$O$43</definedName>
    <definedName name="_xlnm.Print_Area" localSheetId="3">'2020'!$A$1:$O$44</definedName>
    <definedName name="_xlnm.Print_Area" localSheetId="2">'2021'!$A$1:$P$38</definedName>
    <definedName name="_xlnm.Print_Area" localSheetId="1">'2022'!$A$1:$P$43</definedName>
    <definedName name="_xlnm.Print_Area" localSheetId="0">'2023'!$A$1:$P$40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48" l="1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3" i="48" l="1"/>
  <c r="P33" i="48" s="1"/>
  <c r="O27" i="48"/>
  <c r="P27" i="48" s="1"/>
  <c r="O22" i="48"/>
  <c r="P22" i="48" s="1"/>
  <c r="O15" i="48"/>
  <c r="P15" i="48" s="1"/>
  <c r="N36" i="48"/>
  <c r="O12" i="48"/>
  <c r="P12" i="48" s="1"/>
  <c r="E36" i="48"/>
  <c r="F36" i="48"/>
  <c r="K36" i="48"/>
  <c r="L36" i="48"/>
  <c r="M36" i="48"/>
  <c r="H36" i="48"/>
  <c r="I36" i="48"/>
  <c r="D36" i="48"/>
  <c r="O5" i="48"/>
  <c r="P5" i="48" s="1"/>
  <c r="G36" i="48"/>
  <c r="J36" i="48"/>
  <c r="O25" i="48"/>
  <c r="P25" i="48" s="1"/>
  <c r="O28" i="47"/>
  <c r="P28" i="47" s="1"/>
  <c r="O36" i="47"/>
  <c r="P36" i="47" s="1"/>
  <c r="O30" i="47"/>
  <c r="P30" i="47" s="1"/>
  <c r="O23" i="47"/>
  <c r="P23" i="47" s="1"/>
  <c r="N39" i="47"/>
  <c r="J39" i="47"/>
  <c r="L39" i="47"/>
  <c r="M39" i="47"/>
  <c r="D39" i="47"/>
  <c r="E39" i="47"/>
  <c r="O15" i="47"/>
  <c r="P15" i="47" s="1"/>
  <c r="I39" i="47"/>
  <c r="G39" i="47"/>
  <c r="H39" i="47"/>
  <c r="K39" i="47"/>
  <c r="O12" i="47"/>
  <c r="P12" i="47" s="1"/>
  <c r="F39" i="47"/>
  <c r="O5" i="47"/>
  <c r="P5" i="47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F34" i="46" s="1"/>
  <c r="E30" i="46"/>
  <c r="D30" i="46"/>
  <c r="O29" i="46"/>
  <c r="P29" i="46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/>
  <c r="O21" i="46"/>
  <c r="P21" i="46" s="1"/>
  <c r="O20" i="46"/>
  <c r="P20" i="46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J34" i="46" s="1"/>
  <c r="I5" i="46"/>
  <c r="H5" i="46"/>
  <c r="G5" i="46"/>
  <c r="F5" i="46"/>
  <c r="E5" i="46"/>
  <c r="D5" i="46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 s="1"/>
  <c r="N28" i="45"/>
  <c r="O28" i="45" s="1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8" i="44"/>
  <c r="O38" i="44"/>
  <c r="N37" i="44"/>
  <c r="O37" i="44" s="1"/>
  <c r="M36" i="44"/>
  <c r="L36" i="44"/>
  <c r="K36" i="44"/>
  <c r="J36" i="44"/>
  <c r="N36" i="44" s="1"/>
  <c r="O36" i="44" s="1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N32" i="44" s="1"/>
  <c r="O32" i="44" s="1"/>
  <c r="G32" i="44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/>
  <c r="M18" i="44"/>
  <c r="L18" i="44"/>
  <c r="K18" i="44"/>
  <c r="J18" i="44"/>
  <c r="I18" i="44"/>
  <c r="I39" i="44" s="1"/>
  <c r="H18" i="44"/>
  <c r="G18" i="44"/>
  <c r="F18" i="44"/>
  <c r="E18" i="44"/>
  <c r="D18" i="44"/>
  <c r="N17" i="44"/>
  <c r="O17" i="44"/>
  <c r="N16" i="44"/>
  <c r="O16" i="44" s="1"/>
  <c r="M15" i="44"/>
  <c r="L15" i="44"/>
  <c r="K15" i="44"/>
  <c r="J15" i="44"/>
  <c r="I15" i="44"/>
  <c r="H15" i="44"/>
  <c r="G15" i="44"/>
  <c r="G39" i="44" s="1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39" i="44" s="1"/>
  <c r="G5" i="44"/>
  <c r="F5" i="44"/>
  <c r="E5" i="44"/>
  <c r="D5" i="44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M32" i="43"/>
  <c r="L32" i="43"/>
  <c r="K32" i="43"/>
  <c r="J32" i="43"/>
  <c r="I32" i="43"/>
  <c r="I43" i="43" s="1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J43" i="43" s="1"/>
  <c r="I5" i="43"/>
  <c r="H5" i="43"/>
  <c r="H43" i="43" s="1"/>
  <c r="G5" i="43"/>
  <c r="G43" i="43" s="1"/>
  <c r="F5" i="43"/>
  <c r="E5" i="43"/>
  <c r="D5" i="43"/>
  <c r="N21" i="42"/>
  <c r="O21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N32" i="42" s="1"/>
  <c r="O32" i="42" s="1"/>
  <c r="H32" i="42"/>
  <c r="G32" i="42"/>
  <c r="F32" i="42"/>
  <c r="E32" i="42"/>
  <c r="D32" i="42"/>
  <c r="N31" i="42"/>
  <c r="O31" i="42" s="1"/>
  <c r="M30" i="42"/>
  <c r="L30" i="42"/>
  <c r="L36" i="42" s="1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 s="1"/>
  <c r="N20" i="42"/>
  <c r="O20" i="42" s="1"/>
  <c r="N19" i="42"/>
  <c r="O19" i="42" s="1"/>
  <c r="M18" i="42"/>
  <c r="L18" i="42"/>
  <c r="K18" i="42"/>
  <c r="N18" i="42" s="1"/>
  <c r="O18" i="42" s="1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36" i="42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N32" i="41" s="1"/>
  <c r="O32" i="41" s="1"/>
  <c r="I32" i="41"/>
  <c r="H32" i="41"/>
  <c r="G32" i="41"/>
  <c r="F32" i="41"/>
  <c r="E32" i="41"/>
  <c r="D32" i="41"/>
  <c r="N31" i="41"/>
  <c r="O31" i="41" s="1"/>
  <c r="M30" i="41"/>
  <c r="L30" i="41"/>
  <c r="K30" i="41"/>
  <c r="J30" i="41"/>
  <c r="I30" i="41"/>
  <c r="N30" i="41" s="1"/>
  <c r="O30" i="41" s="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37" i="41" s="1"/>
  <c r="L5" i="41"/>
  <c r="K5" i="41"/>
  <c r="J5" i="41"/>
  <c r="I5" i="41"/>
  <c r="H5" i="41"/>
  <c r="G5" i="41"/>
  <c r="G37" i="41" s="1"/>
  <c r="F5" i="41"/>
  <c r="E5" i="41"/>
  <c r="E37" i="41" s="1"/>
  <c r="D5" i="41"/>
  <c r="N36" i="40"/>
  <c r="O36" i="40" s="1"/>
  <c r="M35" i="40"/>
  <c r="L35" i="40"/>
  <c r="K35" i="40"/>
  <c r="J35" i="40"/>
  <c r="I35" i="40"/>
  <c r="H35" i="40"/>
  <c r="G35" i="40"/>
  <c r="F35" i="40"/>
  <c r="E35" i="40"/>
  <c r="N35" i="40" s="1"/>
  <c r="O35" i="40" s="1"/>
  <c r="D35" i="40"/>
  <c r="N34" i="40"/>
  <c r="O34" i="40" s="1"/>
  <c r="N33" i="40"/>
  <c r="O33" i="40" s="1"/>
  <c r="N32" i="40"/>
  <c r="O32" i="40"/>
  <c r="M31" i="40"/>
  <c r="L31" i="40"/>
  <c r="K31" i="40"/>
  <c r="J31" i="40"/>
  <c r="J37" i="40" s="1"/>
  <c r="I31" i="40"/>
  <c r="H31" i="40"/>
  <c r="G31" i="40"/>
  <c r="F31" i="40"/>
  <c r="E31" i="40"/>
  <c r="D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N24" i="40" s="1"/>
  <c r="O24" i="40" s="1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D37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37" i="40" s="1"/>
  <c r="E5" i="40"/>
  <c r="D5" i="40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L39" i="39" s="1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39" i="39" s="1"/>
  <c r="H5" i="39"/>
  <c r="H39" i="39" s="1"/>
  <c r="G5" i="39"/>
  <c r="F5" i="39"/>
  <c r="E5" i="39"/>
  <c r="D5" i="39"/>
  <c r="N5" i="39" s="1"/>
  <c r="O5" i="39" s="1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41" i="38" s="1"/>
  <c r="L5" i="38"/>
  <c r="K5" i="38"/>
  <c r="J5" i="38"/>
  <c r="I5" i="38"/>
  <c r="H5" i="38"/>
  <c r="H41" i="38" s="1"/>
  <c r="G5" i="38"/>
  <c r="F5" i="38"/>
  <c r="E5" i="38"/>
  <c r="D5" i="38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 s="1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 s="1"/>
  <c r="M24" i="37"/>
  <c r="L24" i="37"/>
  <c r="K24" i="37"/>
  <c r="J24" i="37"/>
  <c r="J39" i="37" s="1"/>
  <c r="I24" i="37"/>
  <c r="H24" i="37"/>
  <c r="G24" i="37"/>
  <c r="F24" i="37"/>
  <c r="E24" i="37"/>
  <c r="D24" i="37"/>
  <c r="N23" i="37"/>
  <c r="O23" i="37" s="1"/>
  <c r="N22" i="37"/>
  <c r="O22" i="37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39" i="37" s="1"/>
  <c r="L5" i="37"/>
  <c r="K5" i="37"/>
  <c r="J5" i="37"/>
  <c r="I5" i="37"/>
  <c r="H5" i="37"/>
  <c r="G5" i="37"/>
  <c r="F5" i="37"/>
  <c r="E5" i="37"/>
  <c r="D5" i="37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/>
  <c r="M16" i="36"/>
  <c r="L16" i="36"/>
  <c r="K16" i="36"/>
  <c r="K43" i="36" s="1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E43" i="36" s="1"/>
  <c r="D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43" i="36" s="1"/>
  <c r="K5" i="36"/>
  <c r="J5" i="36"/>
  <c r="I5" i="36"/>
  <c r="H5" i="36"/>
  <c r="G5" i="36"/>
  <c r="F5" i="36"/>
  <c r="E5" i="36"/>
  <c r="D5" i="36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M12" i="35"/>
  <c r="L12" i="35"/>
  <c r="K12" i="35"/>
  <c r="J12" i="35"/>
  <c r="I12" i="35"/>
  <c r="I39" i="35" s="1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5" i="34" s="1"/>
  <c r="O35" i="34" s="1"/>
  <c r="N34" i="34"/>
  <c r="O34" i="34" s="1"/>
  <c r="N33" i="34"/>
  <c r="O33" i="34"/>
  <c r="M32" i="34"/>
  <c r="L32" i="34"/>
  <c r="K32" i="34"/>
  <c r="J32" i="34"/>
  <c r="I32" i="34"/>
  <c r="H32" i="34"/>
  <c r="H42" i="34" s="1"/>
  <c r="G32" i="34"/>
  <c r="F32" i="34"/>
  <c r="E32" i="34"/>
  <c r="D32" i="34"/>
  <c r="N31" i="34"/>
  <c r="O31" i="34"/>
  <c r="N30" i="34"/>
  <c r="O30" i="34" s="1"/>
  <c r="N29" i="34"/>
  <c r="O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M42" i="34" s="1"/>
  <c r="L5" i="34"/>
  <c r="K5" i="34"/>
  <c r="J5" i="34"/>
  <c r="I5" i="34"/>
  <c r="H5" i="34"/>
  <c r="G5" i="34"/>
  <c r="F5" i="34"/>
  <c r="E5" i="34"/>
  <c r="D5" i="34"/>
  <c r="D42" i="34" s="1"/>
  <c r="N41" i="33"/>
  <c r="O41" i="33" s="1"/>
  <c r="N25" i="33"/>
  <c r="O25" i="33" s="1"/>
  <c r="N26" i="33"/>
  <c r="O26" i="33" s="1"/>
  <c r="N27" i="33"/>
  <c r="O27" i="33" s="1"/>
  <c r="N28" i="33"/>
  <c r="O28" i="33" s="1"/>
  <c r="N29" i="33"/>
  <c r="O29" i="33" s="1"/>
  <c r="N16" i="33"/>
  <c r="O16" i="33" s="1"/>
  <c r="N17" i="33"/>
  <c r="O17" i="33"/>
  <c r="N18" i="33"/>
  <c r="O18" i="33" s="1"/>
  <c r="N19" i="33"/>
  <c r="O19" i="33" s="1"/>
  <c r="N20" i="33"/>
  <c r="O20" i="33" s="1"/>
  <c r="N21" i="33"/>
  <c r="O21" i="33" s="1"/>
  <c r="N22" i="33"/>
  <c r="O22" i="33" s="1"/>
  <c r="E23" i="33"/>
  <c r="F23" i="33"/>
  <c r="G23" i="33"/>
  <c r="H23" i="33"/>
  <c r="I23" i="33"/>
  <c r="J23" i="33"/>
  <c r="K23" i="33"/>
  <c r="L23" i="33"/>
  <c r="M23" i="33"/>
  <c r="D23" i="33"/>
  <c r="E15" i="33"/>
  <c r="F15" i="33"/>
  <c r="G15" i="33"/>
  <c r="H15" i="33"/>
  <c r="I15" i="33"/>
  <c r="J15" i="33"/>
  <c r="K15" i="33"/>
  <c r="L15" i="33"/>
  <c r="M15" i="33"/>
  <c r="D15" i="33"/>
  <c r="E12" i="33"/>
  <c r="E42" i="33" s="1"/>
  <c r="F12" i="33"/>
  <c r="G12" i="33"/>
  <c r="H12" i="33"/>
  <c r="I12" i="33"/>
  <c r="J12" i="33"/>
  <c r="K12" i="33"/>
  <c r="L12" i="33"/>
  <c r="M12" i="33"/>
  <c r="D12" i="33"/>
  <c r="E5" i="33"/>
  <c r="F5" i="33"/>
  <c r="N5" i="33" s="1"/>
  <c r="O5" i="33" s="1"/>
  <c r="G5" i="33"/>
  <c r="H5" i="33"/>
  <c r="H42" i="33" s="1"/>
  <c r="I5" i="33"/>
  <c r="J5" i="33"/>
  <c r="K5" i="33"/>
  <c r="L5" i="33"/>
  <c r="M5" i="33"/>
  <c r="D5" i="33"/>
  <c r="D42" i="33" s="1"/>
  <c r="E39" i="33"/>
  <c r="F39" i="33"/>
  <c r="G39" i="33"/>
  <c r="H39" i="33"/>
  <c r="I39" i="33"/>
  <c r="J39" i="33"/>
  <c r="K39" i="33"/>
  <c r="L39" i="33"/>
  <c r="M39" i="33"/>
  <c r="D39" i="33"/>
  <c r="N40" i="33"/>
  <c r="O40" i="33" s="1"/>
  <c r="N35" i="33"/>
  <c r="O35" i="33" s="1"/>
  <c r="N36" i="33"/>
  <c r="O36" i="33" s="1"/>
  <c r="N37" i="33"/>
  <c r="O37" i="33" s="1"/>
  <c r="N38" i="33"/>
  <c r="O38" i="33" s="1"/>
  <c r="N34" i="33"/>
  <c r="O34" i="33" s="1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30" i="33"/>
  <c r="F30" i="33"/>
  <c r="G30" i="33"/>
  <c r="H30" i="33"/>
  <c r="I30" i="33"/>
  <c r="J30" i="33"/>
  <c r="K30" i="33"/>
  <c r="L30" i="33"/>
  <c r="M30" i="33"/>
  <c r="D30" i="33"/>
  <c r="N32" i="33"/>
  <c r="O32" i="33" s="1"/>
  <c r="N31" i="33"/>
  <c r="O31" i="33"/>
  <c r="N24" i="33"/>
  <c r="O24" i="33" s="1"/>
  <c r="N13" i="33"/>
  <c r="O13" i="33"/>
  <c r="N14" i="33"/>
  <c r="O14" i="33" s="1"/>
  <c r="N6" i="33"/>
  <c r="O6" i="33" s="1"/>
  <c r="N7" i="33"/>
  <c r="O7" i="33"/>
  <c r="N8" i="33"/>
  <c r="O8" i="33" s="1"/>
  <c r="N9" i="33"/>
  <c r="O9" i="33" s="1"/>
  <c r="N10" i="33"/>
  <c r="O10" i="33" s="1"/>
  <c r="N11" i="33"/>
  <c r="O11" i="33" s="1"/>
  <c r="M37" i="40"/>
  <c r="K43" i="43"/>
  <c r="E43" i="43"/>
  <c r="L39" i="44"/>
  <c r="J39" i="44"/>
  <c r="J40" i="45"/>
  <c r="G40" i="45"/>
  <c r="F40" i="45"/>
  <c r="H40" i="45"/>
  <c r="E40" i="45"/>
  <c r="O14" i="46"/>
  <c r="P14" i="46" s="1"/>
  <c r="O36" i="48" l="1"/>
  <c r="P36" i="48" s="1"/>
  <c r="O27" i="46"/>
  <c r="P27" i="46" s="1"/>
  <c r="N15" i="33"/>
  <c r="O15" i="33" s="1"/>
  <c r="L37" i="40"/>
  <c r="I37" i="41"/>
  <c r="L37" i="41"/>
  <c r="D34" i="46"/>
  <c r="N12" i="41"/>
  <c r="O12" i="41" s="1"/>
  <c r="M39" i="39"/>
  <c r="J37" i="41"/>
  <c r="F43" i="43"/>
  <c r="E39" i="44"/>
  <c r="D39" i="44"/>
  <c r="N18" i="44"/>
  <c r="O18" i="44" s="1"/>
  <c r="N26" i="44"/>
  <c r="O26" i="44" s="1"/>
  <c r="E34" i="46"/>
  <c r="N39" i="36"/>
  <c r="O39" i="36" s="1"/>
  <c r="I43" i="36"/>
  <c r="N16" i="37"/>
  <c r="O16" i="37" s="1"/>
  <c r="G39" i="37"/>
  <c r="K41" i="38"/>
  <c r="K37" i="41"/>
  <c r="M43" i="43"/>
  <c r="G41" i="38"/>
  <c r="H37" i="41"/>
  <c r="J41" i="38"/>
  <c r="N29" i="37"/>
  <c r="O29" i="37" s="1"/>
  <c r="N37" i="37"/>
  <c r="O37" i="37" s="1"/>
  <c r="N36" i="38"/>
  <c r="O36" i="38" s="1"/>
  <c r="N13" i="42"/>
  <c r="O13" i="42" s="1"/>
  <c r="G34" i="46"/>
  <c r="K34" i="46"/>
  <c r="H34" i="46"/>
  <c r="E36" i="42"/>
  <c r="I34" i="46"/>
  <c r="M34" i="46"/>
  <c r="N37" i="35"/>
  <c r="O37" i="35" s="1"/>
  <c r="I42" i="33"/>
  <c r="E42" i="34"/>
  <c r="K39" i="35"/>
  <c r="N16" i="41"/>
  <c r="O16" i="41" s="1"/>
  <c r="N25" i="41"/>
  <c r="O25" i="41" s="1"/>
  <c r="D40" i="45"/>
  <c r="N12" i="36"/>
  <c r="O12" i="36" s="1"/>
  <c r="N16" i="36"/>
  <c r="O16" i="36" s="1"/>
  <c r="F41" i="38"/>
  <c r="G36" i="42"/>
  <c r="F42" i="34"/>
  <c r="H43" i="36"/>
  <c r="H36" i="42"/>
  <c r="I40" i="45"/>
  <c r="N40" i="45" s="1"/>
  <c r="O40" i="45" s="1"/>
  <c r="L34" i="46"/>
  <c r="O30" i="46"/>
  <c r="P30" i="46" s="1"/>
  <c r="J39" i="35"/>
  <c r="N39" i="33"/>
  <c r="O39" i="33" s="1"/>
  <c r="F39" i="37"/>
  <c r="N24" i="39"/>
  <c r="O24" i="39" s="1"/>
  <c r="H37" i="40"/>
  <c r="I36" i="42"/>
  <c r="N36" i="42" s="1"/>
  <c r="O36" i="42" s="1"/>
  <c r="N25" i="45"/>
  <c r="O25" i="45" s="1"/>
  <c r="N31" i="40"/>
  <c r="O31" i="40" s="1"/>
  <c r="M39" i="35"/>
  <c r="N5" i="36"/>
  <c r="O5" i="36" s="1"/>
  <c r="G43" i="36"/>
  <c r="M43" i="36"/>
  <c r="N31" i="39"/>
  <c r="O31" i="39" s="1"/>
  <c r="J39" i="39"/>
  <c r="J36" i="42"/>
  <c r="F36" i="42"/>
  <c r="N27" i="43"/>
  <c r="O27" i="43" s="1"/>
  <c r="M39" i="44"/>
  <c r="N34" i="46"/>
  <c r="I39" i="37"/>
  <c r="H39" i="37"/>
  <c r="N12" i="39"/>
  <c r="O12" i="39" s="1"/>
  <c r="K36" i="42"/>
  <c r="N39" i="43"/>
  <c r="O39" i="43" s="1"/>
  <c r="L40" i="45"/>
  <c r="I42" i="34"/>
  <c r="N33" i="38"/>
  <c r="O33" i="38" s="1"/>
  <c r="D39" i="39"/>
  <c r="N34" i="43"/>
  <c r="O34" i="43" s="1"/>
  <c r="N30" i="44"/>
  <c r="O30" i="44" s="1"/>
  <c r="N32" i="45"/>
  <c r="O32" i="45" s="1"/>
  <c r="N37" i="45"/>
  <c r="O37" i="45" s="1"/>
  <c r="N16" i="35"/>
  <c r="O16" i="35" s="1"/>
  <c r="L41" i="38"/>
  <c r="N25" i="38"/>
  <c r="O25" i="38" s="1"/>
  <c r="M36" i="42"/>
  <c r="N30" i="42"/>
  <c r="O30" i="42" s="1"/>
  <c r="D43" i="43"/>
  <c r="N43" i="43" s="1"/>
  <c r="O43" i="43" s="1"/>
  <c r="L43" i="43"/>
  <c r="K42" i="33"/>
  <c r="E39" i="35"/>
  <c r="J43" i="36"/>
  <c r="K39" i="37"/>
  <c r="N31" i="37"/>
  <c r="O31" i="37" s="1"/>
  <c r="D41" i="38"/>
  <c r="N41" i="38" s="1"/>
  <c r="O41" i="38" s="1"/>
  <c r="F37" i="41"/>
  <c r="N37" i="41" s="1"/>
  <c r="O37" i="41" s="1"/>
  <c r="N26" i="42"/>
  <c r="O26" i="42" s="1"/>
  <c r="N5" i="43"/>
  <c r="O5" i="43" s="1"/>
  <c r="O23" i="46"/>
  <c r="P23" i="46" s="1"/>
  <c r="L42" i="34"/>
  <c r="E41" i="38"/>
  <c r="D37" i="41"/>
  <c r="F39" i="44"/>
  <c r="M40" i="45"/>
  <c r="N14" i="45"/>
  <c r="O14" i="45" s="1"/>
  <c r="O17" i="46"/>
  <c r="P17" i="46" s="1"/>
  <c r="O39" i="47"/>
  <c r="P39" i="47" s="1"/>
  <c r="N27" i="34"/>
  <c r="O27" i="34" s="1"/>
  <c r="N5" i="35"/>
  <c r="O5" i="35" s="1"/>
  <c r="G39" i="35"/>
  <c r="N31" i="36"/>
  <c r="O31" i="36" s="1"/>
  <c r="L39" i="37"/>
  <c r="N24" i="37"/>
  <c r="O24" i="37" s="1"/>
  <c r="I41" i="38"/>
  <c r="F42" i="33"/>
  <c r="N12" i="40"/>
  <c r="O12" i="40" s="1"/>
  <c r="I37" i="40"/>
  <c r="N29" i="40"/>
  <c r="O29" i="40" s="1"/>
  <c r="K37" i="40"/>
  <c r="G42" i="34"/>
  <c r="D39" i="35"/>
  <c r="N32" i="35"/>
  <c r="O32" i="35" s="1"/>
  <c r="M42" i="33"/>
  <c r="H39" i="35"/>
  <c r="N12" i="35"/>
  <c r="O12" i="35" s="1"/>
  <c r="F39" i="35"/>
  <c r="N29" i="35"/>
  <c r="O29" i="35" s="1"/>
  <c r="N5" i="40"/>
  <c r="O5" i="40" s="1"/>
  <c r="G37" i="40"/>
  <c r="N12" i="37"/>
  <c r="O12" i="37" s="1"/>
  <c r="E39" i="37"/>
  <c r="N32" i="34"/>
  <c r="O32" i="34" s="1"/>
  <c r="L42" i="33"/>
  <c r="D43" i="36"/>
  <c r="N5" i="37"/>
  <c r="O5" i="37" s="1"/>
  <c r="D39" i="37"/>
  <c r="N37" i="39"/>
  <c r="O37" i="39" s="1"/>
  <c r="G39" i="39"/>
  <c r="N5" i="38"/>
  <c r="O5" i="38" s="1"/>
  <c r="N23" i="33"/>
  <c r="O23" i="33" s="1"/>
  <c r="N5" i="34"/>
  <c r="O5" i="34" s="1"/>
  <c r="J42" i="34"/>
  <c r="N29" i="39"/>
  <c r="O29" i="39" s="1"/>
  <c r="E39" i="39"/>
  <c r="J42" i="33"/>
  <c r="K42" i="34"/>
  <c r="N17" i="34"/>
  <c r="O17" i="34" s="1"/>
  <c r="N40" i="34"/>
  <c r="O40" i="34" s="1"/>
  <c r="N24" i="35"/>
  <c r="O24" i="35" s="1"/>
  <c r="L39" i="35"/>
  <c r="N30" i="33"/>
  <c r="O30" i="33" s="1"/>
  <c r="N12" i="33"/>
  <c r="O12" i="33" s="1"/>
  <c r="G42" i="33"/>
  <c r="N12" i="34"/>
  <c r="O12" i="34" s="1"/>
  <c r="K39" i="39"/>
  <c r="N16" i="39"/>
  <c r="O16" i="39" s="1"/>
  <c r="E37" i="40"/>
  <c r="N16" i="40"/>
  <c r="O16" i="40" s="1"/>
  <c r="N5" i="45"/>
  <c r="O5" i="45" s="1"/>
  <c r="K40" i="45"/>
  <c r="F43" i="36"/>
  <c r="O5" i="46"/>
  <c r="P5" i="46" s="1"/>
  <c r="N15" i="38"/>
  <c r="O15" i="38" s="1"/>
  <c r="F39" i="39"/>
  <c r="K39" i="44"/>
  <c r="N39" i="44" s="1"/>
  <c r="O39" i="44" s="1"/>
  <c r="N17" i="45"/>
  <c r="O17" i="45" s="1"/>
  <c r="N15" i="44"/>
  <c r="O15" i="44" s="1"/>
  <c r="N5" i="41"/>
  <c r="O5" i="41" s="1"/>
  <c r="N32" i="43"/>
  <c r="O32" i="43" s="1"/>
  <c r="N5" i="44"/>
  <c r="O5" i="44" s="1"/>
  <c r="N15" i="43"/>
  <c r="O15" i="43" s="1"/>
  <c r="N5" i="42"/>
  <c r="O5" i="42" s="1"/>
  <c r="N42" i="34" l="1"/>
  <c r="O42" i="34" s="1"/>
  <c r="N42" i="33"/>
  <c r="O42" i="33" s="1"/>
  <c r="N39" i="37"/>
  <c r="O39" i="37" s="1"/>
  <c r="O34" i="46"/>
  <c r="P34" i="46" s="1"/>
  <c r="N37" i="40"/>
  <c r="O37" i="40" s="1"/>
  <c r="N43" i="36"/>
  <c r="O43" i="36" s="1"/>
  <c r="N39" i="35"/>
  <c r="O39" i="35" s="1"/>
  <c r="N39" i="39"/>
  <c r="O39" i="39" s="1"/>
</calcChain>
</file>

<file path=xl/sharedStrings.xml><?xml version="1.0" encoding="utf-8"?>
<sst xmlns="http://schemas.openxmlformats.org/spreadsheetml/2006/main" count="885" uniqueCount="138">
  <si>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</si>
  <si>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</si>
  <si>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</si>
  <si>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</si>
  <si>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</si>
  <si>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</si>
  <si>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</si>
  <si>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</si>
  <si>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</si>
  <si>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</si>
  <si>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</si>
  <si>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</si>
  <si>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</si>
  <si>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</si>
  <si>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</si>
  <si>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</si>
  <si>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</si>
  <si>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</si>
  <si>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</si>
  <si>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</si>
  <si>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</si>
  <si>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</si>
  <si>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</si>
  <si>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Physical Environment</t>
  </si>
  <si>
    <t>Grants from Other Local Units - Economic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</si>
  <si>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</si>
  <si>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</si>
  <si>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</si>
  <si>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</si>
  <si>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</si>
  <si>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</si>
  <si>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</si>
  <si>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</si>
  <si>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</si>
  <si>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Garbage / Solid Waste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</si>
  <si>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</si>
  <si>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</si>
  <si>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</si>
  <si>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</si>
  <si>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</si>
  <si>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</si>
  <si>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</si>
  <si>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</si>
  <si>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</si>
  <si>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</si>
  <si>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</si>
  <si>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</si>
  <si>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</si>
  <si>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</si>
  <si>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</si>
  <si>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</si>
  <si>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</si>
  <si>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</si>
  <si>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</si>
  <si>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</si>
  <si>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</si>
  <si>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Coleman Revenues Reported by Account Code and Fund Type</t>
  </si>
  <si>
    <t>Local Fiscal Year Ended September 30, 2010</t>
  </si>
  <si>
    <t>Building Permits</t>
  </si>
  <si>
    <t>Impact Fees - Commercial - Physical Environment</t>
  </si>
  <si>
    <t>Federal Grant - General Government</t>
  </si>
  <si>
    <t>Federal Grant - Public Safety</t>
  </si>
  <si>
    <t>2010 Municipal Census Population:</t>
  </si>
  <si>
    <t>Local Fiscal Year Ended September 30, 2011</t>
  </si>
  <si>
    <t>Grants from Other Local Units - Culture / Recreation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</si>
  <si>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</si>
  <si>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</si>
  <si>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</si>
  <si>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Grant - Physical Environment - Water Supply System</t>
  </si>
  <si>
    <t>State Shared Revenues - General Gov't - Other General Government</t>
  </si>
  <si>
    <t>Grants from Other Local Units - Public Safety</t>
  </si>
  <si>
    <t>Proprietary Non-Operating Sources - State Grants and Donations</t>
  </si>
  <si>
    <t>Proprietary Non-Operating Sources - Other Non-Operating Sources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</si>
  <si>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</si>
  <si>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</si>
  <si>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</si>
  <si>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</si>
  <si>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</si>
  <si>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</si>
  <si>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State Shared Revenues - General Government - Other General Government</t>
  </si>
  <si>
    <t>General Government - Other General Government Charges and Fees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</si>
  <si>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</si>
  <si>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</si>
  <si>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</si>
  <si>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</si>
  <si>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</si>
  <si>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General Gov't (Not Court-Related) - Fees Remitted to County from Tax Collector</t>
  </si>
  <si>
    <t>2008 Municipal Population:</t>
  </si>
  <si>
    <t>Local Fiscal Year Ended September 30, 2014</t>
  </si>
  <si>
    <t>State Shared Revenues - General Government - Alcoholic Beverage License Tax</t>
  </si>
  <si>
    <t>Interest and Other Earnings - Gain (Loss) on Sale of Investments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</si>
  <si>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</si>
  <si>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</si>
  <si>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</si>
  <si>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</si>
  <si>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</si>
  <si>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</si>
  <si>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Ad Valorem Taxes</t>
  </si>
  <si>
    <t>Impact Fees - Residential - Other</t>
  </si>
  <si>
    <t>2017 Municipal Population:</t>
  </si>
  <si>
    <t>Local Fiscal Year Ended September 30, 2018</t>
  </si>
  <si>
    <t>Second Local Option Fuel Tax (1 to 5 Cents)</t>
  </si>
  <si>
    <t>Local Business Tax (Chapter 205, F.S.)</t>
  </si>
  <si>
    <t>Federal Grant - Other Federal Grants</t>
  </si>
  <si>
    <t>State Grant - Other</t>
  </si>
  <si>
    <t>Proprietary Non-Operating - Interest</t>
  </si>
  <si>
    <t>Proprietary Non-Operating - Other Grants and Donations</t>
  </si>
  <si>
    <t>2018 Municipal Population:</t>
  </si>
  <si>
    <t>Local Fiscal Year Ended September 30, 2019</t>
  </si>
  <si>
    <t>Franchise Fee - Gas</t>
  </si>
  <si>
    <t>2019 Municipal Population:</t>
  </si>
  <si>
    <t>Local Fiscal Year Ended September 30, 2020</t>
  </si>
  <si>
    <t>Grants from Other Local Units - General Government</t>
  </si>
  <si>
    <t>Proprietary Non-Operating - Other Non-Operating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</si>
  <si>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</si>
  <si>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</si>
  <si>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</si>
  <si>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</si>
  <si>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</si>
  <si>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</si>
  <si>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</si>
  <si>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</si>
  <si>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</si>
  <si>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</si>
  <si>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</si>
  <si>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</si>
  <si>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</si>
  <si>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Physical Environment - Cemetary</t>
  </si>
  <si>
    <t>Court-Ordered Judgments and Fines - As Decided by County Court Civil</t>
  </si>
  <si>
    <t>Licenses</t>
  </si>
  <si>
    <t>2021 Municipal Population:</t>
  </si>
  <si>
    <t>Local Fiscal Year Ended September 30, 2022</t>
  </si>
  <si>
    <t>Federal Grant - American Rescue Plan Act Funds</t>
  </si>
  <si>
    <t>Rents and Royalties</t>
  </si>
  <si>
    <t>Proceeds of General Capital Asset Dispositions - Sales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</si>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</sst>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3FFE-043F-4208-B260-D01D18ABDC94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48</v>
      </c>
      <c r="B3" s="108"/>
      <c r="C3" s="109"/>
      <c r="D3" s="113" t="s">
        <v>25</v>
      </c>
      <c r="E3" s="114"/>
      <c r="F3" s="114"/>
      <c r="G3" s="114"/>
      <c r="H3" s="115"/>
      <c r="I3" s="113" t="s">
        <v>26</v>
      </c>
      <c r="J3" s="115"/>
      <c r="K3" s="113" t="s">
        <v>28</v>
      </c>
      <c r="L3" s="114"/>
      <c r="M3" s="115"/>
      <c r="N3" s="49"/>
      <c r="O3" s="50"/>
      <c r="P3" s="116" t="s">
        <v>116</v>
      </c>
      <c r="Q3" s="51"/>
      <c r="R3"/>
    </row>
    <row r="4" spans="1:134" ht="32.25" customHeight="1" thickBot="1">
      <c r="A4" s="110"/>
      <c r="B4" s="111"/>
      <c r="C4" s="112"/>
      <c r="D4" s="52" t="s">
        <v>2</v>
      </c>
      <c r="E4" s="52" t="s">
        <v>49</v>
      </c>
      <c r="F4" s="52" t="s">
        <v>50</v>
      </c>
      <c r="G4" s="52" t="s">
        <v>51</v>
      </c>
      <c r="H4" s="52" t="s">
        <v>3</v>
      </c>
      <c r="I4" s="52" t="s">
        <v>4</v>
      </c>
      <c r="J4" s="53" t="s">
        <v>52</v>
      </c>
      <c r="K4" s="53" t="s">
        <v>5</v>
      </c>
      <c r="L4" s="53" t="s">
        <v>6</v>
      </c>
      <c r="M4" s="53" t="s">
        <v>117</v>
      </c>
      <c r="N4" s="53" t="s">
        <v>7</v>
      </c>
      <c r="O4" s="53" t="s">
        <v>118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119</v>
      </c>
      <c r="B5" s="57"/>
      <c r="C5" s="57"/>
      <c r="D5" s="58">
        <f>SUM(D6:D11)</f>
        <v>295559</v>
      </c>
      <c r="E5" s="58">
        <f>SUM(E6:E11)</f>
        <v>37933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333492</v>
      </c>
      <c r="P5" s="60">
        <f>(O5/P$38)</f>
        <v>520.26833073322928</v>
      </c>
      <c r="Q5" s="61"/>
    </row>
    <row r="6" spans="1:134">
      <c r="A6" s="63"/>
      <c r="B6" s="64">
        <v>311</v>
      </c>
      <c r="C6" s="65" t="s">
        <v>97</v>
      </c>
      <c r="D6" s="66">
        <v>92430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92430</v>
      </c>
      <c r="P6" s="67">
        <f>(O6/P$38)</f>
        <v>144.19656786271452</v>
      </c>
      <c r="Q6" s="68"/>
    </row>
    <row r="7" spans="1:134">
      <c r="A7" s="63"/>
      <c r="B7" s="64">
        <v>312.41000000000003</v>
      </c>
      <c r="C7" s="65" t="s">
        <v>120</v>
      </c>
      <c r="D7" s="66">
        <v>0</v>
      </c>
      <c r="E7" s="66">
        <v>29707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29707</v>
      </c>
      <c r="P7" s="67">
        <f>(O7/P$38)</f>
        <v>46.344773790951635</v>
      </c>
      <c r="Q7" s="68"/>
    </row>
    <row r="8" spans="1:134">
      <c r="A8" s="63"/>
      <c r="B8" s="64">
        <v>312.43</v>
      </c>
      <c r="C8" s="65" t="s">
        <v>121</v>
      </c>
      <c r="D8" s="66">
        <v>115583</v>
      </c>
      <c r="E8" s="66">
        <v>8226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123809</v>
      </c>
      <c r="P8" s="67">
        <f>(O8/P$38)</f>
        <v>193.14976599063962</v>
      </c>
      <c r="Q8" s="68"/>
    </row>
    <row r="9" spans="1:134">
      <c r="A9" s="63"/>
      <c r="B9" s="64">
        <v>314.10000000000002</v>
      </c>
      <c r="C9" s="65" t="s">
        <v>11</v>
      </c>
      <c r="D9" s="66">
        <v>65038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65038</v>
      </c>
      <c r="P9" s="67">
        <f>(O9/P$38)</f>
        <v>101.46333853354135</v>
      </c>
      <c r="Q9" s="68"/>
    </row>
    <row r="10" spans="1:134">
      <c r="A10" s="63"/>
      <c r="B10" s="64">
        <v>314.8</v>
      </c>
      <c r="C10" s="65" t="s">
        <v>12</v>
      </c>
      <c r="D10" s="66">
        <v>365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365</v>
      </c>
      <c r="P10" s="67">
        <f>(O10/P$38)</f>
        <v>0.56942277691107646</v>
      </c>
      <c r="Q10" s="68"/>
    </row>
    <row r="11" spans="1:134">
      <c r="A11" s="63"/>
      <c r="B11" s="64">
        <v>315.2</v>
      </c>
      <c r="C11" s="65" t="s">
        <v>123</v>
      </c>
      <c r="D11" s="66">
        <v>22143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22143</v>
      </c>
      <c r="P11" s="67">
        <f>(O11/P$38)</f>
        <v>34.544461778471138</v>
      </c>
      <c r="Q11" s="68"/>
    </row>
    <row r="12" spans="1:134" ht="15.75">
      <c r="A12" s="69" t="s">
        <v>14</v>
      </c>
      <c r="B12" s="70"/>
      <c r="C12" s="71"/>
      <c r="D12" s="72">
        <f>SUM(D13:D14)</f>
        <v>46256</v>
      </c>
      <c r="E12" s="72">
        <f>SUM(E13:E14)</f>
        <v>0</v>
      </c>
      <c r="F12" s="72">
        <f>SUM(F13:F14)</f>
        <v>0</v>
      </c>
      <c r="G12" s="72">
        <f>SUM(G13:G14)</f>
        <v>0</v>
      </c>
      <c r="H12" s="72">
        <f>SUM(H13:H14)</f>
        <v>0</v>
      </c>
      <c r="I12" s="72">
        <f>SUM(I13:I14)</f>
        <v>0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3">
        <f>SUM(D12:N12)</f>
        <v>46256</v>
      </c>
      <c r="P12" s="74">
        <f>(O12/P$38)</f>
        <v>72.162246489859598</v>
      </c>
      <c r="Q12" s="75"/>
    </row>
    <row r="13" spans="1:134">
      <c r="A13" s="63"/>
      <c r="B13" s="64">
        <v>323.10000000000002</v>
      </c>
      <c r="C13" s="65" t="s">
        <v>15</v>
      </c>
      <c r="D13" s="66">
        <v>46221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4" si="1">SUM(D13:N13)</f>
        <v>46221</v>
      </c>
      <c r="P13" s="67">
        <f>(O13/P$38)</f>
        <v>72.107644305772226</v>
      </c>
      <c r="Q13" s="68"/>
    </row>
    <row r="14" spans="1:134">
      <c r="A14" s="63"/>
      <c r="B14" s="64">
        <v>323.39999999999998</v>
      </c>
      <c r="C14" s="65" t="s">
        <v>109</v>
      </c>
      <c r="D14" s="66">
        <v>35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35</v>
      </c>
      <c r="P14" s="67">
        <f>(O14/P$38)</f>
        <v>5.4602184087363496E-2</v>
      </c>
      <c r="Q14" s="68"/>
    </row>
    <row r="15" spans="1:134" ht="15.75">
      <c r="A15" s="69" t="s">
        <v>124</v>
      </c>
      <c r="B15" s="70"/>
      <c r="C15" s="71"/>
      <c r="D15" s="72">
        <f>SUM(D16:D21)</f>
        <v>100163</v>
      </c>
      <c r="E15" s="72">
        <f>SUM(E16:E21)</f>
        <v>67796</v>
      </c>
      <c r="F15" s="72">
        <f>SUM(F16:F21)</f>
        <v>0</v>
      </c>
      <c r="G15" s="72">
        <f>SUM(G16:G21)</f>
        <v>386375</v>
      </c>
      <c r="H15" s="72">
        <f>SUM(H16:H21)</f>
        <v>0</v>
      </c>
      <c r="I15" s="72">
        <f>SUM(I16:I21)</f>
        <v>0</v>
      </c>
      <c r="J15" s="72">
        <f>SUM(J16:J21)</f>
        <v>0</v>
      </c>
      <c r="K15" s="72">
        <f>SUM(K16:K21)</f>
        <v>0</v>
      </c>
      <c r="L15" s="72">
        <f>SUM(L16:L21)</f>
        <v>0</v>
      </c>
      <c r="M15" s="72">
        <f>SUM(M16:M21)</f>
        <v>0</v>
      </c>
      <c r="N15" s="72">
        <f>SUM(N16:N21)</f>
        <v>0</v>
      </c>
      <c r="O15" s="73">
        <f>SUM(D15:N15)</f>
        <v>554334</v>
      </c>
      <c r="P15" s="74">
        <f>(O15/P$38)</f>
        <v>864.79563182527306</v>
      </c>
      <c r="Q15" s="75"/>
    </row>
    <row r="16" spans="1:134">
      <c r="A16" s="63"/>
      <c r="B16" s="64">
        <v>331.1</v>
      </c>
      <c r="C16" s="65" t="s">
        <v>60</v>
      </c>
      <c r="D16" s="66">
        <v>0</v>
      </c>
      <c r="E16" s="66">
        <v>0</v>
      </c>
      <c r="F16" s="66">
        <v>0</v>
      </c>
      <c r="G16" s="66">
        <v>386375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386375</v>
      </c>
      <c r="P16" s="67">
        <f>(O16/P$38)</f>
        <v>602.76911076443059</v>
      </c>
      <c r="Q16" s="68"/>
    </row>
    <row r="17" spans="1:17">
      <c r="A17" s="63"/>
      <c r="B17" s="64">
        <v>335.125</v>
      </c>
      <c r="C17" s="65" t="s">
        <v>125</v>
      </c>
      <c r="D17" s="66">
        <v>38820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0" si="2">SUM(D17:N17)</f>
        <v>38820</v>
      </c>
      <c r="P17" s="67">
        <f>(O17/P$38)</f>
        <v>60.561622464898598</v>
      </c>
      <c r="Q17" s="68"/>
    </row>
    <row r="18" spans="1:17">
      <c r="A18" s="63"/>
      <c r="B18" s="64">
        <v>335.14</v>
      </c>
      <c r="C18" s="65" t="s">
        <v>77</v>
      </c>
      <c r="D18" s="66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33</v>
      </c>
      <c r="P18" s="67">
        <f>(O18/P$38)</f>
        <v>5.1482059282371297E-2</v>
      </c>
      <c r="Q18" s="68"/>
    </row>
    <row r="19" spans="1:17">
      <c r="A19" s="63"/>
      <c r="B19" s="64">
        <v>335.15</v>
      </c>
      <c r="C19" s="65" t="s">
        <v>89</v>
      </c>
      <c r="D19" s="66">
        <v>98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98</v>
      </c>
      <c r="P19" s="67">
        <f>(O19/P$38)</f>
        <v>0.15288611544461778</v>
      </c>
      <c r="Q19" s="68"/>
    </row>
    <row r="20" spans="1:17">
      <c r="A20" s="63"/>
      <c r="B20" s="64">
        <v>335.18</v>
      </c>
      <c r="C20" s="65" t="s">
        <v>126</v>
      </c>
      <c r="D20" s="66">
        <v>61212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61212</v>
      </c>
      <c r="P20" s="67">
        <f>(O20/P$38)</f>
        <v>95.494539781591257</v>
      </c>
      <c r="Q20" s="68"/>
    </row>
    <row r="21" spans="1:17">
      <c r="A21" s="63"/>
      <c r="B21" s="64">
        <v>337.5</v>
      </c>
      <c r="C21" s="65" t="s">
        <v>24</v>
      </c>
      <c r="D21" s="66">
        <v>0</v>
      </c>
      <c r="E21" s="66">
        <v>67796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" si="3">SUM(D21:N21)</f>
        <v>67796</v>
      </c>
      <c r="P21" s="67">
        <f>(O21/P$38)</f>
        <v>105.76599063962558</v>
      </c>
      <c r="Q21" s="68"/>
    </row>
    <row r="22" spans="1:17" ht="15.75">
      <c r="A22" s="69" t="s">
        <v>29</v>
      </c>
      <c r="B22" s="70"/>
      <c r="C22" s="71"/>
      <c r="D22" s="72">
        <f>SUM(D23:D24)</f>
        <v>0</v>
      </c>
      <c r="E22" s="72">
        <f>SUM(E23:E24)</f>
        <v>0</v>
      </c>
      <c r="F22" s="72">
        <f>SUM(F23:F24)</f>
        <v>0</v>
      </c>
      <c r="G22" s="72">
        <f>SUM(G23:G24)</f>
        <v>0</v>
      </c>
      <c r="H22" s="72">
        <f>SUM(H23:H24)</f>
        <v>0</v>
      </c>
      <c r="I22" s="72">
        <f>SUM(I23:I24)</f>
        <v>366239</v>
      </c>
      <c r="J22" s="72">
        <f>SUM(J23:J24)</f>
        <v>0</v>
      </c>
      <c r="K22" s="72">
        <f>SUM(K23:K24)</f>
        <v>0</v>
      </c>
      <c r="L22" s="72">
        <f>SUM(L23:L24)</f>
        <v>0</v>
      </c>
      <c r="M22" s="72">
        <f>SUM(M23:M24)</f>
        <v>0</v>
      </c>
      <c r="N22" s="72">
        <f>SUM(N23:N24)</f>
        <v>0</v>
      </c>
      <c r="O22" s="72">
        <f>SUM(D22:N22)</f>
        <v>366239</v>
      </c>
      <c r="P22" s="74">
        <f>(O22/P$38)</f>
        <v>571.35569422776916</v>
      </c>
      <c r="Q22" s="75"/>
    </row>
    <row r="23" spans="1:17">
      <c r="A23" s="63"/>
      <c r="B23" s="64">
        <v>343.3</v>
      </c>
      <c r="C23" s="65" t="s">
        <v>33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238540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4" si="4">SUM(D23:N23)</f>
        <v>238540</v>
      </c>
      <c r="P23" s="67">
        <f>(O23/P$38)</f>
        <v>372.13728549141968</v>
      </c>
      <c r="Q23" s="68"/>
    </row>
    <row r="24" spans="1:17">
      <c r="A24" s="63"/>
      <c r="B24" s="64">
        <v>343.4</v>
      </c>
      <c r="C24" s="65" t="s">
        <v>34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127699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127699</v>
      </c>
      <c r="P24" s="67">
        <f>(O24/P$38)</f>
        <v>199.21840873634946</v>
      </c>
      <c r="Q24" s="68"/>
    </row>
    <row r="25" spans="1:17" ht="15.75">
      <c r="A25" s="69" t="s">
        <v>30</v>
      </c>
      <c r="B25" s="70"/>
      <c r="C25" s="71"/>
      <c r="D25" s="72">
        <f>SUM(D26:D26)</f>
        <v>1418</v>
      </c>
      <c r="E25" s="72">
        <f>SUM(E26:E26)</f>
        <v>0</v>
      </c>
      <c r="F25" s="72">
        <f>SUM(F26:F26)</f>
        <v>0</v>
      </c>
      <c r="G25" s="72">
        <f>SUM(G26:G26)</f>
        <v>0</v>
      </c>
      <c r="H25" s="72">
        <f>SUM(H26:H26)</f>
        <v>0</v>
      </c>
      <c r="I25" s="72">
        <f>SUM(I26:I26)</f>
        <v>0</v>
      </c>
      <c r="J25" s="72">
        <f>SUM(J26:J26)</f>
        <v>0</v>
      </c>
      <c r="K25" s="72">
        <f>SUM(K26:K26)</f>
        <v>0</v>
      </c>
      <c r="L25" s="72">
        <f>SUM(L26:L26)</f>
        <v>0</v>
      </c>
      <c r="M25" s="72">
        <f>SUM(M26:M26)</f>
        <v>0</v>
      </c>
      <c r="N25" s="72">
        <f>SUM(N26:N26)</f>
        <v>0</v>
      </c>
      <c r="O25" s="72">
        <f>SUM(D25:N25)</f>
        <v>1418</v>
      </c>
      <c r="P25" s="74">
        <f>(O25/P$38)</f>
        <v>2.2121684867394698</v>
      </c>
      <c r="Q25" s="75"/>
    </row>
    <row r="26" spans="1:17">
      <c r="A26" s="76"/>
      <c r="B26" s="77">
        <v>351.1</v>
      </c>
      <c r="C26" s="78" t="s">
        <v>39</v>
      </c>
      <c r="D26" s="66">
        <v>1418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1418</v>
      </c>
      <c r="P26" s="67">
        <f>(O26/P$38)</f>
        <v>2.2121684867394698</v>
      </c>
      <c r="Q26" s="68"/>
    </row>
    <row r="27" spans="1:17" ht="15.75">
      <c r="A27" s="69" t="s">
        <v>1</v>
      </c>
      <c r="B27" s="70"/>
      <c r="C27" s="71"/>
      <c r="D27" s="72">
        <f>SUM(D28:D32)</f>
        <v>5183</v>
      </c>
      <c r="E27" s="72">
        <f>SUM(E28:E32)</f>
        <v>2857</v>
      </c>
      <c r="F27" s="72">
        <f>SUM(F28:F32)</f>
        <v>0</v>
      </c>
      <c r="G27" s="72">
        <f>SUM(G28:G32)</f>
        <v>0</v>
      </c>
      <c r="H27" s="72">
        <f>SUM(H28:H32)</f>
        <v>0</v>
      </c>
      <c r="I27" s="72">
        <f>SUM(I28:I32)</f>
        <v>-48848</v>
      </c>
      <c r="J27" s="72">
        <f>SUM(J28:J32)</f>
        <v>0</v>
      </c>
      <c r="K27" s="72">
        <f>SUM(K28:K32)</f>
        <v>0</v>
      </c>
      <c r="L27" s="72">
        <f>SUM(L28:L32)</f>
        <v>0</v>
      </c>
      <c r="M27" s="72">
        <f>SUM(M28:M32)</f>
        <v>0</v>
      </c>
      <c r="N27" s="72">
        <f>SUM(N28:N32)</f>
        <v>0</v>
      </c>
      <c r="O27" s="72">
        <f>SUM(D27:N27)</f>
        <v>-40808</v>
      </c>
      <c r="P27" s="74">
        <f>(O27/P$38)</f>
        <v>-63.663026521060843</v>
      </c>
      <c r="Q27" s="75"/>
    </row>
    <row r="28" spans="1:17">
      <c r="A28" s="63"/>
      <c r="B28" s="64">
        <v>361.1</v>
      </c>
      <c r="C28" s="65" t="s">
        <v>41</v>
      </c>
      <c r="D28" s="66">
        <v>376</v>
      </c>
      <c r="E28" s="66">
        <v>2707</v>
      </c>
      <c r="F28" s="66">
        <v>0</v>
      </c>
      <c r="G28" s="66">
        <v>0</v>
      </c>
      <c r="H28" s="66">
        <v>0</v>
      </c>
      <c r="I28" s="66">
        <v>1073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4156</v>
      </c>
      <c r="P28" s="67">
        <f>(O28/P$38)</f>
        <v>6.4836193447737909</v>
      </c>
      <c r="Q28" s="68"/>
    </row>
    <row r="29" spans="1:17">
      <c r="A29" s="63"/>
      <c r="B29" s="64">
        <v>362</v>
      </c>
      <c r="C29" s="65" t="s">
        <v>133</v>
      </c>
      <c r="D29" s="66">
        <v>2300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5" si="5">SUM(D29:N29)</f>
        <v>2300</v>
      </c>
      <c r="P29" s="67">
        <f>(O29/P$38)</f>
        <v>3.5881435257410295</v>
      </c>
      <c r="Q29" s="68"/>
    </row>
    <row r="30" spans="1:17">
      <c r="A30" s="63"/>
      <c r="B30" s="64">
        <v>364</v>
      </c>
      <c r="C30" s="65" t="s">
        <v>81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-50140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5"/>
        <v>-50140</v>
      </c>
      <c r="P30" s="67">
        <f>(O30/P$38)</f>
        <v>-78.221528861154439</v>
      </c>
      <c r="Q30" s="68"/>
    </row>
    <row r="31" spans="1:17">
      <c r="A31" s="63"/>
      <c r="B31" s="64">
        <v>367</v>
      </c>
      <c r="C31" s="65" t="s">
        <v>129</v>
      </c>
      <c r="D31" s="66">
        <v>2288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5"/>
        <v>2288</v>
      </c>
      <c r="P31" s="67">
        <f>(O31/P$38)</f>
        <v>3.5694227769110762</v>
      </c>
      <c r="Q31" s="68"/>
    </row>
    <row r="32" spans="1:17">
      <c r="A32" s="63"/>
      <c r="B32" s="64">
        <v>369.9</v>
      </c>
      <c r="C32" s="65" t="s">
        <v>45</v>
      </c>
      <c r="D32" s="66">
        <v>219</v>
      </c>
      <c r="E32" s="66">
        <v>150</v>
      </c>
      <c r="F32" s="66">
        <v>0</v>
      </c>
      <c r="G32" s="66">
        <v>0</v>
      </c>
      <c r="H32" s="66">
        <v>0</v>
      </c>
      <c r="I32" s="66">
        <v>219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5"/>
        <v>588</v>
      </c>
      <c r="P32" s="67">
        <f>(O32/P$38)</f>
        <v>0.91731669266770666</v>
      </c>
      <c r="Q32" s="68"/>
    </row>
    <row r="33" spans="1:120" ht="15.75">
      <c r="A33" s="69" t="s">
        <v>31</v>
      </c>
      <c r="B33" s="70"/>
      <c r="C33" s="71"/>
      <c r="D33" s="72">
        <f>SUM(D34:D35)</f>
        <v>105</v>
      </c>
      <c r="E33" s="72">
        <f>SUM(E34:E35)</f>
        <v>0</v>
      </c>
      <c r="F33" s="72">
        <f>SUM(F34:F35)</f>
        <v>0</v>
      </c>
      <c r="G33" s="72">
        <f>SUM(G34:G35)</f>
        <v>25000</v>
      </c>
      <c r="H33" s="72">
        <f>SUM(H34:H35)</f>
        <v>0</v>
      </c>
      <c r="I33" s="72">
        <f>SUM(I34:I35)</f>
        <v>612226</v>
      </c>
      <c r="J33" s="72">
        <f>SUM(J34:J35)</f>
        <v>0</v>
      </c>
      <c r="K33" s="72">
        <f>SUM(K34:K35)</f>
        <v>0</v>
      </c>
      <c r="L33" s="72">
        <f>SUM(L34:L35)</f>
        <v>0</v>
      </c>
      <c r="M33" s="72">
        <f>SUM(M34:M35)</f>
        <v>0</v>
      </c>
      <c r="N33" s="72">
        <f>SUM(N34:N35)</f>
        <v>0</v>
      </c>
      <c r="O33" s="72">
        <f t="shared" si="5"/>
        <v>637331</v>
      </c>
      <c r="P33" s="74">
        <f>(O33/P$38)</f>
        <v>994.27613104524175</v>
      </c>
      <c r="Q33" s="68"/>
    </row>
    <row r="34" spans="1:120">
      <c r="A34" s="63"/>
      <c r="B34" s="64">
        <v>381</v>
      </c>
      <c r="C34" s="65" t="s">
        <v>46</v>
      </c>
      <c r="D34" s="66">
        <v>0</v>
      </c>
      <c r="E34" s="66">
        <v>0</v>
      </c>
      <c r="F34" s="66">
        <v>0</v>
      </c>
      <c r="G34" s="66">
        <v>25000</v>
      </c>
      <c r="H34" s="66">
        <v>0</v>
      </c>
      <c r="I34" s="66">
        <v>612226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5"/>
        <v>637226</v>
      </c>
      <c r="P34" s="67">
        <f>(O34/P$38)</f>
        <v>994.11232449297972</v>
      </c>
      <c r="Q34" s="68"/>
    </row>
    <row r="35" spans="1:120" ht="15.75" thickBot="1">
      <c r="A35" s="63"/>
      <c r="B35" s="64">
        <v>388.1</v>
      </c>
      <c r="C35" s="65" t="s">
        <v>134</v>
      </c>
      <c r="D35" s="66">
        <v>105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5"/>
        <v>105</v>
      </c>
      <c r="P35" s="67">
        <f>(O35/P$38)</f>
        <v>0.16380655226209048</v>
      </c>
      <c r="Q35" s="68"/>
    </row>
    <row r="36" spans="1:120" ht="16.5" thickBot="1">
      <c r="A36" s="79" t="s">
        <v>37</v>
      </c>
      <c r="B36" s="80"/>
      <c r="C36" s="81"/>
      <c r="D36" s="82">
        <f>SUM(D5,D12,D15,D22,D25,D27,D33)</f>
        <v>448684</v>
      </c>
      <c r="E36" s="82">
        <f>SUM(E5,E12,E15,E22,E25,E27,E33)</f>
        <v>108586</v>
      </c>
      <c r="F36" s="82">
        <f>SUM(F5,F12,F15,F22,F25,F27,F33)</f>
        <v>0</v>
      </c>
      <c r="G36" s="82">
        <f>SUM(G5,G12,G15,G22,G25,G27,G33)</f>
        <v>411375</v>
      </c>
      <c r="H36" s="82">
        <f>SUM(H5,H12,H15,H22,H25,H27,H33)</f>
        <v>0</v>
      </c>
      <c r="I36" s="82">
        <f>SUM(I5,I12,I15,I22,I25,I27,I33)</f>
        <v>929617</v>
      </c>
      <c r="J36" s="82">
        <f>SUM(J5,J12,J15,J22,J25,J27,J33)</f>
        <v>0</v>
      </c>
      <c r="K36" s="82">
        <f>SUM(K5,K12,K15,K22,K25,K27,K33)</f>
        <v>0</v>
      </c>
      <c r="L36" s="82">
        <f>SUM(L5,L12,L15,L22,L25,L27,L33)</f>
        <v>0</v>
      </c>
      <c r="M36" s="82">
        <f>SUM(M5,M12,M15,M22,M25,M27,M33)</f>
        <v>0</v>
      </c>
      <c r="N36" s="82">
        <f>SUM(N5,N12,N15,N22,N25,N27,N33)</f>
        <v>0</v>
      </c>
      <c r="O36" s="82">
        <f>SUM(D36:N36)</f>
        <v>1898262</v>
      </c>
      <c r="P36" s="83">
        <f>(O36/P$38)</f>
        <v>2961.4071762870517</v>
      </c>
      <c r="Q36" s="61"/>
      <c r="R36" s="84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</row>
    <row r="37" spans="1:120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8"/>
    </row>
    <row r="38" spans="1:120">
      <c r="A38" s="89"/>
      <c r="B38" s="90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4" t="s">
        <v>137</v>
      </c>
      <c r="N38" s="94"/>
      <c r="O38" s="94"/>
      <c r="P38" s="92">
        <v>641</v>
      </c>
    </row>
    <row r="39" spans="1:120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  <row r="40" spans="1:120" ht="15.75" customHeight="1" thickBot="1">
      <c r="A40" s="98" t="s">
        <v>66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137856</v>
      </c>
      <c r="E5" s="27">
        <f t="shared" si="0"/>
        <v>36908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174764</v>
      </c>
      <c r="O5" s="33">
        <f t="shared" ref="O5:O39" si="1">(N5/O$41)</f>
        <v>248.59743954480797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5656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5656</v>
      </c>
      <c r="O6" s="47">
        <f t="shared" si="1"/>
        <v>8.0455192034139404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31252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31252</v>
      </c>
      <c r="O7" s="47">
        <f t="shared" si="1"/>
        <v>44.455192034139401</v>
      </c>
      <c r="P7" s="9"/>
    </row>
    <row r="8" spans="1:133">
      <c r="A8" s="12"/>
      <c r="B8" s="25">
        <v>312.60000000000002</v>
      </c>
      <c r="C8" s="20" t="s">
        <v>10</v>
      </c>
      <c r="D8" s="46">
        <v>80456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80456</v>
      </c>
      <c r="O8" s="47">
        <f t="shared" si="1"/>
        <v>114.44665718349928</v>
      </c>
      <c r="P8" s="9"/>
    </row>
    <row r="9" spans="1:133">
      <c r="A9" s="12"/>
      <c r="B9" s="25">
        <v>314.10000000000002</v>
      </c>
      <c r="C9" s="20" t="s">
        <v>11</v>
      </c>
      <c r="D9" s="46">
        <v>40366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40366</v>
      </c>
      <c r="O9" s="47">
        <f t="shared" si="1"/>
        <v>57.419630156472259</v>
      </c>
      <c r="P9" s="9"/>
    </row>
    <row r="10" spans="1:133">
      <c r="A10" s="12"/>
      <c r="B10" s="25">
        <v>314.8</v>
      </c>
      <c r="C10" s="20" t="s">
        <v>12</v>
      </c>
      <c r="D10" s="46">
        <v>1257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1257</v>
      </c>
      <c r="O10" s="47">
        <f t="shared" si="1"/>
        <v>1.7880512091038407</v>
      </c>
      <c r="P10" s="9"/>
    </row>
    <row r="11" spans="1:133">
      <c r="A11" s="12"/>
      <c r="B11" s="25">
        <v>315</v>
      </c>
      <c r="C11" s="20" t="s">
        <v>75</v>
      </c>
      <c r="D11" s="46">
        <v>15777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15777</v>
      </c>
      <c r="O11" s="47">
        <f t="shared" si="1"/>
        <v>22.442389758179232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42122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9" si="4">SUM(D12:M12)</f>
        <v>42122</v>
      </c>
      <c r="O12" s="45">
        <f t="shared" si="1"/>
        <v>59.917496443812233</v>
      </c>
      <c r="P12" s="10"/>
    </row>
    <row r="13" spans="1:133">
      <c r="A13" s="12"/>
      <c r="B13" s="25">
        <v>322</v>
      </c>
      <c r="C13" s="20" t="s">
        <v>58</v>
      </c>
      <c r="D13" s="46">
        <v>6507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6507</v>
      </c>
      <c r="O13" s="47">
        <f t="shared" si="1"/>
        <v>9.2560455192034148</v>
      </c>
      <c r="P13" s="9"/>
    </row>
    <row r="14" spans="1:133">
      <c r="A14" s="12"/>
      <c r="B14" s="25">
        <v>323.10000000000002</v>
      </c>
      <c r="C14" s="20" t="s">
        <v>15</v>
      </c>
      <c r="D14" s="46">
        <v>34011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34011</v>
      </c>
      <c r="O14" s="47">
        <f t="shared" si="1"/>
        <v>48.379800853485065</v>
      </c>
      <c r="P14" s="9"/>
    </row>
    <row r="15" spans="1:133">
      <c r="A15" s="12"/>
      <c r="B15" s="25">
        <v>329</v>
      </c>
      <c r="C15" s="20" t="s">
        <v>16</v>
      </c>
      <c r="D15" s="46">
        <v>1604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1604</v>
      </c>
      <c r="O15" s="47">
        <f t="shared" si="1"/>
        <v>2.2816500711237553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SUM(D17:D23)</f>
        <v>75378</v>
      </c>
      <c r="E16" s="32">
        <f t="shared" si="5"/>
        <v>11398</v>
      </c>
      <c r="F16" s="32">
        <f t="shared" si="5"/>
        <v>0</v>
      </c>
      <c r="G16" s="32">
        <f t="shared" si="5"/>
        <v>590650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27680</v>
      </c>
      <c r="N16" s="44">
        <f t="shared" si="4"/>
        <v>705106</v>
      </c>
      <c r="O16" s="45">
        <f t="shared" si="1"/>
        <v>1002.9957325746799</v>
      </c>
      <c r="P16" s="10"/>
    </row>
    <row r="17" spans="1:16">
      <c r="A17" s="12"/>
      <c r="B17" s="25">
        <v>331.1</v>
      </c>
      <c r="C17" s="20" t="s">
        <v>60</v>
      </c>
      <c r="D17" s="46">
        <v>0</v>
      </c>
      <c r="E17" s="46">
        <v>0</v>
      </c>
      <c r="F17" s="46">
        <v>0</v>
      </c>
      <c r="G17" s="46">
        <v>590650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590650</v>
      </c>
      <c r="O17" s="47">
        <f t="shared" si="1"/>
        <v>840.18492176386917</v>
      </c>
      <c r="P17" s="9"/>
    </row>
    <row r="18" spans="1:16">
      <c r="A18" s="12"/>
      <c r="B18" s="25">
        <v>335.12</v>
      </c>
      <c r="C18" s="20" t="s">
        <v>76</v>
      </c>
      <c r="D18" s="46">
        <v>33222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33222</v>
      </c>
      <c r="O18" s="47">
        <f t="shared" si="1"/>
        <v>47.257467994310097</v>
      </c>
      <c r="P18" s="9"/>
    </row>
    <row r="19" spans="1:16">
      <c r="A19" s="12"/>
      <c r="B19" s="25">
        <v>335.14</v>
      </c>
      <c r="C19" s="20" t="s">
        <v>77</v>
      </c>
      <c r="D19" s="46">
        <v>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</v>
      </c>
      <c r="O19" s="47">
        <f t="shared" si="1"/>
        <v>5.4054054054054057E-2</v>
      </c>
      <c r="P19" s="9"/>
    </row>
    <row r="20" spans="1:16">
      <c r="A20" s="12"/>
      <c r="B20" s="25">
        <v>335.15</v>
      </c>
      <c r="C20" s="20" t="s">
        <v>89</v>
      </c>
      <c r="D20" s="46">
        <v>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</v>
      </c>
      <c r="O20" s="47">
        <f t="shared" si="1"/>
        <v>0.28876244665718348</v>
      </c>
      <c r="P20" s="9"/>
    </row>
    <row r="21" spans="1:16">
      <c r="A21" s="12"/>
      <c r="B21" s="25">
        <v>335.18</v>
      </c>
      <c r="C21" s="20" t="s">
        <v>78</v>
      </c>
      <c r="D21" s="46">
        <v>41915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41915</v>
      </c>
      <c r="O21" s="47">
        <f t="shared" si="1"/>
        <v>59.623044096728307</v>
      </c>
      <c r="P21" s="9"/>
    </row>
    <row r="22" spans="1:16">
      <c r="A22" s="12"/>
      <c r="B22" s="25">
        <v>335.19</v>
      </c>
      <c r="C22" s="20" t="s">
        <v>79</v>
      </c>
      <c r="D22" s="46">
        <v>0</v>
      </c>
      <c r="E22" s="46">
        <v>11398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11398</v>
      </c>
      <c r="O22" s="47">
        <f t="shared" si="1"/>
        <v>16.213371266002845</v>
      </c>
      <c r="P22" s="9"/>
    </row>
    <row r="23" spans="1:16">
      <c r="A23" s="12"/>
      <c r="B23" s="25">
        <v>337.5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27680</v>
      </c>
      <c r="N23" s="46">
        <f t="shared" si="4"/>
        <v>27680</v>
      </c>
      <c r="O23" s="47">
        <f t="shared" si="1"/>
        <v>39.37411095305832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SUM(D25:D28)</f>
        <v>2186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241675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243861</v>
      </c>
      <c r="O24" s="45">
        <f t="shared" si="1"/>
        <v>346.88620199146516</v>
      </c>
      <c r="P24" s="10"/>
    </row>
    <row r="25" spans="1:16">
      <c r="A25" s="12"/>
      <c r="B25" s="25">
        <v>341.9</v>
      </c>
      <c r="C25" s="20" t="s">
        <v>80</v>
      </c>
      <c r="D25" s="46">
        <v>186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</v>
      </c>
      <c r="O25" s="47">
        <f t="shared" si="1"/>
        <v>0.26458036984352773</v>
      </c>
      <c r="P25" s="9"/>
    </row>
    <row r="26" spans="1:16">
      <c r="A26" s="12"/>
      <c r="B26" s="25">
        <v>343.3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160773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160773</v>
      </c>
      <c r="O26" s="47">
        <f t="shared" si="1"/>
        <v>228.69559032716927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80902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80902</v>
      </c>
      <c r="O27" s="47">
        <f t="shared" si="1"/>
        <v>115.08108108108108</v>
      </c>
      <c r="P27" s="9"/>
    </row>
    <row r="28" spans="1:16">
      <c r="A28" s="12"/>
      <c r="B28" s="25">
        <v>347.5</v>
      </c>
      <c r="C28" s="20" t="s">
        <v>36</v>
      </c>
      <c r="D28" s="46">
        <v>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2000</v>
      </c>
      <c r="O28" s="47">
        <f t="shared" si="1"/>
        <v>2.8449502133712659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1579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1579</v>
      </c>
      <c r="O29" s="45">
        <f t="shared" si="1"/>
        <v>2.2460881934566146</v>
      </c>
      <c r="P29" s="10"/>
    </row>
    <row r="30" spans="1:16">
      <c r="A30" s="13"/>
      <c r="B30" s="39">
        <v>351.1</v>
      </c>
      <c r="C30" s="21" t="s">
        <v>39</v>
      </c>
      <c r="D30" s="46">
        <v>1579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1579</v>
      </c>
      <c r="O30" s="47">
        <f t="shared" si="1"/>
        <v>2.2460881934566146</v>
      </c>
      <c r="P30" s="9"/>
    </row>
    <row r="31" spans="1:16" ht="15.75">
      <c r="A31" s="29" t="s">
        <v>1</v>
      </c>
      <c r="B31" s="30"/>
      <c r="C31" s="31"/>
      <c r="D31" s="32">
        <f t="shared" ref="D31:M31" si="8">SUM(D32:D36)</f>
        <v>12059</v>
      </c>
      <c r="E31" s="32">
        <f t="shared" si="8"/>
        <v>394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-35926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126</v>
      </c>
      <c r="N31" s="32">
        <f t="shared" si="4"/>
        <v>-23347</v>
      </c>
      <c r="O31" s="45">
        <f t="shared" si="1"/>
        <v>-33.210526315789473</v>
      </c>
      <c r="P31" s="10"/>
    </row>
    <row r="32" spans="1:16">
      <c r="A32" s="12"/>
      <c r="B32" s="25">
        <v>361.1</v>
      </c>
      <c r="C32" s="20" t="s">
        <v>41</v>
      </c>
      <c r="D32" s="46">
        <v>91</v>
      </c>
      <c r="E32" s="46">
        <v>772</v>
      </c>
      <c r="F32" s="46">
        <v>0</v>
      </c>
      <c r="G32" s="46">
        <v>0</v>
      </c>
      <c r="H32" s="46">
        <v>0</v>
      </c>
      <c r="I32" s="46">
        <v>262</v>
      </c>
      <c r="J32" s="46">
        <v>0</v>
      </c>
      <c r="K32" s="46">
        <v>0</v>
      </c>
      <c r="L32" s="46">
        <v>0</v>
      </c>
      <c r="M32" s="46">
        <v>126</v>
      </c>
      <c r="N32" s="46">
        <f t="shared" si="4"/>
        <v>1251</v>
      </c>
      <c r="O32" s="47">
        <f t="shared" si="1"/>
        <v>1.7795163584637268</v>
      </c>
      <c r="P32" s="9"/>
    </row>
    <row r="33" spans="1:119">
      <c r="A33" s="12"/>
      <c r="B33" s="25">
        <v>361.4</v>
      </c>
      <c r="C33" s="20" t="s">
        <v>90</v>
      </c>
      <c r="D33" s="46">
        <v>-134</v>
      </c>
      <c r="E33" s="46">
        <v>-978</v>
      </c>
      <c r="F33" s="46">
        <v>0</v>
      </c>
      <c r="G33" s="46">
        <v>0</v>
      </c>
      <c r="H33" s="46">
        <v>0</v>
      </c>
      <c r="I33" s="46">
        <v>-351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-1463</v>
      </c>
      <c r="O33" s="47">
        <f t="shared" si="1"/>
        <v>-2.0810810810810811</v>
      </c>
      <c r="P33" s="9"/>
    </row>
    <row r="34" spans="1:119">
      <c r="A34" s="12"/>
      <c r="B34" s="25">
        <v>364</v>
      </c>
      <c r="C34" s="20" t="s">
        <v>81</v>
      </c>
      <c r="D34" s="46">
        <v>0</v>
      </c>
      <c r="E34" s="46">
        <v>600</v>
      </c>
      <c r="F34" s="46">
        <v>0</v>
      </c>
      <c r="G34" s="46">
        <v>0</v>
      </c>
      <c r="H34" s="46">
        <v>0</v>
      </c>
      <c r="I34" s="46">
        <v>-35837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-35237</v>
      </c>
      <c r="O34" s="47">
        <f t="shared" si="1"/>
        <v>-50.123755334281647</v>
      </c>
      <c r="P34" s="9"/>
    </row>
    <row r="35" spans="1:119">
      <c r="A35" s="12"/>
      <c r="B35" s="25">
        <v>366</v>
      </c>
      <c r="C35" s="20" t="s">
        <v>44</v>
      </c>
      <c r="D35" s="46">
        <v>11500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11500</v>
      </c>
      <c r="O35" s="47">
        <f t="shared" si="1"/>
        <v>16.358463726884779</v>
      </c>
      <c r="P35" s="9"/>
    </row>
    <row r="36" spans="1:119">
      <c r="A36" s="12"/>
      <c r="B36" s="25">
        <v>369.9</v>
      </c>
      <c r="C36" s="20" t="s">
        <v>45</v>
      </c>
      <c r="D36" s="46">
        <v>602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602</v>
      </c>
      <c r="O36" s="47">
        <f t="shared" si="1"/>
        <v>0.85633001422475108</v>
      </c>
      <c r="P36" s="9"/>
    </row>
    <row r="37" spans="1:119" ht="15.75">
      <c r="A37" s="29" t="s">
        <v>31</v>
      </c>
      <c r="B37" s="30"/>
      <c r="C37" s="31"/>
      <c r="D37" s="32">
        <f t="shared" ref="D37:M37" si="9">SUM(D38:D38)</f>
        <v>0</v>
      </c>
      <c r="E37" s="32">
        <f t="shared" si="9"/>
        <v>57538</v>
      </c>
      <c r="F37" s="32">
        <f t="shared" si="9"/>
        <v>0</v>
      </c>
      <c r="G37" s="32">
        <f t="shared" si="9"/>
        <v>318</v>
      </c>
      <c r="H37" s="32">
        <f t="shared" si="9"/>
        <v>0</v>
      </c>
      <c r="I37" s="32">
        <f t="shared" si="9"/>
        <v>494462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552318</v>
      </c>
      <c r="O37" s="45">
        <f t="shared" si="1"/>
        <v>785.65860597439541</v>
      </c>
      <c r="P37" s="9"/>
    </row>
    <row r="38" spans="1:119" ht="15.75" thickBot="1">
      <c r="A38" s="12"/>
      <c r="B38" s="25">
        <v>381</v>
      </c>
      <c r="C38" s="20" t="s">
        <v>46</v>
      </c>
      <c r="D38" s="46">
        <v>0</v>
      </c>
      <c r="E38" s="46">
        <v>57538</v>
      </c>
      <c r="F38" s="46">
        <v>0</v>
      </c>
      <c r="G38" s="46">
        <v>318</v>
      </c>
      <c r="H38" s="46">
        <v>0</v>
      </c>
      <c r="I38" s="46">
        <v>494462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552318</v>
      </c>
      <c r="O38" s="47">
        <f t="shared" si="1"/>
        <v>785.65860597439541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SUM(D5,D12,D16,D24,D29,D31,D37)</f>
        <v>271180</v>
      </c>
      <c r="E39" s="15">
        <f t="shared" si="10"/>
        <v>106238</v>
      </c>
      <c r="F39" s="15">
        <f t="shared" si="10"/>
        <v>0</v>
      </c>
      <c r="G39" s="15">
        <f t="shared" si="10"/>
        <v>590968</v>
      </c>
      <c r="H39" s="15">
        <f t="shared" si="10"/>
        <v>0</v>
      </c>
      <c r="I39" s="15">
        <f t="shared" si="10"/>
        <v>700211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27806</v>
      </c>
      <c r="N39" s="15">
        <f t="shared" si="4"/>
        <v>1696403</v>
      </c>
      <c r="O39" s="38">
        <f t="shared" si="1"/>
        <v>2413.0910384068279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91</v>
      </c>
      <c r="M41" s="118"/>
      <c r="N41" s="118"/>
      <c r="O41" s="43">
        <v>703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136222</v>
      </c>
      <c r="E5" s="27">
        <f t="shared" si="0"/>
        <v>37303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173525</v>
      </c>
      <c r="O5" s="33">
        <f t="shared" ref="O5:O39" si="1">(N5/O$41)</f>
        <v>249.67625899280574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5619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5619</v>
      </c>
      <c r="O6" s="47">
        <f t="shared" si="1"/>
        <v>8.0848920863309353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31684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31684</v>
      </c>
      <c r="O7" s="47">
        <f t="shared" si="1"/>
        <v>45.588489208633092</v>
      </c>
      <c r="P7" s="9"/>
    </row>
    <row r="8" spans="1:133">
      <c r="A8" s="12"/>
      <c r="B8" s="25">
        <v>312.60000000000002</v>
      </c>
      <c r="C8" s="20" t="s">
        <v>10</v>
      </c>
      <c r="D8" s="46">
        <v>76298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76298</v>
      </c>
      <c r="O8" s="47">
        <f t="shared" si="1"/>
        <v>109.78129496402877</v>
      </c>
      <c r="P8" s="9"/>
    </row>
    <row r="9" spans="1:133">
      <c r="A9" s="12"/>
      <c r="B9" s="25">
        <v>314.10000000000002</v>
      </c>
      <c r="C9" s="20" t="s">
        <v>11</v>
      </c>
      <c r="D9" s="46">
        <v>38117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38117</v>
      </c>
      <c r="O9" s="47">
        <f t="shared" si="1"/>
        <v>54.844604316546764</v>
      </c>
      <c r="P9" s="9"/>
    </row>
    <row r="10" spans="1:133">
      <c r="A10" s="12"/>
      <c r="B10" s="25">
        <v>314.8</v>
      </c>
      <c r="C10" s="20" t="s">
        <v>12</v>
      </c>
      <c r="D10" s="46">
        <v>1394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1394</v>
      </c>
      <c r="O10" s="47">
        <f t="shared" si="1"/>
        <v>2.0057553956834533</v>
      </c>
      <c r="P10" s="9"/>
    </row>
    <row r="11" spans="1:133">
      <c r="A11" s="12"/>
      <c r="B11" s="25">
        <v>315</v>
      </c>
      <c r="C11" s="20" t="s">
        <v>75</v>
      </c>
      <c r="D11" s="46">
        <v>20413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20413</v>
      </c>
      <c r="O11" s="47">
        <f t="shared" si="1"/>
        <v>29.371223021582733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36628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9" si="4">SUM(D12:M12)</f>
        <v>36628</v>
      </c>
      <c r="O12" s="45">
        <f t="shared" si="1"/>
        <v>52.702158273381293</v>
      </c>
      <c r="P12" s="10"/>
    </row>
    <row r="13" spans="1:133">
      <c r="A13" s="12"/>
      <c r="B13" s="25">
        <v>322</v>
      </c>
      <c r="C13" s="20" t="s">
        <v>58</v>
      </c>
      <c r="D13" s="46">
        <v>1753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1753</v>
      </c>
      <c r="O13" s="47">
        <f t="shared" si="1"/>
        <v>2.5223021582733813</v>
      </c>
      <c r="P13" s="9"/>
    </row>
    <row r="14" spans="1:133">
      <c r="A14" s="12"/>
      <c r="B14" s="25">
        <v>323.10000000000002</v>
      </c>
      <c r="C14" s="20" t="s">
        <v>15</v>
      </c>
      <c r="D14" s="46">
        <v>32064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32064</v>
      </c>
      <c r="O14" s="47">
        <f t="shared" si="1"/>
        <v>46.13525179856115</v>
      </c>
      <c r="P14" s="9"/>
    </row>
    <row r="15" spans="1:133">
      <c r="A15" s="12"/>
      <c r="B15" s="25">
        <v>329</v>
      </c>
      <c r="C15" s="20" t="s">
        <v>16</v>
      </c>
      <c r="D15" s="46">
        <v>2811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2811</v>
      </c>
      <c r="O15" s="47">
        <f t="shared" si="1"/>
        <v>4.0446043165467627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SUM(D17:D23)</f>
        <v>77902</v>
      </c>
      <c r="E16" s="32">
        <f t="shared" si="5"/>
        <v>11705</v>
      </c>
      <c r="F16" s="32">
        <f t="shared" si="5"/>
        <v>0</v>
      </c>
      <c r="G16" s="32">
        <f t="shared" si="5"/>
        <v>6435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28781</v>
      </c>
      <c r="N16" s="44">
        <f t="shared" si="4"/>
        <v>124823</v>
      </c>
      <c r="O16" s="45">
        <f t="shared" si="1"/>
        <v>179.60143884892085</v>
      </c>
      <c r="P16" s="10"/>
    </row>
    <row r="17" spans="1:16">
      <c r="A17" s="12"/>
      <c r="B17" s="25">
        <v>331.1</v>
      </c>
      <c r="C17" s="20" t="s">
        <v>60</v>
      </c>
      <c r="D17" s="46">
        <v>0</v>
      </c>
      <c r="E17" s="46">
        <v>0</v>
      </c>
      <c r="F17" s="46">
        <v>0</v>
      </c>
      <c r="G17" s="46">
        <v>6435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6435</v>
      </c>
      <c r="O17" s="47">
        <f t="shared" si="1"/>
        <v>9.2589928057553958</v>
      </c>
      <c r="P17" s="9"/>
    </row>
    <row r="18" spans="1:16">
      <c r="A18" s="12"/>
      <c r="B18" s="25">
        <v>335.12</v>
      </c>
      <c r="C18" s="20" t="s">
        <v>76</v>
      </c>
      <c r="D18" s="46">
        <v>32622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32622</v>
      </c>
      <c r="O18" s="47">
        <f t="shared" si="1"/>
        <v>46.93812949640288</v>
      </c>
      <c r="P18" s="9"/>
    </row>
    <row r="19" spans="1:16">
      <c r="A19" s="12"/>
      <c r="B19" s="25">
        <v>335.14</v>
      </c>
      <c r="C19" s="20" t="s">
        <v>77</v>
      </c>
      <c r="D19" s="46">
        <v>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</v>
      </c>
      <c r="O19" s="47">
        <f t="shared" si="1"/>
        <v>5.4676258992805753E-2</v>
      </c>
      <c r="P19" s="9"/>
    </row>
    <row r="20" spans="1:16">
      <c r="A20" s="12"/>
      <c r="B20" s="25">
        <v>335.18</v>
      </c>
      <c r="C20" s="20" t="s">
        <v>78</v>
      </c>
      <c r="D20" s="46">
        <v>41302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41302</v>
      </c>
      <c r="O20" s="47">
        <f t="shared" si="1"/>
        <v>59.427338129496405</v>
      </c>
      <c r="P20" s="9"/>
    </row>
    <row r="21" spans="1:16">
      <c r="A21" s="12"/>
      <c r="B21" s="25">
        <v>335.19</v>
      </c>
      <c r="C21" s="20" t="s">
        <v>79</v>
      </c>
      <c r="D21" s="46">
        <v>0</v>
      </c>
      <c r="E21" s="46">
        <v>11705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11705</v>
      </c>
      <c r="O21" s="47">
        <f t="shared" si="1"/>
        <v>16.841726618705035</v>
      </c>
      <c r="P21" s="9"/>
    </row>
    <row r="22" spans="1:16">
      <c r="A22" s="12"/>
      <c r="B22" s="25">
        <v>337.5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28781</v>
      </c>
      <c r="N22" s="46">
        <f t="shared" si="4"/>
        <v>28781</v>
      </c>
      <c r="O22" s="47">
        <f t="shared" si="1"/>
        <v>41.411510791366908</v>
      </c>
      <c r="P22" s="9"/>
    </row>
    <row r="23" spans="1:16">
      <c r="A23" s="12"/>
      <c r="B23" s="25">
        <v>337.7</v>
      </c>
      <c r="C23" s="20" t="s">
        <v>64</v>
      </c>
      <c r="D23" s="46">
        <v>3940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3940</v>
      </c>
      <c r="O23" s="47">
        <f t="shared" si="1"/>
        <v>5.6690647482014391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SUM(D25:D28)</f>
        <v>3620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252107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255727</v>
      </c>
      <c r="O24" s="45">
        <f t="shared" si="1"/>
        <v>367.95251798561151</v>
      </c>
      <c r="P24" s="10"/>
    </row>
    <row r="25" spans="1:16">
      <c r="A25" s="12"/>
      <c r="B25" s="25">
        <v>341.9</v>
      </c>
      <c r="C25" s="20" t="s">
        <v>80</v>
      </c>
      <c r="D25" s="46">
        <v>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</v>
      </c>
      <c r="O25" s="47">
        <f t="shared" si="1"/>
        <v>2.8776978417266189E-2</v>
      </c>
      <c r="P25" s="9"/>
    </row>
    <row r="26" spans="1:16">
      <c r="A26" s="12"/>
      <c r="B26" s="25">
        <v>343.3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169878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169878</v>
      </c>
      <c r="O26" s="47">
        <f t="shared" si="1"/>
        <v>244.42877697841726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82229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82229</v>
      </c>
      <c r="O27" s="47">
        <f t="shared" si="1"/>
        <v>118.31510791366907</v>
      </c>
      <c r="P27" s="9"/>
    </row>
    <row r="28" spans="1:16">
      <c r="A28" s="12"/>
      <c r="B28" s="25">
        <v>347.5</v>
      </c>
      <c r="C28" s="20" t="s">
        <v>36</v>
      </c>
      <c r="D28" s="46">
        <v>3600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3600</v>
      </c>
      <c r="O28" s="47">
        <f t="shared" si="1"/>
        <v>5.1798561151079134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2879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2879</v>
      </c>
      <c r="O29" s="45">
        <f t="shared" si="1"/>
        <v>4.1424460431654673</v>
      </c>
      <c r="P29" s="10"/>
    </row>
    <row r="30" spans="1:16">
      <c r="A30" s="13"/>
      <c r="B30" s="39">
        <v>351.1</v>
      </c>
      <c r="C30" s="21" t="s">
        <v>39</v>
      </c>
      <c r="D30" s="46">
        <v>2879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2879</v>
      </c>
      <c r="O30" s="47">
        <f t="shared" si="1"/>
        <v>4.1424460431654673</v>
      </c>
      <c r="P30" s="9"/>
    </row>
    <row r="31" spans="1:16" ht="15.75">
      <c r="A31" s="29" t="s">
        <v>1</v>
      </c>
      <c r="B31" s="30"/>
      <c r="C31" s="31"/>
      <c r="D31" s="32">
        <f t="shared" ref="D31:M31" si="8">SUM(D32:D36)</f>
        <v>4296</v>
      </c>
      <c r="E31" s="32">
        <f t="shared" si="8"/>
        <v>4503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-1090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146</v>
      </c>
      <c r="N31" s="32">
        <f t="shared" si="4"/>
        <v>7855</v>
      </c>
      <c r="O31" s="45">
        <f t="shared" si="1"/>
        <v>11.302158273381295</v>
      </c>
      <c r="P31" s="10"/>
    </row>
    <row r="32" spans="1:16">
      <c r="A32" s="12"/>
      <c r="B32" s="25">
        <v>361.1</v>
      </c>
      <c r="C32" s="20" t="s">
        <v>41</v>
      </c>
      <c r="D32" s="46">
        <v>147</v>
      </c>
      <c r="E32" s="46">
        <v>1128</v>
      </c>
      <c r="F32" s="46">
        <v>0</v>
      </c>
      <c r="G32" s="46">
        <v>0</v>
      </c>
      <c r="H32" s="46">
        <v>0</v>
      </c>
      <c r="I32" s="46">
        <v>352</v>
      </c>
      <c r="J32" s="46">
        <v>0</v>
      </c>
      <c r="K32" s="46">
        <v>0</v>
      </c>
      <c r="L32" s="46">
        <v>0</v>
      </c>
      <c r="M32" s="46">
        <v>146</v>
      </c>
      <c r="N32" s="46">
        <f t="shared" si="4"/>
        <v>1773</v>
      </c>
      <c r="O32" s="47">
        <f t="shared" si="1"/>
        <v>2.5510791366906473</v>
      </c>
      <c r="P32" s="9"/>
    </row>
    <row r="33" spans="1:119">
      <c r="A33" s="12"/>
      <c r="B33" s="25">
        <v>361.3</v>
      </c>
      <c r="C33" s="20" t="s">
        <v>42</v>
      </c>
      <c r="D33" s="46">
        <v>247</v>
      </c>
      <c r="E33" s="46">
        <v>1800</v>
      </c>
      <c r="F33" s="46">
        <v>0</v>
      </c>
      <c r="G33" s="46">
        <v>0</v>
      </c>
      <c r="H33" s="46">
        <v>0</v>
      </c>
      <c r="I33" s="46">
        <v>646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2693</v>
      </c>
      <c r="O33" s="47">
        <f t="shared" si="1"/>
        <v>3.8748201438848922</v>
      </c>
      <c r="P33" s="9"/>
    </row>
    <row r="34" spans="1:119">
      <c r="A34" s="12"/>
      <c r="B34" s="25">
        <v>364</v>
      </c>
      <c r="C34" s="20" t="s">
        <v>81</v>
      </c>
      <c r="D34" s="46">
        <v>1407</v>
      </c>
      <c r="E34" s="46">
        <v>1575</v>
      </c>
      <c r="F34" s="46">
        <v>0</v>
      </c>
      <c r="G34" s="46">
        <v>0</v>
      </c>
      <c r="H34" s="46">
        <v>0</v>
      </c>
      <c r="I34" s="46">
        <v>-2103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879</v>
      </c>
      <c r="O34" s="47">
        <f t="shared" si="1"/>
        <v>1.2647482014388489</v>
      </c>
      <c r="P34" s="9"/>
    </row>
    <row r="35" spans="1:119">
      <c r="A35" s="12"/>
      <c r="B35" s="25">
        <v>366</v>
      </c>
      <c r="C35" s="20" t="s">
        <v>44</v>
      </c>
      <c r="D35" s="46">
        <v>1480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1480</v>
      </c>
      <c r="O35" s="47">
        <f t="shared" si="1"/>
        <v>2.1294964028776979</v>
      </c>
      <c r="P35" s="9"/>
    </row>
    <row r="36" spans="1:119">
      <c r="A36" s="12"/>
      <c r="B36" s="25">
        <v>369.9</v>
      </c>
      <c r="C36" s="20" t="s">
        <v>45</v>
      </c>
      <c r="D36" s="46">
        <v>1015</v>
      </c>
      <c r="E36" s="46">
        <v>0</v>
      </c>
      <c r="F36" s="46">
        <v>0</v>
      </c>
      <c r="G36" s="46">
        <v>0</v>
      </c>
      <c r="H36" s="46">
        <v>0</v>
      </c>
      <c r="I36" s="46">
        <v>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1030</v>
      </c>
      <c r="O36" s="47">
        <f t="shared" si="1"/>
        <v>1.4820143884892085</v>
      </c>
      <c r="P36" s="9"/>
    </row>
    <row r="37" spans="1:119" ht="15.75">
      <c r="A37" s="29" t="s">
        <v>31</v>
      </c>
      <c r="B37" s="30"/>
      <c r="C37" s="31"/>
      <c r="D37" s="32">
        <f t="shared" ref="D37:M37" si="9">SUM(D38:D38)</f>
        <v>0</v>
      </c>
      <c r="E37" s="32">
        <f t="shared" si="9"/>
        <v>0</v>
      </c>
      <c r="F37" s="32">
        <f t="shared" si="9"/>
        <v>0</v>
      </c>
      <c r="G37" s="32">
        <f t="shared" si="9"/>
        <v>2015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2015</v>
      </c>
      <c r="O37" s="45">
        <f t="shared" si="1"/>
        <v>2.8992805755395685</v>
      </c>
      <c r="P37" s="9"/>
    </row>
    <row r="38" spans="1:119" ht="15.75" thickBot="1">
      <c r="A38" s="12"/>
      <c r="B38" s="25">
        <v>381</v>
      </c>
      <c r="C38" s="20" t="s">
        <v>46</v>
      </c>
      <c r="D38" s="46">
        <v>0</v>
      </c>
      <c r="E38" s="46">
        <v>0</v>
      </c>
      <c r="F38" s="46">
        <v>0</v>
      </c>
      <c r="G38" s="46">
        <v>2015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2015</v>
      </c>
      <c r="O38" s="47">
        <f t="shared" si="1"/>
        <v>2.8992805755395685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SUM(D5,D12,D16,D24,D29,D31,D37)</f>
        <v>261547</v>
      </c>
      <c r="E39" s="15">
        <f t="shared" si="10"/>
        <v>53511</v>
      </c>
      <c r="F39" s="15">
        <f t="shared" si="10"/>
        <v>0</v>
      </c>
      <c r="G39" s="15">
        <f t="shared" si="10"/>
        <v>8450</v>
      </c>
      <c r="H39" s="15">
        <f t="shared" si="10"/>
        <v>0</v>
      </c>
      <c r="I39" s="15">
        <f t="shared" si="10"/>
        <v>251017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28927</v>
      </c>
      <c r="N39" s="15">
        <f t="shared" si="4"/>
        <v>603452</v>
      </c>
      <c r="O39" s="38">
        <f t="shared" si="1"/>
        <v>868.27625899280577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82</v>
      </c>
      <c r="M41" s="118"/>
      <c r="N41" s="118"/>
      <c r="O41" s="43">
        <v>695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132854</v>
      </c>
      <c r="E5" s="27">
        <f t="shared" si="0"/>
        <v>38195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171049</v>
      </c>
      <c r="O5" s="33">
        <f t="shared" ref="O5:O43" si="1">(N5/O$45)</f>
        <v>243.31294452347083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6044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6044</v>
      </c>
      <c r="O6" s="47">
        <f t="shared" si="1"/>
        <v>8.5974395448079655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32151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32151</v>
      </c>
      <c r="O7" s="47">
        <f t="shared" si="1"/>
        <v>45.733997155049785</v>
      </c>
      <c r="P7" s="9"/>
    </row>
    <row r="8" spans="1:133">
      <c r="A8" s="12"/>
      <c r="B8" s="25">
        <v>312.60000000000002</v>
      </c>
      <c r="C8" s="20" t="s">
        <v>10</v>
      </c>
      <c r="D8" s="46">
        <v>72798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72798</v>
      </c>
      <c r="O8" s="47">
        <f t="shared" si="1"/>
        <v>103.55334281650072</v>
      </c>
      <c r="P8" s="9"/>
    </row>
    <row r="9" spans="1:133">
      <c r="A9" s="12"/>
      <c r="B9" s="25">
        <v>314.10000000000002</v>
      </c>
      <c r="C9" s="20" t="s">
        <v>11</v>
      </c>
      <c r="D9" s="46">
        <v>36984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36984</v>
      </c>
      <c r="O9" s="47">
        <f t="shared" si="1"/>
        <v>52.608819345661452</v>
      </c>
      <c r="P9" s="9"/>
    </row>
    <row r="10" spans="1:133">
      <c r="A10" s="12"/>
      <c r="B10" s="25">
        <v>314.8</v>
      </c>
      <c r="C10" s="20" t="s">
        <v>12</v>
      </c>
      <c r="D10" s="46">
        <v>1379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1379</v>
      </c>
      <c r="O10" s="47">
        <f t="shared" si="1"/>
        <v>1.9615931721194879</v>
      </c>
      <c r="P10" s="9"/>
    </row>
    <row r="11" spans="1:133">
      <c r="A11" s="12"/>
      <c r="B11" s="25">
        <v>315</v>
      </c>
      <c r="C11" s="20" t="s">
        <v>13</v>
      </c>
      <c r="D11" s="46">
        <v>21693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21693</v>
      </c>
      <c r="O11" s="47">
        <f t="shared" si="1"/>
        <v>30.857752489331435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37411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43" si="4">SUM(D12:M12)</f>
        <v>37411</v>
      </c>
      <c r="O12" s="45">
        <f t="shared" si="1"/>
        <v>53.216216216216218</v>
      </c>
      <c r="P12" s="10"/>
    </row>
    <row r="13" spans="1:133">
      <c r="A13" s="12"/>
      <c r="B13" s="25">
        <v>322</v>
      </c>
      <c r="C13" s="20" t="s">
        <v>58</v>
      </c>
      <c r="D13" s="46">
        <v>2875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2875</v>
      </c>
      <c r="O13" s="47">
        <f t="shared" si="1"/>
        <v>4.0896159317211946</v>
      </c>
      <c r="P13" s="9"/>
    </row>
    <row r="14" spans="1:133">
      <c r="A14" s="12"/>
      <c r="B14" s="25">
        <v>323.10000000000002</v>
      </c>
      <c r="C14" s="20" t="s">
        <v>15</v>
      </c>
      <c r="D14" s="46">
        <v>33774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33774</v>
      </c>
      <c r="O14" s="47">
        <f t="shared" si="1"/>
        <v>48.042674253200566</v>
      </c>
      <c r="P14" s="9"/>
    </row>
    <row r="15" spans="1:133">
      <c r="A15" s="12"/>
      <c r="B15" s="25">
        <v>329</v>
      </c>
      <c r="C15" s="20" t="s">
        <v>16</v>
      </c>
      <c r="D15" s="46">
        <v>762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762</v>
      </c>
      <c r="O15" s="47">
        <f t="shared" si="1"/>
        <v>1.0839260312944523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SUM(D17:D25)</f>
        <v>87043</v>
      </c>
      <c r="E16" s="32">
        <f t="shared" si="5"/>
        <v>12179</v>
      </c>
      <c r="F16" s="32">
        <f t="shared" si="5"/>
        <v>0</v>
      </c>
      <c r="G16" s="32">
        <f t="shared" si="5"/>
        <v>8126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30621</v>
      </c>
      <c r="N16" s="44">
        <f t="shared" si="4"/>
        <v>137969</v>
      </c>
      <c r="O16" s="45">
        <f t="shared" si="1"/>
        <v>196.2574679943101</v>
      </c>
      <c r="P16" s="10"/>
    </row>
    <row r="17" spans="1:16">
      <c r="A17" s="12"/>
      <c r="B17" s="25">
        <v>331.1</v>
      </c>
      <c r="C17" s="20" t="s">
        <v>60</v>
      </c>
      <c r="D17" s="46">
        <v>0</v>
      </c>
      <c r="E17" s="46">
        <v>0</v>
      </c>
      <c r="F17" s="46">
        <v>0</v>
      </c>
      <c r="G17" s="46">
        <v>8126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8126</v>
      </c>
      <c r="O17" s="47">
        <f t="shared" si="1"/>
        <v>11.559032716927454</v>
      </c>
      <c r="P17" s="9"/>
    </row>
    <row r="18" spans="1:16">
      <c r="A18" s="12"/>
      <c r="B18" s="25">
        <v>334.31</v>
      </c>
      <c r="C18" s="20" t="s">
        <v>68</v>
      </c>
      <c r="D18" s="46">
        <v>6950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6950</v>
      </c>
      <c r="O18" s="47">
        <f t="shared" si="1"/>
        <v>9.8862019914651498</v>
      </c>
      <c r="P18" s="9"/>
    </row>
    <row r="19" spans="1:16">
      <c r="A19" s="12"/>
      <c r="B19" s="25">
        <v>335.12</v>
      </c>
      <c r="C19" s="20" t="s">
        <v>19</v>
      </c>
      <c r="D19" s="46">
        <v>31700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31700</v>
      </c>
      <c r="O19" s="47">
        <f t="shared" si="1"/>
        <v>45.092460881934564</v>
      </c>
      <c r="P19" s="9"/>
    </row>
    <row r="20" spans="1:16">
      <c r="A20" s="12"/>
      <c r="B20" s="25">
        <v>335.14</v>
      </c>
      <c r="C20" s="20" t="s">
        <v>20</v>
      </c>
      <c r="D20" s="46">
        <v>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</v>
      </c>
      <c r="O20" s="47">
        <f t="shared" si="1"/>
        <v>5.5476529160739689E-2</v>
      </c>
      <c r="P20" s="9"/>
    </row>
    <row r="21" spans="1:16">
      <c r="A21" s="12"/>
      <c r="B21" s="25">
        <v>335.15</v>
      </c>
      <c r="C21" s="20" t="s">
        <v>21</v>
      </c>
      <c r="D21" s="46">
        <v>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</v>
      </c>
      <c r="O21" s="47">
        <f t="shared" si="1"/>
        <v>5.9743954480796585E-2</v>
      </c>
      <c r="P21" s="9"/>
    </row>
    <row r="22" spans="1:16">
      <c r="A22" s="12"/>
      <c r="B22" s="25">
        <v>335.18</v>
      </c>
      <c r="C22" s="20" t="s">
        <v>22</v>
      </c>
      <c r="D22" s="46">
        <v>39640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39640</v>
      </c>
      <c r="O22" s="47">
        <f t="shared" si="1"/>
        <v>56.386913229018489</v>
      </c>
      <c r="P22" s="9"/>
    </row>
    <row r="23" spans="1:16">
      <c r="A23" s="12"/>
      <c r="B23" s="25">
        <v>335.19</v>
      </c>
      <c r="C23" s="20" t="s">
        <v>69</v>
      </c>
      <c r="D23" s="46">
        <v>0</v>
      </c>
      <c r="E23" s="46">
        <v>12179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12179</v>
      </c>
      <c r="O23" s="47">
        <f t="shared" si="1"/>
        <v>17.324324324324323</v>
      </c>
      <c r="P23" s="9"/>
    </row>
    <row r="24" spans="1:16">
      <c r="A24" s="12"/>
      <c r="B24" s="25">
        <v>337.2</v>
      </c>
      <c r="C24" s="20" t="s">
        <v>70</v>
      </c>
      <c r="D24" s="46">
        <v>8672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8672</v>
      </c>
      <c r="O24" s="47">
        <f t="shared" si="1"/>
        <v>12.335704125177809</v>
      </c>
      <c r="P24" s="9"/>
    </row>
    <row r="25" spans="1:16">
      <c r="A25" s="12"/>
      <c r="B25" s="25">
        <v>337.5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30621</v>
      </c>
      <c r="N25" s="46">
        <f t="shared" si="4"/>
        <v>30621</v>
      </c>
      <c r="O25" s="47">
        <f t="shared" si="1"/>
        <v>43.557610241820768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SUM(D27:D30)</f>
        <v>1790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239631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241421</v>
      </c>
      <c r="O26" s="45">
        <f t="shared" si="1"/>
        <v>343.41536273115219</v>
      </c>
      <c r="P26" s="10"/>
    </row>
    <row r="27" spans="1:16">
      <c r="A27" s="12"/>
      <c r="B27" s="25">
        <v>341.9</v>
      </c>
      <c r="C27" s="20" t="s">
        <v>32</v>
      </c>
      <c r="D27" s="46">
        <v>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</v>
      </c>
      <c r="O27" s="47">
        <f t="shared" si="1"/>
        <v>5.6899004267425321E-2</v>
      </c>
      <c r="P27" s="9"/>
    </row>
    <row r="28" spans="1:16">
      <c r="A28" s="12"/>
      <c r="B28" s="25">
        <v>343.3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160944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160944</v>
      </c>
      <c r="O28" s="47">
        <f t="shared" si="1"/>
        <v>228.93883357041253</v>
      </c>
      <c r="P28" s="9"/>
    </row>
    <row r="29" spans="1:16">
      <c r="A29" s="12"/>
      <c r="B29" s="25">
        <v>343.4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78687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78687</v>
      </c>
      <c r="O29" s="47">
        <f t="shared" si="1"/>
        <v>111.93029871977241</v>
      </c>
      <c r="P29" s="9"/>
    </row>
    <row r="30" spans="1:16">
      <c r="A30" s="12"/>
      <c r="B30" s="25">
        <v>347.5</v>
      </c>
      <c r="C30" s="20" t="s">
        <v>36</v>
      </c>
      <c r="D30" s="46">
        <v>1750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1750</v>
      </c>
      <c r="O30" s="47">
        <f t="shared" si="1"/>
        <v>2.4893314366998576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SUM(D32:D32)</f>
        <v>811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811</v>
      </c>
      <c r="O31" s="45">
        <f t="shared" si="1"/>
        <v>1.1536273115220483</v>
      </c>
      <c r="P31" s="10"/>
    </row>
    <row r="32" spans="1:16">
      <c r="A32" s="13"/>
      <c r="B32" s="39">
        <v>351.1</v>
      </c>
      <c r="C32" s="21" t="s">
        <v>39</v>
      </c>
      <c r="D32" s="46">
        <v>811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811</v>
      </c>
      <c r="O32" s="47">
        <f t="shared" si="1"/>
        <v>1.1536273115220483</v>
      </c>
      <c r="P32" s="9"/>
    </row>
    <row r="33" spans="1:119" ht="15.75">
      <c r="A33" s="29" t="s">
        <v>1</v>
      </c>
      <c r="B33" s="30"/>
      <c r="C33" s="31"/>
      <c r="D33" s="32">
        <f t="shared" ref="D33:M33" si="8">SUM(D34:D38)</f>
        <v>13501</v>
      </c>
      <c r="E33" s="32">
        <f t="shared" si="8"/>
        <v>8172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4626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221</v>
      </c>
      <c r="N33" s="32">
        <f t="shared" si="4"/>
        <v>26520</v>
      </c>
      <c r="O33" s="45">
        <f t="shared" si="1"/>
        <v>37.724039829302988</v>
      </c>
      <c r="P33" s="10"/>
    </row>
    <row r="34" spans="1:119">
      <c r="A34" s="12"/>
      <c r="B34" s="25">
        <v>361.1</v>
      </c>
      <c r="C34" s="20" t="s">
        <v>41</v>
      </c>
      <c r="D34" s="46">
        <v>232</v>
      </c>
      <c r="E34" s="46">
        <v>2220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221</v>
      </c>
      <c r="N34" s="46">
        <f t="shared" si="4"/>
        <v>2673</v>
      </c>
      <c r="O34" s="47">
        <f t="shared" si="1"/>
        <v>3.802275960170697</v>
      </c>
      <c r="P34" s="9"/>
    </row>
    <row r="35" spans="1:119">
      <c r="A35" s="12"/>
      <c r="B35" s="25">
        <v>361.3</v>
      </c>
      <c r="C35" s="20" t="s">
        <v>42</v>
      </c>
      <c r="D35" s="46">
        <v>540</v>
      </c>
      <c r="E35" s="46">
        <v>3938</v>
      </c>
      <c r="F35" s="46">
        <v>0</v>
      </c>
      <c r="G35" s="46">
        <v>0</v>
      </c>
      <c r="H35" s="46">
        <v>0</v>
      </c>
      <c r="I35" s="46">
        <v>1413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5891</v>
      </c>
      <c r="O35" s="47">
        <f t="shared" si="1"/>
        <v>8.3798008534850634</v>
      </c>
      <c r="P35" s="9"/>
    </row>
    <row r="36" spans="1:119">
      <c r="A36" s="12"/>
      <c r="B36" s="25">
        <v>364</v>
      </c>
      <c r="C36" s="20" t="s">
        <v>43</v>
      </c>
      <c r="D36" s="46">
        <v>12192</v>
      </c>
      <c r="E36" s="46">
        <v>2014</v>
      </c>
      <c r="F36" s="46">
        <v>0</v>
      </c>
      <c r="G36" s="46">
        <v>0</v>
      </c>
      <c r="H36" s="46">
        <v>0</v>
      </c>
      <c r="I36" s="46">
        <v>3213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17419</v>
      </c>
      <c r="O36" s="47">
        <f t="shared" si="1"/>
        <v>24.778093883357041</v>
      </c>
      <c r="P36" s="9"/>
    </row>
    <row r="37" spans="1:119">
      <c r="A37" s="12"/>
      <c r="B37" s="25">
        <v>366</v>
      </c>
      <c r="C37" s="20" t="s">
        <v>44</v>
      </c>
      <c r="D37" s="46">
        <v>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25</v>
      </c>
      <c r="O37" s="47">
        <f t="shared" si="1"/>
        <v>3.5561877667140827E-2</v>
      </c>
      <c r="P37" s="9"/>
    </row>
    <row r="38" spans="1:119">
      <c r="A38" s="12"/>
      <c r="B38" s="25">
        <v>369.9</v>
      </c>
      <c r="C38" s="20" t="s">
        <v>45</v>
      </c>
      <c r="D38" s="46">
        <v>512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512</v>
      </c>
      <c r="O38" s="47">
        <f t="shared" si="1"/>
        <v>0.72830725462304413</v>
      </c>
      <c r="P38" s="9"/>
    </row>
    <row r="39" spans="1:119" ht="15.75">
      <c r="A39" s="29" t="s">
        <v>31</v>
      </c>
      <c r="B39" s="30"/>
      <c r="C39" s="31"/>
      <c r="D39" s="32">
        <f t="shared" ref="D39:M39" si="9">SUM(D40:D42)</f>
        <v>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234905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234905</v>
      </c>
      <c r="O39" s="45">
        <f t="shared" si="1"/>
        <v>334.14651493598865</v>
      </c>
      <c r="P39" s="9"/>
    </row>
    <row r="40" spans="1:119">
      <c r="A40" s="12"/>
      <c r="B40" s="25">
        <v>389.1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803</v>
      </c>
      <c r="O40" s="47">
        <f t="shared" si="1"/>
        <v>1.1422475106685632</v>
      </c>
      <c r="P40" s="9"/>
    </row>
    <row r="41" spans="1:119">
      <c r="A41" s="12"/>
      <c r="B41" s="25">
        <v>389.3</v>
      </c>
      <c r="C41" s="20" t="s">
        <v>71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233050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233050</v>
      </c>
      <c r="O41" s="47">
        <f t="shared" si="1"/>
        <v>331.50782361308677</v>
      </c>
      <c r="P41" s="9"/>
    </row>
    <row r="42" spans="1:119" ht="15.75" thickBot="1">
      <c r="A42" s="12"/>
      <c r="B42" s="25">
        <v>389.9</v>
      </c>
      <c r="C42" s="20" t="s">
        <v>72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1052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1052</v>
      </c>
      <c r="O42" s="47">
        <f t="shared" si="1"/>
        <v>1.4964438122332859</v>
      </c>
      <c r="P42" s="9"/>
    </row>
    <row r="43" spans="1:119" ht="16.5" thickBot="1">
      <c r="A43" s="14" t="s">
        <v>37</v>
      </c>
      <c r="B43" s="23"/>
      <c r="C43" s="22"/>
      <c r="D43" s="15">
        <f t="shared" ref="D43:M43" si="10">SUM(D5,D12,D16,D26,D31,D33,D39)</f>
        <v>273410</v>
      </c>
      <c r="E43" s="15">
        <f t="shared" si="10"/>
        <v>58546</v>
      </c>
      <c r="F43" s="15">
        <f t="shared" si="10"/>
        <v>0</v>
      </c>
      <c r="G43" s="15">
        <f t="shared" si="10"/>
        <v>8126</v>
      </c>
      <c r="H43" s="15">
        <f t="shared" si="10"/>
        <v>0</v>
      </c>
      <c r="I43" s="15">
        <f t="shared" si="10"/>
        <v>479162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30842</v>
      </c>
      <c r="N43" s="15">
        <f t="shared" si="4"/>
        <v>850086</v>
      </c>
      <c r="O43" s="38">
        <f t="shared" si="1"/>
        <v>1209.2261735419629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73</v>
      </c>
      <c r="M45" s="118"/>
      <c r="N45" s="118"/>
      <c r="O45" s="43">
        <v>703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126052</v>
      </c>
      <c r="E5" s="27">
        <f t="shared" si="0"/>
        <v>31917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157969</v>
      </c>
      <c r="O5" s="33">
        <f t="shared" ref="O5:O39" si="1">(N5/O$41)</f>
        <v>224.0695035460993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4886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4886</v>
      </c>
      <c r="O6" s="47">
        <f t="shared" si="1"/>
        <v>6.9304964539007088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27031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27031</v>
      </c>
      <c r="O7" s="47">
        <f t="shared" si="1"/>
        <v>38.341843971631207</v>
      </c>
      <c r="P7" s="9"/>
    </row>
    <row r="8" spans="1:133">
      <c r="A8" s="12"/>
      <c r="B8" s="25">
        <v>312.60000000000002</v>
      </c>
      <c r="C8" s="20" t="s">
        <v>10</v>
      </c>
      <c r="D8" s="46">
        <v>61351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61351</v>
      </c>
      <c r="O8" s="47">
        <f t="shared" si="1"/>
        <v>87.022695035460998</v>
      </c>
      <c r="P8" s="9"/>
    </row>
    <row r="9" spans="1:133">
      <c r="A9" s="12"/>
      <c r="B9" s="25">
        <v>314.10000000000002</v>
      </c>
      <c r="C9" s="20" t="s">
        <v>11</v>
      </c>
      <c r="D9" s="46">
        <v>41771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41771</v>
      </c>
      <c r="O9" s="47">
        <f t="shared" si="1"/>
        <v>59.249645390070924</v>
      </c>
      <c r="P9" s="9"/>
    </row>
    <row r="10" spans="1:133">
      <c r="A10" s="12"/>
      <c r="B10" s="25">
        <v>314.8</v>
      </c>
      <c r="C10" s="20" t="s">
        <v>12</v>
      </c>
      <c r="D10" s="46">
        <v>1652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1652</v>
      </c>
      <c r="O10" s="47">
        <f t="shared" si="1"/>
        <v>2.3432624113475176</v>
      </c>
      <c r="P10" s="9"/>
    </row>
    <row r="11" spans="1:133">
      <c r="A11" s="12"/>
      <c r="B11" s="25">
        <v>315</v>
      </c>
      <c r="C11" s="20" t="s">
        <v>13</v>
      </c>
      <c r="D11" s="46">
        <v>21278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21278</v>
      </c>
      <c r="O11" s="47">
        <f t="shared" si="1"/>
        <v>30.181560283687944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47900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9" si="4">SUM(D12:M12)</f>
        <v>47900</v>
      </c>
      <c r="O12" s="45">
        <f t="shared" si="1"/>
        <v>67.943262411347519</v>
      </c>
      <c r="P12" s="10"/>
    </row>
    <row r="13" spans="1:133">
      <c r="A13" s="12"/>
      <c r="B13" s="25">
        <v>322</v>
      </c>
      <c r="C13" s="20" t="s">
        <v>58</v>
      </c>
      <c r="D13" s="46">
        <v>8977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8977</v>
      </c>
      <c r="O13" s="47">
        <f t="shared" si="1"/>
        <v>12.733333333333333</v>
      </c>
      <c r="P13" s="9"/>
    </row>
    <row r="14" spans="1:133">
      <c r="A14" s="12"/>
      <c r="B14" s="25">
        <v>323.10000000000002</v>
      </c>
      <c r="C14" s="20" t="s">
        <v>15</v>
      </c>
      <c r="D14" s="46">
        <v>37161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37161</v>
      </c>
      <c r="O14" s="47">
        <f t="shared" si="1"/>
        <v>52.710638297872343</v>
      </c>
      <c r="P14" s="9"/>
    </row>
    <row r="15" spans="1:133">
      <c r="A15" s="12"/>
      <c r="B15" s="25">
        <v>329</v>
      </c>
      <c r="C15" s="20" t="s">
        <v>16</v>
      </c>
      <c r="D15" s="46">
        <v>1762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1762</v>
      </c>
      <c r="O15" s="47">
        <f t="shared" si="1"/>
        <v>2.4992907801418438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SUM(D17:D23)</f>
        <v>94604</v>
      </c>
      <c r="E16" s="32">
        <f t="shared" si="5"/>
        <v>12568</v>
      </c>
      <c r="F16" s="32">
        <f t="shared" si="5"/>
        <v>0</v>
      </c>
      <c r="G16" s="32">
        <f t="shared" si="5"/>
        <v>539284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31725</v>
      </c>
      <c r="N16" s="44">
        <f t="shared" si="4"/>
        <v>678181</v>
      </c>
      <c r="O16" s="45">
        <f t="shared" si="1"/>
        <v>961.95886524822697</v>
      </c>
      <c r="P16" s="10"/>
    </row>
    <row r="17" spans="1:16">
      <c r="A17" s="12"/>
      <c r="B17" s="25">
        <v>331.1</v>
      </c>
      <c r="C17" s="20" t="s">
        <v>60</v>
      </c>
      <c r="D17" s="46">
        <v>0</v>
      </c>
      <c r="E17" s="46">
        <v>0</v>
      </c>
      <c r="F17" s="46">
        <v>0</v>
      </c>
      <c r="G17" s="46">
        <v>539284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539284</v>
      </c>
      <c r="O17" s="47">
        <f t="shared" si="1"/>
        <v>764.94184397163122</v>
      </c>
      <c r="P17" s="9"/>
    </row>
    <row r="18" spans="1:16">
      <c r="A18" s="12"/>
      <c r="B18" s="25">
        <v>335.12</v>
      </c>
      <c r="C18" s="20" t="s">
        <v>19</v>
      </c>
      <c r="D18" s="46">
        <v>31136</v>
      </c>
      <c r="E18" s="46">
        <v>12568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43704</v>
      </c>
      <c r="O18" s="47">
        <f t="shared" si="1"/>
        <v>61.991489361702129</v>
      </c>
      <c r="P18" s="9"/>
    </row>
    <row r="19" spans="1:16">
      <c r="A19" s="12"/>
      <c r="B19" s="25">
        <v>335.14</v>
      </c>
      <c r="C19" s="20" t="s">
        <v>20</v>
      </c>
      <c r="D19" s="46">
        <v>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</v>
      </c>
      <c r="O19" s="47">
        <f t="shared" si="1"/>
        <v>2.4113475177304965E-2</v>
      </c>
      <c r="P19" s="9"/>
    </row>
    <row r="20" spans="1:16">
      <c r="A20" s="12"/>
      <c r="B20" s="25">
        <v>335.15</v>
      </c>
      <c r="C20" s="20" t="s">
        <v>21</v>
      </c>
      <c r="D20" s="46">
        <v>164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</v>
      </c>
      <c r="O20" s="47">
        <f t="shared" si="1"/>
        <v>0.23262411347517731</v>
      </c>
      <c r="P20" s="9"/>
    </row>
    <row r="21" spans="1:16">
      <c r="A21" s="12"/>
      <c r="B21" s="25">
        <v>335.18</v>
      </c>
      <c r="C21" s="20" t="s">
        <v>22</v>
      </c>
      <c r="D21" s="46">
        <v>32984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32984</v>
      </c>
      <c r="O21" s="47">
        <f t="shared" si="1"/>
        <v>46.785815602836877</v>
      </c>
      <c r="P21" s="9"/>
    </row>
    <row r="22" spans="1:16">
      <c r="A22" s="12"/>
      <c r="B22" s="25">
        <v>337.5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31725</v>
      </c>
      <c r="N22" s="46">
        <f t="shared" si="4"/>
        <v>31725</v>
      </c>
      <c r="O22" s="47">
        <f t="shared" si="1"/>
        <v>45</v>
      </c>
      <c r="P22" s="9"/>
    </row>
    <row r="23" spans="1:16">
      <c r="A23" s="12"/>
      <c r="B23" s="25">
        <v>337.7</v>
      </c>
      <c r="C23" s="20" t="s">
        <v>64</v>
      </c>
      <c r="D23" s="46">
        <v>30303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30303</v>
      </c>
      <c r="O23" s="47">
        <f t="shared" si="1"/>
        <v>42.982978723404258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SUM(D25:D28)</f>
        <v>515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228240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228755</v>
      </c>
      <c r="O24" s="45">
        <f t="shared" si="1"/>
        <v>324.47517730496452</v>
      </c>
      <c r="P24" s="10"/>
    </row>
    <row r="25" spans="1:16">
      <c r="A25" s="12"/>
      <c r="B25" s="25">
        <v>341.9</v>
      </c>
      <c r="C25" s="20" t="s">
        <v>32</v>
      </c>
      <c r="D25" s="46">
        <v>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</v>
      </c>
      <c r="O25" s="47">
        <f t="shared" si="1"/>
        <v>2.1276595744680851E-2</v>
      </c>
      <c r="P25" s="9"/>
    </row>
    <row r="26" spans="1:16">
      <c r="A26" s="12"/>
      <c r="B26" s="25">
        <v>343.3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151104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151104</v>
      </c>
      <c r="O26" s="47">
        <f t="shared" si="1"/>
        <v>214.33191489361701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77136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77136</v>
      </c>
      <c r="O27" s="47">
        <f t="shared" si="1"/>
        <v>109.41276595744681</v>
      </c>
      <c r="P27" s="9"/>
    </row>
    <row r="28" spans="1:16">
      <c r="A28" s="12"/>
      <c r="B28" s="25">
        <v>347.5</v>
      </c>
      <c r="C28" s="20" t="s">
        <v>36</v>
      </c>
      <c r="D28" s="46">
        <v>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500</v>
      </c>
      <c r="O28" s="47">
        <f t="shared" si="1"/>
        <v>0.70921985815602839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SUM(D30:D31)</f>
        <v>627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627</v>
      </c>
      <c r="O29" s="45">
        <f t="shared" si="1"/>
        <v>0.88936170212765953</v>
      </c>
      <c r="P29" s="10"/>
    </row>
    <row r="30" spans="1:16">
      <c r="A30" s="13"/>
      <c r="B30" s="39">
        <v>351.1</v>
      </c>
      <c r="C30" s="21" t="s">
        <v>39</v>
      </c>
      <c r="D30" s="46">
        <v>601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601</v>
      </c>
      <c r="O30" s="47">
        <f t="shared" si="1"/>
        <v>0.85248226950354611</v>
      </c>
      <c r="P30" s="9"/>
    </row>
    <row r="31" spans="1:16">
      <c r="A31" s="13"/>
      <c r="B31" s="39">
        <v>352</v>
      </c>
      <c r="C31" s="21" t="s">
        <v>40</v>
      </c>
      <c r="D31" s="46">
        <v>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</v>
      </c>
      <c r="O31" s="47">
        <f t="shared" si="1"/>
        <v>3.6879432624113473E-2</v>
      </c>
      <c r="P31" s="9"/>
    </row>
    <row r="32" spans="1:16" ht="15.75">
      <c r="A32" s="29" t="s">
        <v>1</v>
      </c>
      <c r="B32" s="30"/>
      <c r="C32" s="31"/>
      <c r="D32" s="32">
        <f t="shared" ref="D32:M32" si="8">SUM(D33:D36)</f>
        <v>1100</v>
      </c>
      <c r="E32" s="32">
        <f t="shared" si="8"/>
        <v>9958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2142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287</v>
      </c>
      <c r="N32" s="32">
        <f t="shared" si="4"/>
        <v>13487</v>
      </c>
      <c r="O32" s="45">
        <f t="shared" si="1"/>
        <v>19.130496453900708</v>
      </c>
      <c r="P32" s="10"/>
    </row>
    <row r="33" spans="1:119">
      <c r="A33" s="12"/>
      <c r="B33" s="25">
        <v>361.1</v>
      </c>
      <c r="C33" s="20" t="s">
        <v>41</v>
      </c>
      <c r="D33" s="46">
        <v>279</v>
      </c>
      <c r="E33" s="46">
        <v>5132</v>
      </c>
      <c r="F33" s="46">
        <v>0</v>
      </c>
      <c r="G33" s="46">
        <v>0</v>
      </c>
      <c r="H33" s="46">
        <v>0</v>
      </c>
      <c r="I33" s="46">
        <v>1259</v>
      </c>
      <c r="J33" s="46">
        <v>0</v>
      </c>
      <c r="K33" s="46">
        <v>0</v>
      </c>
      <c r="L33" s="46">
        <v>0</v>
      </c>
      <c r="M33" s="46">
        <v>287</v>
      </c>
      <c r="N33" s="46">
        <f t="shared" si="4"/>
        <v>6957</v>
      </c>
      <c r="O33" s="47">
        <f t="shared" si="1"/>
        <v>9.8680851063829795</v>
      </c>
      <c r="P33" s="9"/>
    </row>
    <row r="34" spans="1:119">
      <c r="A34" s="12"/>
      <c r="B34" s="25">
        <v>361.3</v>
      </c>
      <c r="C34" s="20" t="s">
        <v>42</v>
      </c>
      <c r="D34" s="46">
        <v>337</v>
      </c>
      <c r="E34" s="46">
        <v>2460</v>
      </c>
      <c r="F34" s="46">
        <v>0</v>
      </c>
      <c r="G34" s="46">
        <v>0</v>
      </c>
      <c r="H34" s="46">
        <v>0</v>
      </c>
      <c r="I34" s="46">
        <v>883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3680</v>
      </c>
      <c r="O34" s="47">
        <f t="shared" si="1"/>
        <v>5.2198581560283692</v>
      </c>
      <c r="P34" s="9"/>
    </row>
    <row r="35" spans="1:119">
      <c r="A35" s="12"/>
      <c r="B35" s="25">
        <v>364</v>
      </c>
      <c r="C35" s="20" t="s">
        <v>43</v>
      </c>
      <c r="D35" s="46">
        <v>0</v>
      </c>
      <c r="E35" s="46">
        <v>2366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2366</v>
      </c>
      <c r="O35" s="47">
        <f t="shared" si="1"/>
        <v>3.3560283687943264</v>
      </c>
      <c r="P35" s="9"/>
    </row>
    <row r="36" spans="1:119">
      <c r="A36" s="12"/>
      <c r="B36" s="25">
        <v>369.9</v>
      </c>
      <c r="C36" s="20" t="s">
        <v>45</v>
      </c>
      <c r="D36" s="46">
        <v>484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484</v>
      </c>
      <c r="O36" s="47">
        <f t="shared" si="1"/>
        <v>0.68652482269503545</v>
      </c>
      <c r="P36" s="9"/>
    </row>
    <row r="37" spans="1:119" ht="15.75">
      <c r="A37" s="29" t="s">
        <v>31</v>
      </c>
      <c r="B37" s="30"/>
      <c r="C37" s="31"/>
      <c r="D37" s="32">
        <f t="shared" ref="D37:M37" si="9">SUM(D38:D38)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358500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358500</v>
      </c>
      <c r="O37" s="45">
        <f t="shared" si="1"/>
        <v>508.51063829787233</v>
      </c>
      <c r="P37" s="9"/>
    </row>
    <row r="38" spans="1:119" ht="15.75" thickBot="1">
      <c r="A38" s="12"/>
      <c r="B38" s="25">
        <v>381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358500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358500</v>
      </c>
      <c r="O38" s="47">
        <f t="shared" si="1"/>
        <v>508.51063829787233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SUM(D5,D12,D16,D24,D29,D32,D37)</f>
        <v>270798</v>
      </c>
      <c r="E39" s="15">
        <f t="shared" si="10"/>
        <v>54443</v>
      </c>
      <c r="F39" s="15">
        <f t="shared" si="10"/>
        <v>0</v>
      </c>
      <c r="G39" s="15">
        <f t="shared" si="10"/>
        <v>539284</v>
      </c>
      <c r="H39" s="15">
        <f t="shared" si="10"/>
        <v>0</v>
      </c>
      <c r="I39" s="15">
        <f t="shared" si="10"/>
        <v>588882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32012</v>
      </c>
      <c r="N39" s="15">
        <f t="shared" si="4"/>
        <v>1485419</v>
      </c>
      <c r="O39" s="38">
        <f t="shared" si="1"/>
        <v>2106.9773049645391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65</v>
      </c>
      <c r="M41" s="118"/>
      <c r="N41" s="118"/>
      <c r="O41" s="43">
        <v>705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129482</v>
      </c>
      <c r="E5" s="27">
        <f t="shared" si="0"/>
        <v>33843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163325</v>
      </c>
      <c r="O5" s="33">
        <f t="shared" ref="O5:O42" si="1">(N5/O$44)</f>
        <v>232.32574679943102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5090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5090</v>
      </c>
      <c r="O6" s="47">
        <f t="shared" si="1"/>
        <v>7.2403982930298723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28753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28753</v>
      </c>
      <c r="O7" s="47">
        <f t="shared" si="1"/>
        <v>40.900426742532005</v>
      </c>
      <c r="P7" s="9"/>
    </row>
    <row r="8" spans="1:133">
      <c r="A8" s="12"/>
      <c r="B8" s="25">
        <v>312.60000000000002</v>
      </c>
      <c r="C8" s="20" t="s">
        <v>10</v>
      </c>
      <c r="D8" s="46">
        <v>60448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60448</v>
      </c>
      <c r="O8" s="47">
        <f t="shared" si="1"/>
        <v>85.985775248933138</v>
      </c>
      <c r="P8" s="9"/>
    </row>
    <row r="9" spans="1:133">
      <c r="A9" s="12"/>
      <c r="B9" s="25">
        <v>314.10000000000002</v>
      </c>
      <c r="C9" s="20" t="s">
        <v>11</v>
      </c>
      <c r="D9" s="46">
        <v>43949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43949</v>
      </c>
      <c r="O9" s="47">
        <f t="shared" si="1"/>
        <v>62.516358463726888</v>
      </c>
      <c r="P9" s="9"/>
    </row>
    <row r="10" spans="1:133">
      <c r="A10" s="12"/>
      <c r="B10" s="25">
        <v>314.8</v>
      </c>
      <c r="C10" s="20" t="s">
        <v>12</v>
      </c>
      <c r="D10" s="46">
        <v>1802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1802</v>
      </c>
      <c r="O10" s="47">
        <f t="shared" si="1"/>
        <v>2.5633001422475106</v>
      </c>
      <c r="P10" s="9"/>
    </row>
    <row r="11" spans="1:133">
      <c r="A11" s="12"/>
      <c r="B11" s="25">
        <v>315</v>
      </c>
      <c r="C11" s="20" t="s">
        <v>13</v>
      </c>
      <c r="D11" s="46">
        <v>23283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23283</v>
      </c>
      <c r="O11" s="47">
        <f t="shared" si="1"/>
        <v>33.119487908961595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43951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42" si="4">SUM(D12:M12)</f>
        <v>43998</v>
      </c>
      <c r="O12" s="45">
        <f t="shared" si="1"/>
        <v>62.586059743954479</v>
      </c>
      <c r="P12" s="10"/>
    </row>
    <row r="13" spans="1:133">
      <c r="A13" s="12"/>
      <c r="B13" s="25">
        <v>322</v>
      </c>
      <c r="C13" s="20" t="s">
        <v>58</v>
      </c>
      <c r="D13" s="46">
        <v>1418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1418</v>
      </c>
      <c r="O13" s="47">
        <f t="shared" si="1"/>
        <v>2.0170697012802274</v>
      </c>
      <c r="P13" s="9"/>
    </row>
    <row r="14" spans="1:133">
      <c r="A14" s="12"/>
      <c r="B14" s="25">
        <v>323.10000000000002</v>
      </c>
      <c r="C14" s="20" t="s">
        <v>15</v>
      </c>
      <c r="D14" s="46">
        <v>39853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39853</v>
      </c>
      <c r="O14" s="47">
        <f t="shared" si="1"/>
        <v>56.689900426742533</v>
      </c>
      <c r="P14" s="9"/>
    </row>
    <row r="15" spans="1:133">
      <c r="A15" s="12"/>
      <c r="B15" s="25">
        <v>324.22000000000003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</v>
      </c>
      <c r="O15" s="47">
        <f t="shared" si="1"/>
        <v>6.6856330014224752E-2</v>
      </c>
      <c r="P15" s="9"/>
    </row>
    <row r="16" spans="1:133">
      <c r="A16" s="12"/>
      <c r="B16" s="25">
        <v>329</v>
      </c>
      <c r="C16" s="20" t="s">
        <v>16</v>
      </c>
      <c r="D16" s="46">
        <v>2680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2680</v>
      </c>
      <c r="O16" s="47">
        <f t="shared" si="1"/>
        <v>3.8122332859174963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SUM(D18:D26)</f>
        <v>93068</v>
      </c>
      <c r="E17" s="32">
        <f t="shared" si="5"/>
        <v>12643</v>
      </c>
      <c r="F17" s="32">
        <f t="shared" si="5"/>
        <v>0</v>
      </c>
      <c r="G17" s="32">
        <f t="shared" si="5"/>
        <v>52590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45617</v>
      </c>
      <c r="N17" s="44">
        <f t="shared" si="4"/>
        <v>203918</v>
      </c>
      <c r="O17" s="45">
        <f t="shared" si="1"/>
        <v>290.06827880512088</v>
      </c>
      <c r="P17" s="10"/>
    </row>
    <row r="18" spans="1:16">
      <c r="A18" s="12"/>
      <c r="B18" s="25">
        <v>331.1</v>
      </c>
      <c r="C18" s="20" t="s">
        <v>60</v>
      </c>
      <c r="D18" s="46">
        <v>0</v>
      </c>
      <c r="E18" s="46">
        <v>0</v>
      </c>
      <c r="F18" s="46">
        <v>0</v>
      </c>
      <c r="G18" s="46">
        <v>52590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52590</v>
      </c>
      <c r="O18" s="47">
        <f t="shared" si="1"/>
        <v>74.807965860597434</v>
      </c>
      <c r="P18" s="9"/>
    </row>
    <row r="19" spans="1:16">
      <c r="A19" s="12"/>
      <c r="B19" s="25">
        <v>331.2</v>
      </c>
      <c r="C19" s="20" t="s">
        <v>61</v>
      </c>
      <c r="D19" s="46">
        <v>2445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2445</v>
      </c>
      <c r="O19" s="47">
        <f t="shared" si="1"/>
        <v>3.4779516358463729</v>
      </c>
      <c r="P19" s="9"/>
    </row>
    <row r="20" spans="1:16">
      <c r="A20" s="12"/>
      <c r="B20" s="25">
        <v>331.7</v>
      </c>
      <c r="C20" s="20" t="s">
        <v>18</v>
      </c>
      <c r="D20" s="46">
        <v>1200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1200</v>
      </c>
      <c r="O20" s="47">
        <f t="shared" si="1"/>
        <v>1.7069701280227596</v>
      </c>
      <c r="P20" s="9"/>
    </row>
    <row r="21" spans="1:16">
      <c r="A21" s="12"/>
      <c r="B21" s="25">
        <v>335.12</v>
      </c>
      <c r="C21" s="20" t="s">
        <v>19</v>
      </c>
      <c r="D21" s="46">
        <v>30915</v>
      </c>
      <c r="E21" s="46">
        <v>12643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43558</v>
      </c>
      <c r="O21" s="47">
        <f t="shared" si="1"/>
        <v>61.960170697012799</v>
      </c>
      <c r="P21" s="9"/>
    </row>
    <row r="22" spans="1:16">
      <c r="A22" s="12"/>
      <c r="B22" s="25">
        <v>335.14</v>
      </c>
      <c r="C22" s="20" t="s">
        <v>20</v>
      </c>
      <c r="D22" s="46">
        <v>287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</v>
      </c>
      <c r="O22" s="47">
        <f t="shared" si="1"/>
        <v>0.40825035561877665</v>
      </c>
      <c r="P22" s="9"/>
    </row>
    <row r="23" spans="1:16">
      <c r="A23" s="12"/>
      <c r="B23" s="25">
        <v>335.15</v>
      </c>
      <c r="C23" s="20" t="s">
        <v>21</v>
      </c>
      <c r="D23" s="46">
        <v>105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</v>
      </c>
      <c r="O23" s="47">
        <f t="shared" si="1"/>
        <v>0.14935988620199148</v>
      </c>
      <c r="P23" s="9"/>
    </row>
    <row r="24" spans="1:16">
      <c r="A24" s="12"/>
      <c r="B24" s="25">
        <v>335.18</v>
      </c>
      <c r="C24" s="20" t="s">
        <v>22</v>
      </c>
      <c r="D24" s="46">
        <v>32336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32336</v>
      </c>
      <c r="O24" s="47">
        <f t="shared" si="1"/>
        <v>45.997155049786628</v>
      </c>
      <c r="P24" s="9"/>
    </row>
    <row r="25" spans="1:16">
      <c r="A25" s="12"/>
      <c r="B25" s="25">
        <v>337.3</v>
      </c>
      <c r="C25" s="20" t="s">
        <v>23</v>
      </c>
      <c r="D25" s="46">
        <v>25780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25780</v>
      </c>
      <c r="O25" s="47">
        <f t="shared" si="1"/>
        <v>36.671408250355618</v>
      </c>
      <c r="P25" s="9"/>
    </row>
    <row r="26" spans="1:16">
      <c r="A26" s="12"/>
      <c r="B26" s="25">
        <v>337.5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45617</v>
      </c>
      <c r="N26" s="46">
        <f t="shared" si="4"/>
        <v>45617</v>
      </c>
      <c r="O26" s="47">
        <f t="shared" si="1"/>
        <v>64.889046941678515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SUM(D28:D31)</f>
        <v>1440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236295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237735</v>
      </c>
      <c r="O27" s="45">
        <f t="shared" si="1"/>
        <v>338.17211948790896</v>
      </c>
      <c r="P27" s="10"/>
    </row>
    <row r="28" spans="1:16">
      <c r="A28" s="12"/>
      <c r="B28" s="25">
        <v>341.9</v>
      </c>
      <c r="C28" s="20" t="s">
        <v>32</v>
      </c>
      <c r="D28" s="46">
        <v>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</v>
      </c>
      <c r="O28" s="47">
        <f t="shared" si="1"/>
        <v>5.6899004267425321E-2</v>
      </c>
      <c r="P28" s="9"/>
    </row>
    <row r="29" spans="1:16">
      <c r="A29" s="12"/>
      <c r="B29" s="25">
        <v>343.3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156320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156320</v>
      </c>
      <c r="O29" s="47">
        <f t="shared" si="1"/>
        <v>222.36130867709815</v>
      </c>
      <c r="P29" s="9"/>
    </row>
    <row r="30" spans="1:16">
      <c r="A30" s="12"/>
      <c r="B30" s="25">
        <v>343.4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79975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79975</v>
      </c>
      <c r="O30" s="47">
        <f t="shared" si="1"/>
        <v>113.7624466571835</v>
      </c>
      <c r="P30" s="9"/>
    </row>
    <row r="31" spans="1:16">
      <c r="A31" s="12"/>
      <c r="B31" s="25">
        <v>347.5</v>
      </c>
      <c r="C31" s="20" t="s">
        <v>36</v>
      </c>
      <c r="D31" s="46">
        <v>1400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1400</v>
      </c>
      <c r="O31" s="47">
        <f t="shared" si="1"/>
        <v>1.9914651493598863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SUM(D33:D34)</f>
        <v>4156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4156</v>
      </c>
      <c r="O32" s="45">
        <f t="shared" si="1"/>
        <v>5.9118065433854907</v>
      </c>
      <c r="P32" s="10"/>
    </row>
    <row r="33" spans="1:119">
      <c r="A33" s="13"/>
      <c r="B33" s="39">
        <v>351.1</v>
      </c>
      <c r="C33" s="21" t="s">
        <v>39</v>
      </c>
      <c r="D33" s="46">
        <v>4047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4047</v>
      </c>
      <c r="O33" s="47">
        <f t="shared" si="1"/>
        <v>5.756756756756757</v>
      </c>
      <c r="P33" s="9"/>
    </row>
    <row r="34" spans="1:119">
      <c r="A34" s="13"/>
      <c r="B34" s="39">
        <v>352</v>
      </c>
      <c r="C34" s="21" t="s">
        <v>40</v>
      </c>
      <c r="D34" s="46">
        <v>109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109</v>
      </c>
      <c r="O34" s="47">
        <f t="shared" si="1"/>
        <v>0.155049786628734</v>
      </c>
      <c r="P34" s="9"/>
    </row>
    <row r="35" spans="1:119" ht="15.75">
      <c r="A35" s="29" t="s">
        <v>1</v>
      </c>
      <c r="B35" s="30"/>
      <c r="C35" s="31"/>
      <c r="D35" s="32">
        <f t="shared" ref="D35:M35" si="8">SUM(D36:D39)</f>
        <v>2695</v>
      </c>
      <c r="E35" s="32">
        <f t="shared" si="8"/>
        <v>17982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4614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209</v>
      </c>
      <c r="N35" s="32">
        <f t="shared" si="4"/>
        <v>25500</v>
      </c>
      <c r="O35" s="45">
        <f t="shared" si="1"/>
        <v>36.273115220483639</v>
      </c>
      <c r="P35" s="10"/>
    </row>
    <row r="36" spans="1:119">
      <c r="A36" s="12"/>
      <c r="B36" s="25">
        <v>361.1</v>
      </c>
      <c r="C36" s="20" t="s">
        <v>41</v>
      </c>
      <c r="D36" s="46">
        <v>828</v>
      </c>
      <c r="E36" s="46">
        <v>8737</v>
      </c>
      <c r="F36" s="46">
        <v>0</v>
      </c>
      <c r="G36" s="46">
        <v>0</v>
      </c>
      <c r="H36" s="46">
        <v>0</v>
      </c>
      <c r="I36" s="46">
        <v>2050</v>
      </c>
      <c r="J36" s="46">
        <v>0</v>
      </c>
      <c r="K36" s="46">
        <v>0</v>
      </c>
      <c r="L36" s="46">
        <v>0</v>
      </c>
      <c r="M36" s="46">
        <v>209</v>
      </c>
      <c r="N36" s="46">
        <f t="shared" si="4"/>
        <v>11824</v>
      </c>
      <c r="O36" s="47">
        <f t="shared" si="1"/>
        <v>16.819345661450924</v>
      </c>
      <c r="P36" s="9"/>
    </row>
    <row r="37" spans="1:119">
      <c r="A37" s="12"/>
      <c r="B37" s="25">
        <v>361.3</v>
      </c>
      <c r="C37" s="20" t="s">
        <v>42</v>
      </c>
      <c r="D37" s="46">
        <v>980</v>
      </c>
      <c r="E37" s="46">
        <v>7145</v>
      </c>
      <c r="F37" s="46">
        <v>0</v>
      </c>
      <c r="G37" s="46">
        <v>0</v>
      </c>
      <c r="H37" s="46">
        <v>0</v>
      </c>
      <c r="I37" s="46">
        <v>2564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10689</v>
      </c>
      <c r="O37" s="47">
        <f t="shared" si="1"/>
        <v>15.204836415362731</v>
      </c>
      <c r="P37" s="9"/>
    </row>
    <row r="38" spans="1:119">
      <c r="A38" s="12"/>
      <c r="B38" s="25">
        <v>364</v>
      </c>
      <c r="C38" s="20" t="s">
        <v>43</v>
      </c>
      <c r="D38" s="46">
        <v>0</v>
      </c>
      <c r="E38" s="46">
        <v>2100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2100</v>
      </c>
      <c r="O38" s="47">
        <f t="shared" si="1"/>
        <v>2.9871977240398291</v>
      </c>
      <c r="P38" s="9"/>
    </row>
    <row r="39" spans="1:119">
      <c r="A39" s="12"/>
      <c r="B39" s="25">
        <v>369.9</v>
      </c>
      <c r="C39" s="20" t="s">
        <v>45</v>
      </c>
      <c r="D39" s="46">
        <v>887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887</v>
      </c>
      <c r="O39" s="47">
        <f t="shared" si="1"/>
        <v>1.2617354196301565</v>
      </c>
      <c r="P39" s="9"/>
    </row>
    <row r="40" spans="1:119" ht="15.75">
      <c r="A40" s="29" t="s">
        <v>31</v>
      </c>
      <c r="B40" s="30"/>
      <c r="C40" s="31"/>
      <c r="D40" s="32">
        <f t="shared" ref="D40:M40" si="9">SUM(D41:D41)</f>
        <v>565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565</v>
      </c>
      <c r="O40" s="45">
        <f t="shared" si="1"/>
        <v>0.80369843527738261</v>
      </c>
      <c r="P40" s="9"/>
    </row>
    <row r="41" spans="1:119" ht="15.75" thickBot="1">
      <c r="A41" s="12"/>
      <c r="B41" s="25">
        <v>381</v>
      </c>
      <c r="C41" s="20" t="s">
        <v>46</v>
      </c>
      <c r="D41" s="46">
        <v>565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565</v>
      </c>
      <c r="O41" s="47">
        <f t="shared" si="1"/>
        <v>0.80369843527738261</v>
      </c>
      <c r="P41" s="9"/>
    </row>
    <row r="42" spans="1:119" ht="16.5" thickBot="1">
      <c r="A42" s="14" t="s">
        <v>37</v>
      </c>
      <c r="B42" s="23"/>
      <c r="C42" s="22"/>
      <c r="D42" s="15">
        <f t="shared" ref="D42:M42" si="10">SUM(D5,D12,D17,D27,D32,D35,D40)</f>
        <v>275357</v>
      </c>
      <c r="E42" s="15">
        <f t="shared" si="10"/>
        <v>64468</v>
      </c>
      <c r="F42" s="15">
        <f t="shared" si="10"/>
        <v>0</v>
      </c>
      <c r="G42" s="15">
        <f t="shared" si="10"/>
        <v>52590</v>
      </c>
      <c r="H42" s="15">
        <f t="shared" si="10"/>
        <v>0</v>
      </c>
      <c r="I42" s="15">
        <f t="shared" si="10"/>
        <v>240956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45826</v>
      </c>
      <c r="N42" s="15">
        <f t="shared" si="4"/>
        <v>679197</v>
      </c>
      <c r="O42" s="38">
        <f t="shared" si="1"/>
        <v>966.14082503556187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62</v>
      </c>
      <c r="M44" s="118"/>
      <c r="N44" s="118"/>
      <c r="O44" s="43">
        <v>703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124679</v>
      </c>
      <c r="E5" s="27">
        <f t="shared" si="0"/>
        <v>33591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158270</v>
      </c>
      <c r="O5" s="33">
        <f t="shared" ref="O5:O42" si="1">(N5/O$44)</f>
        <v>245.7608695652174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5136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5136</v>
      </c>
      <c r="O6" s="47">
        <f t="shared" si="1"/>
        <v>7.975155279503106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28455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28455</v>
      </c>
      <c r="O7" s="47">
        <f t="shared" si="1"/>
        <v>44.184782608695649</v>
      </c>
      <c r="P7" s="9"/>
    </row>
    <row r="8" spans="1:133">
      <c r="A8" s="12"/>
      <c r="B8" s="25">
        <v>312.60000000000002</v>
      </c>
      <c r="C8" s="20" t="s">
        <v>10</v>
      </c>
      <c r="D8" s="46">
        <v>57521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57521</v>
      </c>
      <c r="O8" s="47">
        <f t="shared" si="1"/>
        <v>89.318322981366464</v>
      </c>
      <c r="P8" s="9"/>
    </row>
    <row r="9" spans="1:133">
      <c r="A9" s="12"/>
      <c r="B9" s="25">
        <v>314.10000000000002</v>
      </c>
      <c r="C9" s="20" t="s">
        <v>11</v>
      </c>
      <c r="D9" s="46">
        <v>38067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38067</v>
      </c>
      <c r="O9" s="47">
        <f t="shared" si="1"/>
        <v>59.110248447204967</v>
      </c>
      <c r="P9" s="9"/>
    </row>
    <row r="10" spans="1:133">
      <c r="A10" s="12"/>
      <c r="B10" s="25">
        <v>314.8</v>
      </c>
      <c r="C10" s="20" t="s">
        <v>12</v>
      </c>
      <c r="D10" s="46">
        <v>1467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1467</v>
      </c>
      <c r="O10" s="47">
        <f t="shared" si="1"/>
        <v>2.2779503105590062</v>
      </c>
      <c r="P10" s="9"/>
    </row>
    <row r="11" spans="1:133">
      <c r="A11" s="12"/>
      <c r="B11" s="25">
        <v>315</v>
      </c>
      <c r="C11" s="20" t="s">
        <v>13</v>
      </c>
      <c r="D11" s="46">
        <v>27624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27624</v>
      </c>
      <c r="O11" s="47">
        <f t="shared" si="1"/>
        <v>42.894409937888199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39480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42" si="4">SUM(D12:M12)</f>
        <v>39480</v>
      </c>
      <c r="O12" s="45">
        <f t="shared" si="1"/>
        <v>61.304347826086953</v>
      </c>
      <c r="P12" s="10"/>
    </row>
    <row r="13" spans="1:133">
      <c r="A13" s="12"/>
      <c r="B13" s="25">
        <v>323.10000000000002</v>
      </c>
      <c r="C13" s="20" t="s">
        <v>15</v>
      </c>
      <c r="D13" s="46">
        <v>37768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37768</v>
      </c>
      <c r="O13" s="47">
        <f t="shared" si="1"/>
        <v>58.645962732919251</v>
      </c>
      <c r="P13" s="9"/>
    </row>
    <row r="14" spans="1:133">
      <c r="A14" s="12"/>
      <c r="B14" s="25">
        <v>329</v>
      </c>
      <c r="C14" s="20" t="s">
        <v>16</v>
      </c>
      <c r="D14" s="46">
        <v>1712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1712</v>
      </c>
      <c r="O14" s="47">
        <f t="shared" si="1"/>
        <v>2.658385093167702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SUM(D16:D22)</f>
        <v>90001</v>
      </c>
      <c r="E15" s="32">
        <f t="shared" si="5"/>
        <v>12484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38297</v>
      </c>
      <c r="N15" s="44">
        <f t="shared" si="4"/>
        <v>140782</v>
      </c>
      <c r="O15" s="45">
        <f t="shared" si="1"/>
        <v>218.60559006211179</v>
      </c>
      <c r="P15" s="10"/>
    </row>
    <row r="16" spans="1:133">
      <c r="A16" s="12"/>
      <c r="B16" s="25">
        <v>331.7</v>
      </c>
      <c r="C16" s="20" t="s">
        <v>18</v>
      </c>
      <c r="D16" s="46">
        <v>2400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2400</v>
      </c>
      <c r="O16" s="47">
        <f t="shared" si="1"/>
        <v>3.7267080745341614</v>
      </c>
      <c r="P16" s="9"/>
    </row>
    <row r="17" spans="1:16">
      <c r="A17" s="12"/>
      <c r="B17" s="25">
        <v>335.12</v>
      </c>
      <c r="C17" s="20" t="s">
        <v>19</v>
      </c>
      <c r="D17" s="46">
        <v>31108</v>
      </c>
      <c r="E17" s="46">
        <v>12484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43592</v>
      </c>
      <c r="O17" s="47">
        <f t="shared" si="1"/>
        <v>67.689440993788821</v>
      </c>
      <c r="P17" s="9"/>
    </row>
    <row r="18" spans="1:16">
      <c r="A18" s="12"/>
      <c r="B18" s="25">
        <v>335.14</v>
      </c>
      <c r="C18" s="20" t="s">
        <v>20</v>
      </c>
      <c r="D18" s="46">
        <v>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</v>
      </c>
      <c r="O18" s="47">
        <f t="shared" si="1"/>
        <v>0.14596273291925466</v>
      </c>
      <c r="P18" s="9"/>
    </row>
    <row r="19" spans="1:16">
      <c r="A19" s="12"/>
      <c r="B19" s="25">
        <v>335.15</v>
      </c>
      <c r="C19" s="20" t="s">
        <v>21</v>
      </c>
      <c r="D19" s="46">
        <v>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</v>
      </c>
      <c r="O19" s="47">
        <f t="shared" si="1"/>
        <v>0.13198757763975155</v>
      </c>
      <c r="P19" s="9"/>
    </row>
    <row r="20" spans="1:16">
      <c r="A20" s="12"/>
      <c r="B20" s="25">
        <v>335.18</v>
      </c>
      <c r="C20" s="20" t="s">
        <v>22</v>
      </c>
      <c r="D20" s="46">
        <v>30843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30843</v>
      </c>
      <c r="O20" s="47">
        <f t="shared" si="1"/>
        <v>47.892857142857146</v>
      </c>
      <c r="P20" s="9"/>
    </row>
    <row r="21" spans="1:16">
      <c r="A21" s="12"/>
      <c r="B21" s="25">
        <v>337.3</v>
      </c>
      <c r="C21" s="20" t="s">
        <v>23</v>
      </c>
      <c r="D21" s="46">
        <v>25471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25471</v>
      </c>
      <c r="O21" s="47">
        <f t="shared" si="1"/>
        <v>39.551242236024848</v>
      </c>
      <c r="P21" s="9"/>
    </row>
    <row r="22" spans="1:16">
      <c r="A22" s="12"/>
      <c r="B22" s="25">
        <v>337.5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38297</v>
      </c>
      <c r="N22" s="46">
        <f t="shared" si="4"/>
        <v>38297</v>
      </c>
      <c r="O22" s="47">
        <f t="shared" si="1"/>
        <v>59.467391304347828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SUM(D24:D29)</f>
        <v>4247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243843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248090</v>
      </c>
      <c r="O23" s="45">
        <f t="shared" si="1"/>
        <v>385.23291925465838</v>
      </c>
      <c r="P23" s="10"/>
    </row>
    <row r="24" spans="1:16">
      <c r="A24" s="12"/>
      <c r="B24" s="25">
        <v>341.1</v>
      </c>
      <c r="C24" s="20" t="s">
        <v>55</v>
      </c>
      <c r="D24" s="46">
        <v>1427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1427</v>
      </c>
      <c r="O24" s="47">
        <f t="shared" si="1"/>
        <v>2.2158385093167703</v>
      </c>
      <c r="P24" s="9"/>
    </row>
    <row r="25" spans="1:16">
      <c r="A25" s="12"/>
      <c r="B25" s="25">
        <v>341.9</v>
      </c>
      <c r="C25" s="20" t="s">
        <v>32</v>
      </c>
      <c r="D25" s="46">
        <v>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</v>
      </c>
      <c r="O25" s="47">
        <f t="shared" si="1"/>
        <v>3.1055900621118012E-2</v>
      </c>
      <c r="P25" s="9"/>
    </row>
    <row r="26" spans="1:16">
      <c r="A26" s="12"/>
      <c r="B26" s="25">
        <v>343.3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160857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160857</v>
      </c>
      <c r="O26" s="47">
        <f t="shared" si="1"/>
        <v>249.77795031055899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82986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82986</v>
      </c>
      <c r="O27" s="47">
        <f t="shared" si="1"/>
        <v>128.86024844720498</v>
      </c>
      <c r="P27" s="9"/>
    </row>
    <row r="28" spans="1:16">
      <c r="A28" s="12"/>
      <c r="B28" s="25">
        <v>347.2</v>
      </c>
      <c r="C28" s="20" t="s">
        <v>35</v>
      </c>
      <c r="D28" s="46">
        <v>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500</v>
      </c>
      <c r="O28" s="47">
        <f t="shared" si="1"/>
        <v>0.77639751552795033</v>
      </c>
      <c r="P28" s="9"/>
    </row>
    <row r="29" spans="1:16">
      <c r="A29" s="12"/>
      <c r="B29" s="25">
        <v>347.5</v>
      </c>
      <c r="C29" s="20" t="s">
        <v>36</v>
      </c>
      <c r="D29" s="46">
        <v>2300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2300</v>
      </c>
      <c r="O29" s="47">
        <f t="shared" si="1"/>
        <v>3.5714285714285716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SUM(D31:D32)</f>
        <v>11087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11087</v>
      </c>
      <c r="O30" s="45">
        <f t="shared" si="1"/>
        <v>17.215838509316772</v>
      </c>
      <c r="P30" s="10"/>
    </row>
    <row r="31" spans="1:16">
      <c r="A31" s="13"/>
      <c r="B31" s="39">
        <v>351.1</v>
      </c>
      <c r="C31" s="21" t="s">
        <v>39</v>
      </c>
      <c r="D31" s="46">
        <v>11012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11012</v>
      </c>
      <c r="O31" s="47">
        <f t="shared" si="1"/>
        <v>17.099378881987576</v>
      </c>
      <c r="P31" s="9"/>
    </row>
    <row r="32" spans="1:16">
      <c r="A32" s="13"/>
      <c r="B32" s="39">
        <v>352</v>
      </c>
      <c r="C32" s="21" t="s">
        <v>40</v>
      </c>
      <c r="D32" s="46">
        <v>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75</v>
      </c>
      <c r="O32" s="47">
        <f t="shared" si="1"/>
        <v>0.11645962732919254</v>
      </c>
      <c r="P32" s="9"/>
    </row>
    <row r="33" spans="1:119" ht="15.75">
      <c r="A33" s="29" t="s">
        <v>1</v>
      </c>
      <c r="B33" s="30"/>
      <c r="C33" s="31"/>
      <c r="D33" s="32">
        <f t="shared" ref="D33:M33" si="8">SUM(D34:D38)</f>
        <v>2301</v>
      </c>
      <c r="E33" s="32">
        <f t="shared" si="8"/>
        <v>3462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-4980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147</v>
      </c>
      <c r="N33" s="32">
        <f t="shared" si="4"/>
        <v>930</v>
      </c>
      <c r="O33" s="45">
        <f t="shared" si="1"/>
        <v>1.4440993788819876</v>
      </c>
      <c r="P33" s="10"/>
    </row>
    <row r="34" spans="1:119">
      <c r="A34" s="12"/>
      <c r="B34" s="25">
        <v>361.1</v>
      </c>
      <c r="C34" s="20" t="s">
        <v>41</v>
      </c>
      <c r="D34" s="46">
        <v>1935</v>
      </c>
      <c r="E34" s="46">
        <v>14679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147</v>
      </c>
      <c r="N34" s="46">
        <f t="shared" si="4"/>
        <v>16761</v>
      </c>
      <c r="O34" s="47">
        <f t="shared" si="1"/>
        <v>26.02639751552795</v>
      </c>
      <c r="P34" s="9"/>
    </row>
    <row r="35" spans="1:119">
      <c r="A35" s="12"/>
      <c r="B35" s="25">
        <v>361.3</v>
      </c>
      <c r="C35" s="20" t="s">
        <v>42</v>
      </c>
      <c r="D35" s="46">
        <v>-1970</v>
      </c>
      <c r="E35" s="46">
        <v>-14366</v>
      </c>
      <c r="F35" s="46">
        <v>0</v>
      </c>
      <c r="G35" s="46">
        <v>0</v>
      </c>
      <c r="H35" s="46">
        <v>0</v>
      </c>
      <c r="I35" s="46">
        <v>-5155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-21491</v>
      </c>
      <c r="O35" s="47">
        <f t="shared" si="1"/>
        <v>-33.371118012422357</v>
      </c>
      <c r="P35" s="9"/>
    </row>
    <row r="36" spans="1:119">
      <c r="A36" s="12"/>
      <c r="B36" s="25">
        <v>364</v>
      </c>
      <c r="C36" s="20" t="s">
        <v>43</v>
      </c>
      <c r="D36" s="46">
        <v>0</v>
      </c>
      <c r="E36" s="46">
        <v>3149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3149</v>
      </c>
      <c r="O36" s="47">
        <f t="shared" si="1"/>
        <v>4.8897515527950315</v>
      </c>
      <c r="P36" s="9"/>
    </row>
    <row r="37" spans="1:119">
      <c r="A37" s="12"/>
      <c r="B37" s="25">
        <v>366</v>
      </c>
      <c r="C37" s="20" t="s">
        <v>44</v>
      </c>
      <c r="D37" s="46">
        <v>1850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1850</v>
      </c>
      <c r="O37" s="47">
        <f t="shared" si="1"/>
        <v>2.872670807453416</v>
      </c>
      <c r="P37" s="9"/>
    </row>
    <row r="38" spans="1:119">
      <c r="A38" s="12"/>
      <c r="B38" s="25">
        <v>369.9</v>
      </c>
      <c r="C38" s="20" t="s">
        <v>45</v>
      </c>
      <c r="D38" s="46">
        <v>486</v>
      </c>
      <c r="E38" s="46">
        <v>0</v>
      </c>
      <c r="F38" s="46">
        <v>0</v>
      </c>
      <c r="G38" s="46">
        <v>0</v>
      </c>
      <c r="H38" s="46">
        <v>0</v>
      </c>
      <c r="I38" s="46">
        <v>175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661</v>
      </c>
      <c r="O38" s="47">
        <f t="shared" si="1"/>
        <v>1.0263975155279503</v>
      </c>
      <c r="P38" s="9"/>
    </row>
    <row r="39" spans="1:119" ht="15.75">
      <c r="A39" s="29" t="s">
        <v>31</v>
      </c>
      <c r="B39" s="30"/>
      <c r="C39" s="31"/>
      <c r="D39" s="32">
        <f t="shared" ref="D39:M39" si="9">SUM(D40:D41)</f>
        <v>17014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3496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20510</v>
      </c>
      <c r="O39" s="45">
        <f t="shared" si="1"/>
        <v>31.847826086956523</v>
      </c>
      <c r="P39" s="9"/>
    </row>
    <row r="40" spans="1:119">
      <c r="A40" s="12"/>
      <c r="B40" s="25">
        <v>381</v>
      </c>
      <c r="C40" s="20" t="s">
        <v>46</v>
      </c>
      <c r="D40" s="46">
        <v>17014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17014</v>
      </c>
      <c r="O40" s="47">
        <f t="shared" si="1"/>
        <v>26.419254658385093</v>
      </c>
      <c r="P40" s="9"/>
    </row>
    <row r="41" spans="1:119" ht="15.75" thickBot="1">
      <c r="A41" s="12"/>
      <c r="B41" s="25">
        <v>389.1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3496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3496</v>
      </c>
      <c r="O41" s="47">
        <f t="shared" si="1"/>
        <v>5.4285714285714288</v>
      </c>
      <c r="P41" s="9"/>
    </row>
    <row r="42" spans="1:119" ht="16.5" thickBot="1">
      <c r="A42" s="14" t="s">
        <v>37</v>
      </c>
      <c r="B42" s="23"/>
      <c r="C42" s="22"/>
      <c r="D42" s="15">
        <f t="shared" ref="D42:M42" si="10">SUM(D5,D12,D15,D23,D30,D33,D39)</f>
        <v>288809</v>
      </c>
      <c r="E42" s="15">
        <f t="shared" si="10"/>
        <v>49537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242359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38444</v>
      </c>
      <c r="N42" s="15">
        <f t="shared" si="4"/>
        <v>619149</v>
      </c>
      <c r="O42" s="38">
        <f t="shared" si="1"/>
        <v>961.41149068322977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54</v>
      </c>
      <c r="M44" s="118"/>
      <c r="N44" s="118"/>
      <c r="O44" s="43">
        <v>644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133128</v>
      </c>
      <c r="E5" s="27">
        <f t="shared" si="0"/>
        <v>20168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153296</v>
      </c>
      <c r="O5" s="33">
        <f t="shared" ref="O5:O41" si="1">(N5/O$43)</f>
        <v>234.75650842266464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5576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5576</v>
      </c>
      <c r="O6" s="47">
        <f t="shared" si="1"/>
        <v>8.539050535987748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14592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14592</v>
      </c>
      <c r="O7" s="47">
        <f t="shared" si="1"/>
        <v>22.346094946401227</v>
      </c>
      <c r="P7" s="9"/>
    </row>
    <row r="8" spans="1:133">
      <c r="A8" s="12"/>
      <c r="B8" s="25">
        <v>312.60000000000002</v>
      </c>
      <c r="C8" s="20" t="s">
        <v>10</v>
      </c>
      <c r="D8" s="46">
        <v>65401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65401</v>
      </c>
      <c r="O8" s="47">
        <f t="shared" si="1"/>
        <v>100.15467075038285</v>
      </c>
      <c r="P8" s="9"/>
    </row>
    <row r="9" spans="1:133">
      <c r="A9" s="12"/>
      <c r="B9" s="25">
        <v>314.10000000000002</v>
      </c>
      <c r="C9" s="20" t="s">
        <v>11</v>
      </c>
      <c r="D9" s="46">
        <v>34988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34988</v>
      </c>
      <c r="O9" s="47">
        <f t="shared" si="1"/>
        <v>53.580398162327718</v>
      </c>
      <c r="P9" s="9"/>
    </row>
    <row r="10" spans="1:133">
      <c r="A10" s="12"/>
      <c r="B10" s="25">
        <v>314.8</v>
      </c>
      <c r="C10" s="20" t="s">
        <v>12</v>
      </c>
      <c r="D10" s="46">
        <v>1595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1595</v>
      </c>
      <c r="O10" s="47">
        <f t="shared" si="1"/>
        <v>2.4425727411944869</v>
      </c>
      <c r="P10" s="9"/>
    </row>
    <row r="11" spans="1:133">
      <c r="A11" s="12"/>
      <c r="B11" s="25">
        <v>315</v>
      </c>
      <c r="C11" s="20" t="s">
        <v>13</v>
      </c>
      <c r="D11" s="46">
        <v>31144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31144</v>
      </c>
      <c r="O11" s="47">
        <f t="shared" si="1"/>
        <v>47.693721286370597</v>
      </c>
      <c r="P11" s="9"/>
    </row>
    <row r="12" spans="1:133" ht="15.75">
      <c r="A12" s="29" t="s">
        <v>84</v>
      </c>
      <c r="B12" s="30"/>
      <c r="C12" s="31"/>
      <c r="D12" s="32">
        <f t="shared" ref="D12:M12" si="3">SUM(D13:D14)</f>
        <v>34686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6" si="4">SUM(D12:M12)</f>
        <v>34686</v>
      </c>
      <c r="O12" s="45">
        <f t="shared" si="1"/>
        <v>53.117917304747323</v>
      </c>
      <c r="P12" s="10"/>
    </row>
    <row r="13" spans="1:133">
      <c r="A13" s="12"/>
      <c r="B13" s="25">
        <v>323.10000000000002</v>
      </c>
      <c r="C13" s="20" t="s">
        <v>15</v>
      </c>
      <c r="D13" s="46">
        <v>32643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32643</v>
      </c>
      <c r="O13" s="47">
        <f t="shared" si="1"/>
        <v>49.989280245022968</v>
      </c>
      <c r="P13" s="9"/>
    </row>
    <row r="14" spans="1:133">
      <c r="A14" s="12"/>
      <c r="B14" s="25">
        <v>329</v>
      </c>
      <c r="C14" s="20" t="s">
        <v>85</v>
      </c>
      <c r="D14" s="46">
        <v>2043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2043</v>
      </c>
      <c r="O14" s="47">
        <f t="shared" si="1"/>
        <v>3.1286370597243494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SUM(D16:D24)</f>
        <v>110062</v>
      </c>
      <c r="E15" s="32">
        <f t="shared" si="5"/>
        <v>11984</v>
      </c>
      <c r="F15" s="32">
        <f t="shared" si="5"/>
        <v>0</v>
      </c>
      <c r="G15" s="32">
        <f t="shared" si="5"/>
        <v>523407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35923</v>
      </c>
      <c r="N15" s="44">
        <f t="shared" si="4"/>
        <v>681376</v>
      </c>
      <c r="O15" s="45">
        <f t="shared" si="1"/>
        <v>1043.4548238897396</v>
      </c>
      <c r="P15" s="10"/>
    </row>
    <row r="16" spans="1:133">
      <c r="A16" s="12"/>
      <c r="B16" s="25">
        <v>331.1</v>
      </c>
      <c r="C16" s="20" t="s">
        <v>60</v>
      </c>
      <c r="D16" s="46">
        <v>0</v>
      </c>
      <c r="E16" s="46">
        <v>0</v>
      </c>
      <c r="F16" s="46">
        <v>0</v>
      </c>
      <c r="G16" s="46">
        <v>523407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523407</v>
      </c>
      <c r="O16" s="47">
        <f t="shared" si="1"/>
        <v>801.542113323124</v>
      </c>
      <c r="P16" s="9"/>
    </row>
    <row r="17" spans="1:16">
      <c r="A17" s="12"/>
      <c r="B17" s="25">
        <v>335.12</v>
      </c>
      <c r="C17" s="20" t="s">
        <v>19</v>
      </c>
      <c r="D17" s="46">
        <v>32125</v>
      </c>
      <c r="E17" s="46">
        <v>11984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44109</v>
      </c>
      <c r="O17" s="47">
        <f t="shared" si="1"/>
        <v>67.548238897396629</v>
      </c>
      <c r="P17" s="9"/>
    </row>
    <row r="18" spans="1:16">
      <c r="A18" s="12"/>
      <c r="B18" s="25">
        <v>335.14</v>
      </c>
      <c r="C18" s="20" t="s">
        <v>20</v>
      </c>
      <c r="D18" s="46">
        <v>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</v>
      </c>
      <c r="O18" s="47">
        <f t="shared" si="1"/>
        <v>0.29555895865237364</v>
      </c>
      <c r="P18" s="9"/>
    </row>
    <row r="19" spans="1:16">
      <c r="A19" s="12"/>
      <c r="B19" s="25">
        <v>335.15</v>
      </c>
      <c r="C19" s="20" t="s">
        <v>21</v>
      </c>
      <c r="D19" s="46">
        <v>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</v>
      </c>
      <c r="O19" s="47">
        <f t="shared" si="1"/>
        <v>6.4318529862174581E-2</v>
      </c>
      <c r="P19" s="9"/>
    </row>
    <row r="20" spans="1:16">
      <c r="A20" s="12"/>
      <c r="B20" s="25">
        <v>335.18</v>
      </c>
      <c r="C20" s="20" t="s">
        <v>22</v>
      </c>
      <c r="D20" s="46">
        <v>35979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35979</v>
      </c>
      <c r="O20" s="47">
        <f t="shared" si="1"/>
        <v>55.098009188361409</v>
      </c>
      <c r="P20" s="9"/>
    </row>
    <row r="21" spans="1:16">
      <c r="A21" s="12"/>
      <c r="B21" s="25">
        <v>337.2</v>
      </c>
      <c r="C21" s="20" t="s">
        <v>70</v>
      </c>
      <c r="D21" s="46">
        <v>3275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3275</v>
      </c>
      <c r="O21" s="47">
        <f t="shared" si="1"/>
        <v>5.01531393568147</v>
      </c>
      <c r="P21" s="9"/>
    </row>
    <row r="22" spans="1:16">
      <c r="A22" s="12"/>
      <c r="B22" s="25">
        <v>337.3</v>
      </c>
      <c r="C22" s="20" t="s">
        <v>23</v>
      </c>
      <c r="D22" s="46">
        <v>21750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21750</v>
      </c>
      <c r="O22" s="47">
        <f t="shared" si="1"/>
        <v>33.307810107197547</v>
      </c>
      <c r="P22" s="9"/>
    </row>
    <row r="23" spans="1:16">
      <c r="A23" s="12"/>
      <c r="B23" s="25">
        <v>337.5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35923</v>
      </c>
      <c r="N23" s="46">
        <f t="shared" si="4"/>
        <v>35923</v>
      </c>
      <c r="O23" s="47">
        <f t="shared" si="1"/>
        <v>55.012251148545175</v>
      </c>
      <c r="P23" s="9"/>
    </row>
    <row r="24" spans="1:16">
      <c r="A24" s="12"/>
      <c r="B24" s="25">
        <v>337.7</v>
      </c>
      <c r="C24" s="20" t="s">
        <v>64</v>
      </c>
      <c r="D24" s="46">
        <v>16698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16698</v>
      </c>
      <c r="O24" s="47">
        <f t="shared" si="1"/>
        <v>25.571209800918837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SUM(D26:D32)</f>
        <v>24203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245631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269834</v>
      </c>
      <c r="O25" s="45">
        <f t="shared" si="1"/>
        <v>413.2220520673813</v>
      </c>
      <c r="P25" s="10"/>
    </row>
    <row r="26" spans="1:16">
      <c r="A26" s="12"/>
      <c r="B26" s="25">
        <v>341.1</v>
      </c>
      <c r="C26" s="20" t="s">
        <v>55</v>
      </c>
      <c r="D26" s="46">
        <v>21623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21623</v>
      </c>
      <c r="O26" s="47">
        <f t="shared" si="1"/>
        <v>33.113323124042878</v>
      </c>
      <c r="P26" s="9"/>
    </row>
    <row r="27" spans="1:16">
      <c r="A27" s="12"/>
      <c r="B27" s="25">
        <v>341.51</v>
      </c>
      <c r="C27" s="20" t="s">
        <v>86</v>
      </c>
      <c r="D27" s="46">
        <v>125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125</v>
      </c>
      <c r="O27" s="47">
        <f t="shared" si="1"/>
        <v>0.19142419601837674</v>
      </c>
      <c r="P27" s="9"/>
    </row>
    <row r="28" spans="1:16">
      <c r="A28" s="12"/>
      <c r="B28" s="25">
        <v>341.9</v>
      </c>
      <c r="C28" s="20" t="s">
        <v>32</v>
      </c>
      <c r="D28" s="46">
        <v>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</v>
      </c>
      <c r="O28" s="47">
        <f t="shared" si="1"/>
        <v>3.0627871362940276E-2</v>
      </c>
      <c r="P28" s="9"/>
    </row>
    <row r="29" spans="1:16">
      <c r="A29" s="12"/>
      <c r="B29" s="25">
        <v>343.3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164721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164721</v>
      </c>
      <c r="O29" s="47">
        <f t="shared" si="1"/>
        <v>252.25267993874425</v>
      </c>
      <c r="P29" s="9"/>
    </row>
    <row r="30" spans="1:16">
      <c r="A30" s="12"/>
      <c r="B30" s="25">
        <v>343.4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80910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80910</v>
      </c>
      <c r="O30" s="47">
        <f t="shared" si="1"/>
        <v>123.90505359877488</v>
      </c>
      <c r="P30" s="9"/>
    </row>
    <row r="31" spans="1:16">
      <c r="A31" s="12"/>
      <c r="B31" s="25">
        <v>347.2</v>
      </c>
      <c r="C31" s="20" t="s">
        <v>35</v>
      </c>
      <c r="D31" s="46">
        <v>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425</v>
      </c>
      <c r="O31" s="47">
        <f t="shared" si="1"/>
        <v>0.65084226646248089</v>
      </c>
      <c r="P31" s="9"/>
    </row>
    <row r="32" spans="1:16">
      <c r="A32" s="12"/>
      <c r="B32" s="25">
        <v>347.5</v>
      </c>
      <c r="C32" s="20" t="s">
        <v>36</v>
      </c>
      <c r="D32" s="46">
        <v>2010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2010</v>
      </c>
      <c r="O32" s="47">
        <f t="shared" si="1"/>
        <v>3.0781010719754978</v>
      </c>
      <c r="P32" s="9"/>
    </row>
    <row r="33" spans="1:119" ht="15.75">
      <c r="A33" s="29" t="s">
        <v>30</v>
      </c>
      <c r="B33" s="30"/>
      <c r="C33" s="31"/>
      <c r="D33" s="32">
        <f t="shared" ref="D33:M33" si="8">SUM(D34:D35)</f>
        <v>36671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36671</v>
      </c>
      <c r="O33" s="45">
        <f t="shared" si="1"/>
        <v>56.157733537519142</v>
      </c>
      <c r="P33" s="10"/>
    </row>
    <row r="34" spans="1:119">
      <c r="A34" s="13"/>
      <c r="B34" s="39">
        <v>351.1</v>
      </c>
      <c r="C34" s="21" t="s">
        <v>39</v>
      </c>
      <c r="D34" s="46">
        <v>36570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36570</v>
      </c>
      <c r="O34" s="47">
        <f t="shared" si="1"/>
        <v>56.003062787136294</v>
      </c>
      <c r="P34" s="9"/>
    </row>
    <row r="35" spans="1:119">
      <c r="A35" s="13"/>
      <c r="B35" s="39">
        <v>352</v>
      </c>
      <c r="C35" s="21" t="s">
        <v>40</v>
      </c>
      <c r="D35" s="46">
        <v>101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101</v>
      </c>
      <c r="O35" s="47">
        <f t="shared" si="1"/>
        <v>0.15467075038284839</v>
      </c>
      <c r="P35" s="9"/>
    </row>
    <row r="36" spans="1:119" ht="15.75">
      <c r="A36" s="29" t="s">
        <v>1</v>
      </c>
      <c r="B36" s="30"/>
      <c r="C36" s="31"/>
      <c r="D36" s="32">
        <f t="shared" ref="D36:M36" si="9">SUM(D37:D40)</f>
        <v>14700</v>
      </c>
      <c r="E36" s="32">
        <f t="shared" si="9"/>
        <v>18220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6504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70</v>
      </c>
      <c r="N36" s="32">
        <f t="shared" ref="N36:N41" si="10">SUM(D36:M36)</f>
        <v>39494</v>
      </c>
      <c r="O36" s="45">
        <f t="shared" si="1"/>
        <v>60.480857580398165</v>
      </c>
      <c r="P36" s="10"/>
    </row>
    <row r="37" spans="1:119">
      <c r="A37" s="12"/>
      <c r="B37" s="25">
        <v>361.1</v>
      </c>
      <c r="C37" s="20" t="s">
        <v>41</v>
      </c>
      <c r="D37" s="46">
        <v>3680</v>
      </c>
      <c r="E37" s="46">
        <v>17395</v>
      </c>
      <c r="F37" s="46">
        <v>0</v>
      </c>
      <c r="G37" s="46">
        <v>0</v>
      </c>
      <c r="H37" s="46">
        <v>0</v>
      </c>
      <c r="I37" s="46">
        <v>6504</v>
      </c>
      <c r="J37" s="46">
        <v>0</v>
      </c>
      <c r="K37" s="46">
        <v>0</v>
      </c>
      <c r="L37" s="46">
        <v>0</v>
      </c>
      <c r="M37" s="46">
        <v>70</v>
      </c>
      <c r="N37" s="46">
        <f t="shared" si="10"/>
        <v>27649</v>
      </c>
      <c r="O37" s="47">
        <f t="shared" si="1"/>
        <v>42.341500765696786</v>
      </c>
      <c r="P37" s="9"/>
    </row>
    <row r="38" spans="1:119">
      <c r="A38" s="12"/>
      <c r="B38" s="25">
        <v>364</v>
      </c>
      <c r="C38" s="20" t="s">
        <v>43</v>
      </c>
      <c r="D38" s="46">
        <v>0</v>
      </c>
      <c r="E38" s="46">
        <v>825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825</v>
      </c>
      <c r="O38" s="47">
        <f t="shared" si="1"/>
        <v>1.2633996937212864</v>
      </c>
      <c r="P38" s="9"/>
    </row>
    <row r="39" spans="1:119">
      <c r="A39" s="12"/>
      <c r="B39" s="25">
        <v>366</v>
      </c>
      <c r="C39" s="20" t="s">
        <v>44</v>
      </c>
      <c r="D39" s="46">
        <v>1170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1170</v>
      </c>
      <c r="O39" s="47">
        <f t="shared" si="1"/>
        <v>1.7917304747320062</v>
      </c>
      <c r="P39" s="9"/>
    </row>
    <row r="40" spans="1:119" ht="15.75" thickBot="1">
      <c r="A40" s="12"/>
      <c r="B40" s="25">
        <v>369.9</v>
      </c>
      <c r="C40" s="20" t="s">
        <v>45</v>
      </c>
      <c r="D40" s="46">
        <v>9850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9850</v>
      </c>
      <c r="O40" s="47">
        <f t="shared" si="1"/>
        <v>15.084226646248085</v>
      </c>
      <c r="P40" s="9"/>
    </row>
    <row r="41" spans="1:119" ht="16.5" thickBot="1">
      <c r="A41" s="14" t="s">
        <v>37</v>
      </c>
      <c r="B41" s="23"/>
      <c r="C41" s="22"/>
      <c r="D41" s="15">
        <f>SUM(D5,D12,D15,D25,D33,D36)</f>
        <v>353450</v>
      </c>
      <c r="E41" s="15">
        <f t="shared" ref="E41:M41" si="11">SUM(E5,E12,E15,E25,E33,E36)</f>
        <v>50372</v>
      </c>
      <c r="F41" s="15">
        <f t="shared" si="11"/>
        <v>0</v>
      </c>
      <c r="G41" s="15">
        <f t="shared" si="11"/>
        <v>523407</v>
      </c>
      <c r="H41" s="15">
        <f t="shared" si="11"/>
        <v>0</v>
      </c>
      <c r="I41" s="15">
        <f t="shared" si="11"/>
        <v>252135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35993</v>
      </c>
      <c r="N41" s="15">
        <f t="shared" si="10"/>
        <v>1215357</v>
      </c>
      <c r="O41" s="38">
        <f t="shared" si="1"/>
        <v>1861.1898928024502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87</v>
      </c>
      <c r="M43" s="118"/>
      <c r="N43" s="118"/>
      <c r="O43" s="43">
        <v>653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66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116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117</v>
      </c>
      <c r="N4" s="35" t="s">
        <v>7</v>
      </c>
      <c r="O4" s="35" t="s">
        <v>118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SUM(D6:D11)</f>
        <v>293348</v>
      </c>
      <c r="E5" s="27">
        <f t="shared" si="0"/>
        <v>38953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332301</v>
      </c>
      <c r="P5" s="33">
        <f t="shared" ref="P5:P39" si="1">(O5/P$41)</f>
        <v>517.60280373831779</v>
      </c>
      <c r="Q5" s="6"/>
    </row>
    <row r="6" spans="1:134">
      <c r="A6" s="12"/>
      <c r="B6" s="25">
        <v>311</v>
      </c>
      <c r="C6" s="20" t="s">
        <v>97</v>
      </c>
      <c r="D6" s="46">
        <v>84088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84088</v>
      </c>
      <c r="P6" s="47">
        <f t="shared" si="1"/>
        <v>130.97819314641745</v>
      </c>
      <c r="Q6" s="9"/>
    </row>
    <row r="7" spans="1:134">
      <c r="A7" s="12"/>
      <c r="B7" s="25">
        <v>312.41000000000003</v>
      </c>
      <c r="C7" s="20" t="s">
        <v>120</v>
      </c>
      <c r="D7" s="46">
        <v>0</v>
      </c>
      <c r="E7" s="46">
        <v>30232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30232</v>
      </c>
      <c r="P7" s="47">
        <f t="shared" si="1"/>
        <v>47.090342679127723</v>
      </c>
      <c r="Q7" s="9"/>
    </row>
    <row r="8" spans="1:134">
      <c r="A8" s="12"/>
      <c r="B8" s="25">
        <v>312.43</v>
      </c>
      <c r="C8" s="20" t="s">
        <v>121</v>
      </c>
      <c r="D8" s="46">
        <v>124431</v>
      </c>
      <c r="E8" s="46">
        <v>8721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133152</v>
      </c>
      <c r="P8" s="47">
        <f t="shared" si="1"/>
        <v>207.4018691588785</v>
      </c>
      <c r="Q8" s="9"/>
    </row>
    <row r="9" spans="1:134">
      <c r="A9" s="12"/>
      <c r="B9" s="25">
        <v>314.10000000000002</v>
      </c>
      <c r="C9" s="20" t="s">
        <v>11</v>
      </c>
      <c r="D9" s="46">
        <v>61240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61240</v>
      </c>
      <c r="P9" s="47">
        <f t="shared" si="1"/>
        <v>95.389408099688467</v>
      </c>
      <c r="Q9" s="9"/>
    </row>
    <row r="10" spans="1:134">
      <c r="A10" s="12"/>
      <c r="B10" s="25">
        <v>314.8</v>
      </c>
      <c r="C10" s="20" t="s">
        <v>12</v>
      </c>
      <c r="D10" s="46">
        <v>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395</v>
      </c>
      <c r="P10" s="47">
        <f t="shared" si="1"/>
        <v>0.61526479750778817</v>
      </c>
      <c r="Q10" s="9"/>
    </row>
    <row r="11" spans="1:134">
      <c r="A11" s="12"/>
      <c r="B11" s="25">
        <v>315.2</v>
      </c>
      <c r="C11" s="20" t="s">
        <v>123</v>
      </c>
      <c r="D11" s="46">
        <v>23194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23194</v>
      </c>
      <c r="P11" s="47">
        <f t="shared" si="1"/>
        <v>36.127725856697822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SUM(D13:D14)</f>
        <v>47132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47132</v>
      </c>
      <c r="P12" s="45">
        <f t="shared" si="1"/>
        <v>73.414330218068542</v>
      </c>
      <c r="Q12" s="10"/>
    </row>
    <row r="13" spans="1:134">
      <c r="A13" s="12"/>
      <c r="B13" s="25">
        <v>323.10000000000002</v>
      </c>
      <c r="C13" s="20" t="s">
        <v>15</v>
      </c>
      <c r="D13" s="46">
        <v>47097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47097</v>
      </c>
      <c r="P13" s="47">
        <f t="shared" si="1"/>
        <v>73.359813084112147</v>
      </c>
      <c r="Q13" s="9"/>
    </row>
    <row r="14" spans="1:134">
      <c r="A14" s="12"/>
      <c r="B14" s="25">
        <v>323.39999999999998</v>
      </c>
      <c r="C14" s="20" t="s">
        <v>109</v>
      </c>
      <c r="D14" s="46">
        <v>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35</v>
      </c>
      <c r="P14" s="47">
        <f t="shared" si="1"/>
        <v>5.4517133956386292E-2</v>
      </c>
      <c r="Q14" s="9"/>
    </row>
    <row r="15" spans="1:134" ht="15.75">
      <c r="A15" s="29" t="s">
        <v>124</v>
      </c>
      <c r="B15" s="30"/>
      <c r="C15" s="31"/>
      <c r="D15" s="32">
        <f t="shared" ref="D15:N15" si="5">SUM(D16:D22)</f>
        <v>100129</v>
      </c>
      <c r="E15" s="32">
        <f t="shared" si="5"/>
        <v>59697</v>
      </c>
      <c r="F15" s="32">
        <f t="shared" si="5"/>
        <v>0</v>
      </c>
      <c r="G15" s="32">
        <f t="shared" si="5"/>
        <v>480791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640617</v>
      </c>
      <c r="P15" s="45">
        <f t="shared" si="1"/>
        <v>997.84579439252332</v>
      </c>
      <c r="Q15" s="10"/>
    </row>
    <row r="16" spans="1:134">
      <c r="A16" s="12"/>
      <c r="B16" s="25">
        <v>331.1</v>
      </c>
      <c r="C16" s="20" t="s">
        <v>60</v>
      </c>
      <c r="D16" s="46">
        <v>0</v>
      </c>
      <c r="E16" s="46">
        <v>0</v>
      </c>
      <c r="F16" s="46">
        <v>0</v>
      </c>
      <c r="G16" s="46">
        <v>24513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24513</v>
      </c>
      <c r="P16" s="47">
        <f t="shared" si="1"/>
        <v>38.182242990654203</v>
      </c>
      <c r="Q16" s="9"/>
    </row>
    <row r="17" spans="1:17">
      <c r="A17" s="12"/>
      <c r="B17" s="25">
        <v>331.51</v>
      </c>
      <c r="C17" s="20" t="s">
        <v>132</v>
      </c>
      <c r="D17" s="46">
        <v>0</v>
      </c>
      <c r="E17" s="46">
        <v>0</v>
      </c>
      <c r="F17" s="46">
        <v>0</v>
      </c>
      <c r="G17" s="46">
        <v>456278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456278</v>
      </c>
      <c r="P17" s="47">
        <f t="shared" si="1"/>
        <v>710.71339563862932</v>
      </c>
      <c r="Q17" s="9"/>
    </row>
    <row r="18" spans="1:17">
      <c r="A18" s="12"/>
      <c r="B18" s="25">
        <v>335.125</v>
      </c>
      <c r="C18" s="20" t="s">
        <v>125</v>
      </c>
      <c r="D18" s="46">
        <v>39229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39229</v>
      </c>
      <c r="P18" s="47">
        <f t="shared" si="1"/>
        <v>61.104361370716511</v>
      </c>
      <c r="Q18" s="9"/>
    </row>
    <row r="19" spans="1:17">
      <c r="A19" s="12"/>
      <c r="B19" s="25">
        <v>335.14</v>
      </c>
      <c r="C19" s="20" t="s">
        <v>77</v>
      </c>
      <c r="D19" s="46">
        <v>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59</v>
      </c>
      <c r="P19" s="47">
        <f t="shared" si="1"/>
        <v>9.1900311526479747E-2</v>
      </c>
      <c r="Q19" s="9"/>
    </row>
    <row r="20" spans="1:17">
      <c r="A20" s="12"/>
      <c r="B20" s="25">
        <v>335.15</v>
      </c>
      <c r="C20" s="20" t="s">
        <v>89</v>
      </c>
      <c r="D20" s="46">
        <v>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147</v>
      </c>
      <c r="P20" s="47">
        <f t="shared" si="1"/>
        <v>0.22897196261682243</v>
      </c>
      <c r="Q20" s="9"/>
    </row>
    <row r="21" spans="1:17">
      <c r="A21" s="12"/>
      <c r="B21" s="25">
        <v>335.18</v>
      </c>
      <c r="C21" s="20" t="s">
        <v>126</v>
      </c>
      <c r="D21" s="46">
        <v>60694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60694</v>
      </c>
      <c r="P21" s="47">
        <f t="shared" si="1"/>
        <v>94.53894080996885</v>
      </c>
      <c r="Q21" s="9"/>
    </row>
    <row r="22" spans="1:17">
      <c r="A22" s="12"/>
      <c r="B22" s="25">
        <v>337.5</v>
      </c>
      <c r="C22" s="20" t="s">
        <v>24</v>
      </c>
      <c r="D22" s="46">
        <v>0</v>
      </c>
      <c r="E22" s="46">
        <v>59697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7">SUM(D22:N22)</f>
        <v>59697</v>
      </c>
      <c r="P22" s="47">
        <f t="shared" si="1"/>
        <v>92.985981308411212</v>
      </c>
      <c r="Q22" s="9"/>
    </row>
    <row r="23" spans="1:17" ht="15.75">
      <c r="A23" s="29" t="s">
        <v>29</v>
      </c>
      <c r="B23" s="30"/>
      <c r="C23" s="31"/>
      <c r="D23" s="32">
        <f t="shared" ref="D23:N23" si="8">SUM(D24:D27)</f>
        <v>20</v>
      </c>
      <c r="E23" s="32">
        <f t="shared" si="8"/>
        <v>6600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328067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334687</v>
      </c>
      <c r="P23" s="45">
        <f t="shared" si="1"/>
        <v>521.31931464174454</v>
      </c>
      <c r="Q23" s="10"/>
    </row>
    <row r="24" spans="1:17">
      <c r="A24" s="12"/>
      <c r="B24" s="25">
        <v>341.9</v>
      </c>
      <c r="C24" s="20" t="s">
        <v>80</v>
      </c>
      <c r="D24" s="46">
        <v>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7" si="9">SUM(D24:N24)</f>
        <v>20</v>
      </c>
      <c r="P24" s="47">
        <f t="shared" si="1"/>
        <v>3.1152647975077882E-2</v>
      </c>
      <c r="Q24" s="9"/>
    </row>
    <row r="25" spans="1:17">
      <c r="A25" s="12"/>
      <c r="B25" s="25">
        <v>343.3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212668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212668</v>
      </c>
      <c r="P25" s="47">
        <f t="shared" si="1"/>
        <v>331.25856697819313</v>
      </c>
      <c r="Q25" s="9"/>
    </row>
    <row r="26" spans="1:17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115399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115399</v>
      </c>
      <c r="P26" s="47">
        <f t="shared" si="1"/>
        <v>179.74922118380061</v>
      </c>
      <c r="Q26" s="9"/>
    </row>
    <row r="27" spans="1:17">
      <c r="A27" s="12"/>
      <c r="B27" s="25">
        <v>343.8</v>
      </c>
      <c r="C27" s="20" t="s">
        <v>127</v>
      </c>
      <c r="D27" s="46">
        <v>0</v>
      </c>
      <c r="E27" s="46">
        <v>6600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6600</v>
      </c>
      <c r="P27" s="47">
        <f t="shared" si="1"/>
        <v>10.280373831775702</v>
      </c>
      <c r="Q27" s="9"/>
    </row>
    <row r="28" spans="1:17" ht="15.75">
      <c r="A28" s="29" t="s">
        <v>30</v>
      </c>
      <c r="B28" s="30"/>
      <c r="C28" s="31"/>
      <c r="D28" s="32">
        <f t="shared" ref="D28:N28" si="10">SUM(D29:D29)</f>
        <v>1104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10"/>
        <v>0</v>
      </c>
      <c r="O28" s="32">
        <f>SUM(D28:N28)</f>
        <v>1104</v>
      </c>
      <c r="P28" s="45">
        <f t="shared" si="1"/>
        <v>1.719626168224299</v>
      </c>
      <c r="Q28" s="10"/>
    </row>
    <row r="29" spans="1:17">
      <c r="A29" s="13"/>
      <c r="B29" s="39">
        <v>351.1</v>
      </c>
      <c r="C29" s="21" t="s">
        <v>39</v>
      </c>
      <c r="D29" s="46">
        <v>1104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1104</v>
      </c>
      <c r="P29" s="47">
        <f t="shared" si="1"/>
        <v>1.719626168224299</v>
      </c>
      <c r="Q29" s="9"/>
    </row>
    <row r="30" spans="1:17" ht="15.75">
      <c r="A30" s="29" t="s">
        <v>1</v>
      </c>
      <c r="B30" s="30"/>
      <c r="C30" s="31"/>
      <c r="D30" s="32">
        <f t="shared" ref="D30:N30" si="11">SUM(D31:D35)</f>
        <v>4752</v>
      </c>
      <c r="E30" s="32">
        <f t="shared" si="11"/>
        <v>5861</v>
      </c>
      <c r="F30" s="32">
        <f t="shared" si="11"/>
        <v>0</v>
      </c>
      <c r="G30" s="32">
        <f t="shared" si="11"/>
        <v>0</v>
      </c>
      <c r="H30" s="32">
        <f t="shared" si="11"/>
        <v>0</v>
      </c>
      <c r="I30" s="32">
        <f t="shared" si="11"/>
        <v>11605</v>
      </c>
      <c r="J30" s="32">
        <f t="shared" si="11"/>
        <v>0</v>
      </c>
      <c r="K30" s="32">
        <f t="shared" si="11"/>
        <v>0</v>
      </c>
      <c r="L30" s="32">
        <f t="shared" si="11"/>
        <v>0</v>
      </c>
      <c r="M30" s="32">
        <f t="shared" si="11"/>
        <v>0</v>
      </c>
      <c r="N30" s="32">
        <f t="shared" si="11"/>
        <v>0</v>
      </c>
      <c r="O30" s="32">
        <f>SUM(D30:N30)</f>
        <v>22218</v>
      </c>
      <c r="P30" s="45">
        <f t="shared" si="1"/>
        <v>34.607476635514018</v>
      </c>
      <c r="Q30" s="10"/>
    </row>
    <row r="31" spans="1:17">
      <c r="A31" s="12"/>
      <c r="B31" s="25">
        <v>361.1</v>
      </c>
      <c r="C31" s="20" t="s">
        <v>41</v>
      </c>
      <c r="D31" s="46">
        <v>86</v>
      </c>
      <c r="E31" s="46">
        <v>714</v>
      </c>
      <c r="F31" s="46">
        <v>0</v>
      </c>
      <c r="G31" s="46">
        <v>0</v>
      </c>
      <c r="H31" s="46">
        <v>0</v>
      </c>
      <c r="I31" s="46">
        <v>282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1082</v>
      </c>
      <c r="P31" s="47">
        <f t="shared" si="1"/>
        <v>1.6853582554517135</v>
      </c>
      <c r="Q31" s="9"/>
    </row>
    <row r="32" spans="1:17">
      <c r="A32" s="12"/>
      <c r="B32" s="25">
        <v>362</v>
      </c>
      <c r="C32" s="20" t="s">
        <v>133</v>
      </c>
      <c r="D32" s="46">
        <v>550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12">SUM(D32:N32)</f>
        <v>550</v>
      </c>
      <c r="P32" s="47">
        <f t="shared" si="1"/>
        <v>0.85669781931464173</v>
      </c>
      <c r="Q32" s="9"/>
    </row>
    <row r="33" spans="1:120">
      <c r="A33" s="12"/>
      <c r="B33" s="25">
        <v>364</v>
      </c>
      <c r="C33" s="20" t="s">
        <v>81</v>
      </c>
      <c r="D33" s="46">
        <v>0</v>
      </c>
      <c r="E33" s="46">
        <v>3816</v>
      </c>
      <c r="F33" s="46">
        <v>0</v>
      </c>
      <c r="G33" s="46">
        <v>0</v>
      </c>
      <c r="H33" s="46">
        <v>0</v>
      </c>
      <c r="I33" s="46">
        <v>10640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2"/>
        <v>14456</v>
      </c>
      <c r="P33" s="47">
        <f t="shared" si="1"/>
        <v>22.517133956386292</v>
      </c>
      <c r="Q33" s="9"/>
    </row>
    <row r="34" spans="1:120">
      <c r="A34" s="12"/>
      <c r="B34" s="25">
        <v>367</v>
      </c>
      <c r="C34" s="20" t="s">
        <v>129</v>
      </c>
      <c r="D34" s="46">
        <v>3384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2"/>
        <v>3384</v>
      </c>
      <c r="P34" s="47">
        <f t="shared" si="1"/>
        <v>5.2710280373831777</v>
      </c>
      <c r="Q34" s="9"/>
    </row>
    <row r="35" spans="1:120">
      <c r="A35" s="12"/>
      <c r="B35" s="25">
        <v>369.9</v>
      </c>
      <c r="C35" s="20" t="s">
        <v>45</v>
      </c>
      <c r="D35" s="46">
        <v>732</v>
      </c>
      <c r="E35" s="46">
        <v>1331</v>
      </c>
      <c r="F35" s="46">
        <v>0</v>
      </c>
      <c r="G35" s="46">
        <v>0</v>
      </c>
      <c r="H35" s="46">
        <v>0</v>
      </c>
      <c r="I35" s="46">
        <v>683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2746</v>
      </c>
      <c r="P35" s="47">
        <f t="shared" si="1"/>
        <v>4.2772585669781931</v>
      </c>
      <c r="Q35" s="9"/>
    </row>
    <row r="36" spans="1:120" ht="15.75">
      <c r="A36" s="29" t="s">
        <v>31</v>
      </c>
      <c r="B36" s="30"/>
      <c r="C36" s="31"/>
      <c r="D36" s="32">
        <f t="shared" ref="D36:N36" si="13">SUM(D37:D38)</f>
        <v>4005</v>
      </c>
      <c r="E36" s="32">
        <f t="shared" si="13"/>
        <v>0</v>
      </c>
      <c r="F36" s="32">
        <f t="shared" si="13"/>
        <v>0</v>
      </c>
      <c r="G36" s="32">
        <f t="shared" si="13"/>
        <v>0</v>
      </c>
      <c r="H36" s="32">
        <f t="shared" si="13"/>
        <v>0</v>
      </c>
      <c r="I36" s="32">
        <f t="shared" si="13"/>
        <v>18513</v>
      </c>
      <c r="J36" s="32">
        <f t="shared" si="13"/>
        <v>0</v>
      </c>
      <c r="K36" s="32">
        <f t="shared" si="13"/>
        <v>0</v>
      </c>
      <c r="L36" s="32">
        <f t="shared" si="13"/>
        <v>0</v>
      </c>
      <c r="M36" s="32">
        <f t="shared" si="13"/>
        <v>0</v>
      </c>
      <c r="N36" s="32">
        <f t="shared" si="13"/>
        <v>0</v>
      </c>
      <c r="O36" s="32">
        <f t="shared" si="12"/>
        <v>22518</v>
      </c>
      <c r="P36" s="45">
        <f t="shared" si="1"/>
        <v>35.074766355140184</v>
      </c>
      <c r="Q36" s="9"/>
    </row>
    <row r="37" spans="1:120">
      <c r="A37" s="12"/>
      <c r="B37" s="25">
        <v>381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18513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18513</v>
      </c>
      <c r="P37" s="47">
        <f t="shared" si="1"/>
        <v>28.83644859813084</v>
      </c>
      <c r="Q37" s="9"/>
    </row>
    <row r="38" spans="1:120" ht="15.75" thickBot="1">
      <c r="A38" s="12"/>
      <c r="B38" s="25">
        <v>388.1</v>
      </c>
      <c r="C38" s="20" t="s">
        <v>134</v>
      </c>
      <c r="D38" s="46">
        <v>4005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4005</v>
      </c>
      <c r="P38" s="47">
        <f t="shared" si="1"/>
        <v>6.2383177570093462</v>
      </c>
      <c r="Q38" s="9"/>
    </row>
    <row r="39" spans="1:120" ht="16.5" thickBot="1">
      <c r="A39" s="14" t="s">
        <v>37</v>
      </c>
      <c r="B39" s="23"/>
      <c r="C39" s="22"/>
      <c r="D39" s="15">
        <f t="shared" ref="D39:N39" si="14">SUM(D5,D12,D15,D23,D28,D30,D36)</f>
        <v>450490</v>
      </c>
      <c r="E39" s="15">
        <f t="shared" si="14"/>
        <v>111111</v>
      </c>
      <c r="F39" s="15">
        <f t="shared" si="14"/>
        <v>0</v>
      </c>
      <c r="G39" s="15">
        <f t="shared" si="14"/>
        <v>480791</v>
      </c>
      <c r="H39" s="15">
        <f t="shared" si="14"/>
        <v>0</v>
      </c>
      <c r="I39" s="15">
        <f t="shared" si="14"/>
        <v>358185</v>
      </c>
      <c r="J39" s="15">
        <f t="shared" si="14"/>
        <v>0</v>
      </c>
      <c r="K39" s="15">
        <f t="shared" si="14"/>
        <v>0</v>
      </c>
      <c r="L39" s="15">
        <f t="shared" si="14"/>
        <v>0</v>
      </c>
      <c r="M39" s="15">
        <f t="shared" si="14"/>
        <v>0</v>
      </c>
      <c r="N39" s="15">
        <f t="shared" si="14"/>
        <v>0</v>
      </c>
      <c r="O39" s="15">
        <f>SUM(D39:N39)</f>
        <v>1400577</v>
      </c>
      <c r="P39" s="38">
        <f t="shared" si="1"/>
        <v>2181.5841121495328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135</v>
      </c>
      <c r="N41" s="118"/>
      <c r="O41" s="118"/>
      <c r="P41" s="43">
        <v>642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116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117</v>
      </c>
      <c r="N4" s="35" t="s">
        <v>7</v>
      </c>
      <c r="O4" s="35" t="s">
        <v>118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SUM(D6:D13)</f>
        <v>266091</v>
      </c>
      <c r="E5" s="27">
        <f t="shared" si="0"/>
        <v>48339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314430</v>
      </c>
      <c r="P5" s="33">
        <f t="shared" ref="P5:P34" si="1">(O5/P$36)</f>
        <v>489.76635514018693</v>
      </c>
      <c r="Q5" s="6"/>
    </row>
    <row r="6" spans="1:134">
      <c r="A6" s="12"/>
      <c r="B6" s="25">
        <v>311</v>
      </c>
      <c r="C6" s="20" t="s">
        <v>97</v>
      </c>
      <c r="D6" s="46">
        <v>80254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80254</v>
      </c>
      <c r="P6" s="47">
        <f t="shared" si="1"/>
        <v>125.00623052959502</v>
      </c>
      <c r="Q6" s="9"/>
    </row>
    <row r="7" spans="1:134">
      <c r="A7" s="12"/>
      <c r="B7" s="25">
        <v>312.3</v>
      </c>
      <c r="C7" s="20" t="s">
        <v>8</v>
      </c>
      <c r="D7" s="46">
        <v>0</v>
      </c>
      <c r="E7" s="46">
        <v>5211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5211</v>
      </c>
      <c r="P7" s="47">
        <f t="shared" si="1"/>
        <v>8.1168224299065415</v>
      </c>
      <c r="Q7" s="9"/>
    </row>
    <row r="8" spans="1:134">
      <c r="A8" s="12"/>
      <c r="B8" s="25">
        <v>312.41000000000003</v>
      </c>
      <c r="C8" s="20" t="s">
        <v>120</v>
      </c>
      <c r="D8" s="46">
        <v>0</v>
      </c>
      <c r="E8" s="46">
        <v>33548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33548</v>
      </c>
      <c r="P8" s="47">
        <f t="shared" si="1"/>
        <v>52.255451713395637</v>
      </c>
      <c r="Q8" s="9"/>
    </row>
    <row r="9" spans="1:134">
      <c r="A9" s="12"/>
      <c r="B9" s="25">
        <v>312.43</v>
      </c>
      <c r="C9" s="20" t="s">
        <v>121</v>
      </c>
      <c r="D9" s="46">
        <v>0</v>
      </c>
      <c r="E9" s="46">
        <v>9580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9580</v>
      </c>
      <c r="P9" s="47">
        <f t="shared" si="1"/>
        <v>14.922118380062305</v>
      </c>
      <c r="Q9" s="9"/>
    </row>
    <row r="10" spans="1:134">
      <c r="A10" s="12"/>
      <c r="B10" s="25">
        <v>312.63</v>
      </c>
      <c r="C10" s="20" t="s">
        <v>122</v>
      </c>
      <c r="D10" s="46">
        <v>108861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108861</v>
      </c>
      <c r="P10" s="47">
        <f t="shared" si="1"/>
        <v>169.56542056074767</v>
      </c>
      <c r="Q10" s="9"/>
    </row>
    <row r="11" spans="1:134">
      <c r="A11" s="12"/>
      <c r="B11" s="25">
        <v>314.10000000000002</v>
      </c>
      <c r="C11" s="20" t="s">
        <v>11</v>
      </c>
      <c r="D11" s="46">
        <v>55117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55117</v>
      </c>
      <c r="P11" s="47">
        <f t="shared" si="1"/>
        <v>85.852024922118375</v>
      </c>
      <c r="Q11" s="9"/>
    </row>
    <row r="12" spans="1:134">
      <c r="A12" s="12"/>
      <c r="B12" s="25">
        <v>314.8</v>
      </c>
      <c r="C12" s="20" t="s">
        <v>12</v>
      </c>
      <c r="D12" s="46">
        <v>507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507</v>
      </c>
      <c r="P12" s="47">
        <f t="shared" si="1"/>
        <v>0.78971962616822433</v>
      </c>
      <c r="Q12" s="9"/>
    </row>
    <row r="13" spans="1:134">
      <c r="A13" s="12"/>
      <c r="B13" s="25">
        <v>315.2</v>
      </c>
      <c r="C13" s="20" t="s">
        <v>123</v>
      </c>
      <c r="D13" s="46">
        <v>21352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21352</v>
      </c>
      <c r="P13" s="47">
        <f t="shared" si="1"/>
        <v>33.258566978193144</v>
      </c>
      <c r="Q13" s="9"/>
    </row>
    <row r="14" spans="1:134" ht="15.75">
      <c r="A14" s="29" t="s">
        <v>14</v>
      </c>
      <c r="B14" s="30"/>
      <c r="C14" s="31"/>
      <c r="D14" s="32">
        <f t="shared" ref="D14:N14" si="3">SUM(D15:D16)</f>
        <v>41823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34" si="4">SUM(D14:N14)</f>
        <v>41823</v>
      </c>
      <c r="P14" s="45">
        <f t="shared" si="1"/>
        <v>65.144859813084111</v>
      </c>
      <c r="Q14" s="10"/>
    </row>
    <row r="15" spans="1:134">
      <c r="A15" s="12"/>
      <c r="B15" s="25">
        <v>323.10000000000002</v>
      </c>
      <c r="C15" s="20" t="s">
        <v>15</v>
      </c>
      <c r="D15" s="46">
        <v>41791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41791</v>
      </c>
      <c r="P15" s="47">
        <f t="shared" si="1"/>
        <v>65.095015576323988</v>
      </c>
      <c r="Q15" s="9"/>
    </row>
    <row r="16" spans="1:134">
      <c r="A16" s="12"/>
      <c r="B16" s="25">
        <v>323.39999999999998</v>
      </c>
      <c r="C16" s="20" t="s">
        <v>109</v>
      </c>
      <c r="D16" s="46">
        <v>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</v>
      </c>
      <c r="P16" s="47">
        <f t="shared" si="1"/>
        <v>4.9844236760124609E-2</v>
      </c>
      <c r="Q16" s="9"/>
    </row>
    <row r="17" spans="1:17" ht="15.75">
      <c r="A17" s="29" t="s">
        <v>124</v>
      </c>
      <c r="B17" s="30"/>
      <c r="C17" s="31"/>
      <c r="D17" s="32">
        <f t="shared" ref="D17:N17" si="5">SUM(D18:D22)</f>
        <v>91022</v>
      </c>
      <c r="E17" s="32">
        <f t="shared" si="5"/>
        <v>51631</v>
      </c>
      <c r="F17" s="32">
        <f t="shared" si="5"/>
        <v>0</v>
      </c>
      <c r="G17" s="32">
        <f t="shared" si="5"/>
        <v>136193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 t="shared" si="4"/>
        <v>278846</v>
      </c>
      <c r="P17" s="45">
        <f t="shared" si="1"/>
        <v>434.33956386292834</v>
      </c>
      <c r="Q17" s="10"/>
    </row>
    <row r="18" spans="1:17">
      <c r="A18" s="12"/>
      <c r="B18" s="25">
        <v>331.1</v>
      </c>
      <c r="C18" s="20" t="s">
        <v>60</v>
      </c>
      <c r="D18" s="46">
        <v>0</v>
      </c>
      <c r="E18" s="46">
        <v>0</v>
      </c>
      <c r="F18" s="46">
        <v>0</v>
      </c>
      <c r="G18" s="46">
        <v>136193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136193</v>
      </c>
      <c r="P18" s="47">
        <f t="shared" si="1"/>
        <v>212.13862928348911</v>
      </c>
      <c r="Q18" s="9"/>
    </row>
    <row r="19" spans="1:17" ht="15.75" customHeight="1">
      <c r="A19" s="12"/>
      <c r="B19" s="25">
        <v>335.125</v>
      </c>
      <c r="C19" s="20" t="s">
        <v>125</v>
      </c>
      <c r="D19" s="46">
        <v>36243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36243</v>
      </c>
      <c r="P19" s="47">
        <f t="shared" si="1"/>
        <v>56.453271028037385</v>
      </c>
      <c r="Q19" s="9"/>
    </row>
    <row r="20" spans="1:17">
      <c r="A20" s="12"/>
      <c r="B20" s="25">
        <v>335.15</v>
      </c>
      <c r="C20" s="20" t="s">
        <v>89</v>
      </c>
      <c r="D20" s="46">
        <v>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147</v>
      </c>
      <c r="P20" s="47">
        <f t="shared" si="1"/>
        <v>0.22897196261682243</v>
      </c>
      <c r="Q20" s="9"/>
    </row>
    <row r="21" spans="1:17">
      <c r="A21" s="12"/>
      <c r="B21" s="25">
        <v>335.18</v>
      </c>
      <c r="C21" s="20" t="s">
        <v>126</v>
      </c>
      <c r="D21" s="46">
        <v>54632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54632</v>
      </c>
      <c r="P21" s="47">
        <f t="shared" si="1"/>
        <v>85.096573208722745</v>
      </c>
      <c r="Q21" s="9"/>
    </row>
    <row r="22" spans="1:17">
      <c r="A22" s="12"/>
      <c r="B22" s="25">
        <v>337.5</v>
      </c>
      <c r="C22" s="20" t="s">
        <v>24</v>
      </c>
      <c r="D22" s="46">
        <v>0</v>
      </c>
      <c r="E22" s="46">
        <v>51631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51631</v>
      </c>
      <c r="P22" s="47">
        <f t="shared" si="1"/>
        <v>80.422118380062301</v>
      </c>
      <c r="Q22" s="9"/>
    </row>
    <row r="23" spans="1:17" ht="15.75">
      <c r="A23" s="29" t="s">
        <v>29</v>
      </c>
      <c r="B23" s="30"/>
      <c r="C23" s="31"/>
      <c r="D23" s="32">
        <f t="shared" ref="D23:N23" si="6">SUM(D24:D26)</f>
        <v>0</v>
      </c>
      <c r="E23" s="32">
        <f t="shared" si="6"/>
        <v>300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311836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4"/>
        <v>312136</v>
      </c>
      <c r="P23" s="45">
        <f t="shared" si="1"/>
        <v>486.19314641744546</v>
      </c>
      <c r="Q23" s="10"/>
    </row>
    <row r="24" spans="1:17">
      <c r="A24" s="12"/>
      <c r="B24" s="25">
        <v>343.3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224068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224068</v>
      </c>
      <c r="P24" s="47">
        <f t="shared" si="1"/>
        <v>349.01557632398755</v>
      </c>
      <c r="Q24" s="9"/>
    </row>
    <row r="25" spans="1:17">
      <c r="A25" s="12"/>
      <c r="B25" s="25">
        <v>343.4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87768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87768</v>
      </c>
      <c r="P25" s="47">
        <f t="shared" si="1"/>
        <v>136.71028037383178</v>
      </c>
      <c r="Q25" s="9"/>
    </row>
    <row r="26" spans="1:17">
      <c r="A26" s="12"/>
      <c r="B26" s="25">
        <v>343.8</v>
      </c>
      <c r="C26" s="20" t="s">
        <v>127</v>
      </c>
      <c r="D26" s="46">
        <v>0</v>
      </c>
      <c r="E26" s="46">
        <v>300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300</v>
      </c>
      <c r="P26" s="47">
        <f t="shared" si="1"/>
        <v>0.46728971962616822</v>
      </c>
      <c r="Q26" s="9"/>
    </row>
    <row r="27" spans="1:17" ht="15.75">
      <c r="A27" s="29" t="s">
        <v>30</v>
      </c>
      <c r="B27" s="30"/>
      <c r="C27" s="31"/>
      <c r="D27" s="32">
        <f t="shared" ref="D27:N27" si="7">SUM(D28:D29)</f>
        <v>815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4"/>
        <v>815</v>
      </c>
      <c r="P27" s="45">
        <f t="shared" si="1"/>
        <v>1.2694704049844237</v>
      </c>
      <c r="Q27" s="10"/>
    </row>
    <row r="28" spans="1:17">
      <c r="A28" s="13"/>
      <c r="B28" s="39">
        <v>351.1</v>
      </c>
      <c r="C28" s="21" t="s">
        <v>39</v>
      </c>
      <c r="D28" s="46">
        <v>729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729</v>
      </c>
      <c r="P28" s="47">
        <f t="shared" si="1"/>
        <v>1.1355140186915889</v>
      </c>
      <c r="Q28" s="9"/>
    </row>
    <row r="29" spans="1:17">
      <c r="A29" s="13"/>
      <c r="B29" s="39">
        <v>351.3</v>
      </c>
      <c r="C29" s="21" t="s">
        <v>128</v>
      </c>
      <c r="D29" s="46">
        <v>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86</v>
      </c>
      <c r="P29" s="47">
        <f t="shared" si="1"/>
        <v>0.13395638629283488</v>
      </c>
      <c r="Q29" s="9"/>
    </row>
    <row r="30" spans="1:17" ht="15.75">
      <c r="A30" s="29" t="s">
        <v>1</v>
      </c>
      <c r="B30" s="30"/>
      <c r="C30" s="31"/>
      <c r="D30" s="32">
        <f t="shared" ref="D30:N30" si="8">SUM(D31:D33)</f>
        <v>4683</v>
      </c>
      <c r="E30" s="32">
        <f t="shared" si="8"/>
        <v>816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738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4"/>
        <v>6237</v>
      </c>
      <c r="P30" s="45">
        <f t="shared" si="1"/>
        <v>9.7149532710280369</v>
      </c>
      <c r="Q30" s="10"/>
    </row>
    <row r="31" spans="1:17">
      <c r="A31" s="12"/>
      <c r="B31" s="25">
        <v>361.1</v>
      </c>
      <c r="C31" s="20" t="s">
        <v>41</v>
      </c>
      <c r="D31" s="46">
        <v>91</v>
      </c>
      <c r="E31" s="46">
        <v>816</v>
      </c>
      <c r="F31" s="46">
        <v>0</v>
      </c>
      <c r="G31" s="46">
        <v>0</v>
      </c>
      <c r="H31" s="46">
        <v>0</v>
      </c>
      <c r="I31" s="46">
        <v>292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1199</v>
      </c>
      <c r="P31" s="47">
        <f t="shared" si="1"/>
        <v>1.867601246105919</v>
      </c>
      <c r="Q31" s="9"/>
    </row>
    <row r="32" spans="1:17">
      <c r="A32" s="12"/>
      <c r="B32" s="25">
        <v>367</v>
      </c>
      <c r="C32" s="20" t="s">
        <v>129</v>
      </c>
      <c r="D32" s="46">
        <v>4259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4259</v>
      </c>
      <c r="P32" s="47">
        <f t="shared" si="1"/>
        <v>6.6339563862928346</v>
      </c>
      <c r="Q32" s="9"/>
    </row>
    <row r="33" spans="1:120" ht="15.75" thickBot="1">
      <c r="A33" s="12"/>
      <c r="B33" s="25">
        <v>369.9</v>
      </c>
      <c r="C33" s="20" t="s">
        <v>45</v>
      </c>
      <c r="D33" s="46">
        <v>333</v>
      </c>
      <c r="E33" s="46">
        <v>0</v>
      </c>
      <c r="F33" s="46">
        <v>0</v>
      </c>
      <c r="G33" s="46">
        <v>0</v>
      </c>
      <c r="H33" s="46">
        <v>0</v>
      </c>
      <c r="I33" s="46">
        <v>446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779</v>
      </c>
      <c r="P33" s="47">
        <f t="shared" si="1"/>
        <v>1.2133956386292835</v>
      </c>
      <c r="Q33" s="9"/>
    </row>
    <row r="34" spans="1:120" ht="16.5" thickBot="1">
      <c r="A34" s="14" t="s">
        <v>37</v>
      </c>
      <c r="B34" s="23"/>
      <c r="C34" s="22"/>
      <c r="D34" s="15">
        <f>SUM(D5,D14,D17,D23,D27,D30)</f>
        <v>404434</v>
      </c>
      <c r="E34" s="15">
        <f t="shared" ref="E34:N34" si="9">SUM(E5,E14,E17,E23,E27,E30)</f>
        <v>101086</v>
      </c>
      <c r="F34" s="15">
        <f t="shared" si="9"/>
        <v>0</v>
      </c>
      <c r="G34" s="15">
        <f t="shared" si="9"/>
        <v>136193</v>
      </c>
      <c r="H34" s="15">
        <f t="shared" si="9"/>
        <v>0</v>
      </c>
      <c r="I34" s="15">
        <f t="shared" si="9"/>
        <v>312574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9"/>
        <v>0</v>
      </c>
      <c r="O34" s="15">
        <f t="shared" si="4"/>
        <v>954287</v>
      </c>
      <c r="P34" s="38">
        <f t="shared" si="1"/>
        <v>1486.4283489096574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18" t="s">
        <v>130</v>
      </c>
      <c r="N36" s="118"/>
      <c r="O36" s="118"/>
      <c r="P36" s="43">
        <v>642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66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241510</v>
      </c>
      <c r="E5" s="27">
        <f t="shared" si="0"/>
        <v>47658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289168</v>
      </c>
      <c r="O5" s="33">
        <f t="shared" ref="O5:O40" si="1">(N5/O$42)</f>
        <v>393.96185286103542</v>
      </c>
      <c r="P5" s="6"/>
    </row>
    <row r="6" spans="1:133">
      <c r="A6" s="12"/>
      <c r="B6" s="25">
        <v>311</v>
      </c>
      <c r="C6" s="20" t="s">
        <v>97</v>
      </c>
      <c r="D6" s="46">
        <v>70571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70571</v>
      </c>
      <c r="O6" s="47">
        <f t="shared" si="1"/>
        <v>96.14577656675749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5520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5520</v>
      </c>
      <c r="O7" s="47">
        <f t="shared" si="1"/>
        <v>7.5204359673024523</v>
      </c>
      <c r="P7" s="9"/>
    </row>
    <row r="8" spans="1:133">
      <c r="A8" s="12"/>
      <c r="B8" s="25">
        <v>312.42</v>
      </c>
      <c r="C8" s="20" t="s">
        <v>101</v>
      </c>
      <c r="D8" s="46">
        <v>0</v>
      </c>
      <c r="E8" s="46">
        <v>42138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42138</v>
      </c>
      <c r="O8" s="47">
        <f t="shared" si="1"/>
        <v>57.408719346049047</v>
      </c>
      <c r="P8" s="9"/>
    </row>
    <row r="9" spans="1:133">
      <c r="A9" s="12"/>
      <c r="B9" s="25">
        <v>312.60000000000002</v>
      </c>
      <c r="C9" s="20" t="s">
        <v>10</v>
      </c>
      <c r="D9" s="46">
        <v>96194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96194</v>
      </c>
      <c r="O9" s="47">
        <f t="shared" si="1"/>
        <v>131.05449591280654</v>
      </c>
      <c r="P9" s="9"/>
    </row>
    <row r="10" spans="1:133">
      <c r="A10" s="12"/>
      <c r="B10" s="25">
        <v>314.10000000000002</v>
      </c>
      <c r="C10" s="20" t="s">
        <v>11</v>
      </c>
      <c r="D10" s="46">
        <v>52569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52569</v>
      </c>
      <c r="O10" s="47">
        <f t="shared" si="1"/>
        <v>71.619891008174392</v>
      </c>
      <c r="P10" s="9"/>
    </row>
    <row r="11" spans="1:133">
      <c r="A11" s="12"/>
      <c r="B11" s="25">
        <v>314.8</v>
      </c>
      <c r="C11" s="20" t="s">
        <v>12</v>
      </c>
      <c r="D11" s="46">
        <v>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388</v>
      </c>
      <c r="O11" s="47">
        <f t="shared" si="1"/>
        <v>0.52861035422343328</v>
      </c>
      <c r="P11" s="9"/>
    </row>
    <row r="12" spans="1:133">
      <c r="A12" s="12"/>
      <c r="B12" s="25">
        <v>315</v>
      </c>
      <c r="C12" s="20" t="s">
        <v>75</v>
      </c>
      <c r="D12" s="46">
        <v>19716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19716</v>
      </c>
      <c r="O12" s="47">
        <f t="shared" si="1"/>
        <v>26.861035422343324</v>
      </c>
      <c r="P12" s="9"/>
    </row>
    <row r="13" spans="1:133">
      <c r="A13" s="12"/>
      <c r="B13" s="25">
        <v>316</v>
      </c>
      <c r="C13" s="20" t="s">
        <v>102</v>
      </c>
      <c r="D13" s="46">
        <v>2072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2072</v>
      </c>
      <c r="O13" s="47">
        <f t="shared" si="1"/>
        <v>2.8228882833787465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SUM(D15:D16)</f>
        <v>40267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0" si="4">SUM(D14:M14)</f>
        <v>40267</v>
      </c>
      <c r="O14" s="45">
        <f t="shared" si="1"/>
        <v>54.859673024523161</v>
      </c>
      <c r="P14" s="10"/>
    </row>
    <row r="15" spans="1:133">
      <c r="A15" s="12"/>
      <c r="B15" s="25">
        <v>323.10000000000002</v>
      </c>
      <c r="C15" s="20" t="s">
        <v>15</v>
      </c>
      <c r="D15" s="46">
        <v>40240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40240</v>
      </c>
      <c r="O15" s="47">
        <f t="shared" si="1"/>
        <v>54.822888283378745</v>
      </c>
      <c r="P15" s="9"/>
    </row>
    <row r="16" spans="1:133">
      <c r="A16" s="12"/>
      <c r="B16" s="25">
        <v>323.39999999999998</v>
      </c>
      <c r="C16" s="20" t="s">
        <v>109</v>
      </c>
      <c r="D16" s="46">
        <v>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</v>
      </c>
      <c r="O16" s="47">
        <f t="shared" si="1"/>
        <v>3.6784741144414171E-2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SUM(D18:D24)</f>
        <v>91680</v>
      </c>
      <c r="E17" s="32">
        <f t="shared" si="5"/>
        <v>44791</v>
      </c>
      <c r="F17" s="32">
        <f t="shared" si="5"/>
        <v>0</v>
      </c>
      <c r="G17" s="32">
        <f t="shared" si="5"/>
        <v>47949</v>
      </c>
      <c r="H17" s="32">
        <f t="shared" si="5"/>
        <v>0</v>
      </c>
      <c r="I17" s="32">
        <f t="shared" si="5"/>
        <v>7585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192005</v>
      </c>
      <c r="O17" s="45">
        <f t="shared" si="1"/>
        <v>261.58719346049048</v>
      </c>
      <c r="P17" s="10"/>
    </row>
    <row r="18" spans="1:16">
      <c r="A18" s="12"/>
      <c r="B18" s="25">
        <v>331.9</v>
      </c>
      <c r="C18" s="20" t="s">
        <v>103</v>
      </c>
      <c r="D18" s="46">
        <v>435</v>
      </c>
      <c r="E18" s="46">
        <v>478</v>
      </c>
      <c r="F18" s="46">
        <v>0</v>
      </c>
      <c r="G18" s="46">
        <v>47949</v>
      </c>
      <c r="H18" s="46">
        <v>0</v>
      </c>
      <c r="I18" s="46">
        <v>5981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54843</v>
      </c>
      <c r="O18" s="47">
        <f t="shared" si="1"/>
        <v>74.717983651226163</v>
      </c>
      <c r="P18" s="9"/>
    </row>
    <row r="19" spans="1:16">
      <c r="A19" s="12"/>
      <c r="B19" s="25">
        <v>334.9</v>
      </c>
      <c r="C19" s="20" t="s">
        <v>104</v>
      </c>
      <c r="D19" s="46">
        <v>32</v>
      </c>
      <c r="E19" s="46">
        <v>35</v>
      </c>
      <c r="F19" s="46">
        <v>0</v>
      </c>
      <c r="G19" s="46">
        <v>0</v>
      </c>
      <c r="H19" s="46">
        <v>0</v>
      </c>
      <c r="I19" s="46">
        <v>446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513</v>
      </c>
      <c r="O19" s="47">
        <f t="shared" si="1"/>
        <v>0.69891008174386926</v>
      </c>
      <c r="P19" s="9"/>
    </row>
    <row r="20" spans="1:16">
      <c r="A20" s="12"/>
      <c r="B20" s="25">
        <v>335.12</v>
      </c>
      <c r="C20" s="20" t="s">
        <v>76</v>
      </c>
      <c r="D20" s="46">
        <v>35134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35134</v>
      </c>
      <c r="O20" s="47">
        <f t="shared" si="1"/>
        <v>47.866485013623979</v>
      </c>
      <c r="P20" s="9"/>
    </row>
    <row r="21" spans="1:16">
      <c r="A21" s="12"/>
      <c r="B21" s="25">
        <v>335.14</v>
      </c>
      <c r="C21" s="20" t="s">
        <v>77</v>
      </c>
      <c r="D21" s="46">
        <v>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</v>
      </c>
      <c r="O21" s="47">
        <f t="shared" si="1"/>
        <v>0.11852861035422343</v>
      </c>
      <c r="P21" s="9"/>
    </row>
    <row r="22" spans="1:16">
      <c r="A22" s="12"/>
      <c r="B22" s="25">
        <v>335.18</v>
      </c>
      <c r="C22" s="20" t="s">
        <v>78</v>
      </c>
      <c r="D22" s="46">
        <v>50065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50065</v>
      </c>
      <c r="O22" s="47">
        <f t="shared" si="1"/>
        <v>68.208446866485019</v>
      </c>
      <c r="P22" s="9"/>
    </row>
    <row r="23" spans="1:16">
      <c r="A23" s="12"/>
      <c r="B23" s="25">
        <v>337.1</v>
      </c>
      <c r="C23" s="20" t="s">
        <v>112</v>
      </c>
      <c r="D23" s="46">
        <v>5927</v>
      </c>
      <c r="E23" s="46">
        <v>322</v>
      </c>
      <c r="F23" s="46">
        <v>0</v>
      </c>
      <c r="G23" s="46">
        <v>0</v>
      </c>
      <c r="H23" s="46">
        <v>0</v>
      </c>
      <c r="I23" s="46">
        <v>1158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7407</v>
      </c>
      <c r="O23" s="47">
        <f t="shared" si="1"/>
        <v>10.091280653950953</v>
      </c>
      <c r="P23" s="9"/>
    </row>
    <row r="24" spans="1:16">
      <c r="A24" s="12"/>
      <c r="B24" s="25">
        <v>337.5</v>
      </c>
      <c r="C24" s="20" t="s">
        <v>24</v>
      </c>
      <c r="D24" s="46">
        <v>0</v>
      </c>
      <c r="E24" s="46">
        <v>43956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43956</v>
      </c>
      <c r="O24" s="47">
        <f t="shared" si="1"/>
        <v>59.885558583106267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SUM(D26:D29)</f>
        <v>4385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305729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310114</v>
      </c>
      <c r="O25" s="45">
        <f t="shared" si="1"/>
        <v>422.49863760217983</v>
      </c>
      <c r="P25" s="10"/>
    </row>
    <row r="26" spans="1:16">
      <c r="A26" s="12"/>
      <c r="B26" s="25">
        <v>341.9</v>
      </c>
      <c r="C26" s="20" t="s">
        <v>80</v>
      </c>
      <c r="D26" s="46">
        <v>1710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1710</v>
      </c>
      <c r="O26" s="47">
        <f t="shared" si="1"/>
        <v>2.3297002724795641</v>
      </c>
      <c r="P26" s="9"/>
    </row>
    <row r="27" spans="1:16">
      <c r="A27" s="12"/>
      <c r="B27" s="25">
        <v>343.3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222780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222780</v>
      </c>
      <c r="O27" s="47">
        <f t="shared" si="1"/>
        <v>303.5149863760218</v>
      </c>
      <c r="P27" s="9"/>
    </row>
    <row r="28" spans="1:16">
      <c r="A28" s="12"/>
      <c r="B28" s="25">
        <v>343.4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82949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82949</v>
      </c>
      <c r="O28" s="47">
        <f t="shared" si="1"/>
        <v>113.00953678474114</v>
      </c>
      <c r="P28" s="9"/>
    </row>
    <row r="29" spans="1:16">
      <c r="A29" s="12"/>
      <c r="B29" s="25">
        <v>347.5</v>
      </c>
      <c r="C29" s="20" t="s">
        <v>36</v>
      </c>
      <c r="D29" s="46">
        <v>2675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2675</v>
      </c>
      <c r="O29" s="47">
        <f t="shared" si="1"/>
        <v>3.6444141689373297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826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826</v>
      </c>
      <c r="O30" s="45">
        <f t="shared" si="1"/>
        <v>1.1253405994550409</v>
      </c>
      <c r="P30" s="10"/>
    </row>
    <row r="31" spans="1:16">
      <c r="A31" s="13"/>
      <c r="B31" s="39">
        <v>351.1</v>
      </c>
      <c r="C31" s="21" t="s">
        <v>39</v>
      </c>
      <c r="D31" s="46">
        <v>826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826</v>
      </c>
      <c r="O31" s="47">
        <f t="shared" si="1"/>
        <v>1.1253405994550409</v>
      </c>
      <c r="P31" s="9"/>
    </row>
    <row r="32" spans="1:16" ht="15.75">
      <c r="A32" s="29" t="s">
        <v>1</v>
      </c>
      <c r="B32" s="30"/>
      <c r="C32" s="31"/>
      <c r="D32" s="32">
        <f t="shared" ref="D32:M32" si="8">SUM(D33:D36)</f>
        <v>11530</v>
      </c>
      <c r="E32" s="32">
        <f t="shared" si="8"/>
        <v>4069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15599</v>
      </c>
      <c r="O32" s="45">
        <f t="shared" si="1"/>
        <v>21.252043596730246</v>
      </c>
      <c r="P32" s="10"/>
    </row>
    <row r="33" spans="1:119">
      <c r="A33" s="12"/>
      <c r="B33" s="25">
        <v>361.1</v>
      </c>
      <c r="C33" s="20" t="s">
        <v>41</v>
      </c>
      <c r="D33" s="46">
        <v>568</v>
      </c>
      <c r="E33" s="46">
        <v>3019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3587</v>
      </c>
      <c r="O33" s="47">
        <f t="shared" si="1"/>
        <v>4.8869209809264307</v>
      </c>
      <c r="P33" s="9"/>
    </row>
    <row r="34" spans="1:119">
      <c r="A34" s="12"/>
      <c r="B34" s="25">
        <v>364</v>
      </c>
      <c r="C34" s="20" t="s">
        <v>81</v>
      </c>
      <c r="D34" s="46">
        <v>0</v>
      </c>
      <c r="E34" s="46">
        <v>1050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1050</v>
      </c>
      <c r="O34" s="47">
        <f t="shared" si="1"/>
        <v>1.430517711171662</v>
      </c>
      <c r="P34" s="9"/>
    </row>
    <row r="35" spans="1:119">
      <c r="A35" s="12"/>
      <c r="B35" s="25">
        <v>366</v>
      </c>
      <c r="C35" s="20" t="s">
        <v>44</v>
      </c>
      <c r="D35" s="46">
        <v>10603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10603</v>
      </c>
      <c r="O35" s="47">
        <f t="shared" si="1"/>
        <v>14.445504087193461</v>
      </c>
      <c r="P35" s="9"/>
    </row>
    <row r="36" spans="1:119">
      <c r="A36" s="12"/>
      <c r="B36" s="25">
        <v>369.9</v>
      </c>
      <c r="C36" s="20" t="s">
        <v>45</v>
      </c>
      <c r="D36" s="46">
        <v>359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359</v>
      </c>
      <c r="O36" s="47">
        <f t="shared" si="1"/>
        <v>0.4891008174386921</v>
      </c>
      <c r="P36" s="9"/>
    </row>
    <row r="37" spans="1:119" ht="15.75">
      <c r="A37" s="29" t="s">
        <v>31</v>
      </c>
      <c r="B37" s="30"/>
      <c r="C37" s="31"/>
      <c r="D37" s="32">
        <f t="shared" ref="D37:M37" si="9">SUM(D38:D39)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7854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7854</v>
      </c>
      <c r="O37" s="45">
        <f t="shared" si="1"/>
        <v>10.700272479564033</v>
      </c>
      <c r="P37" s="9"/>
    </row>
    <row r="38" spans="1:119">
      <c r="A38" s="12"/>
      <c r="B38" s="25">
        <v>389.1</v>
      </c>
      <c r="C38" s="20" t="s">
        <v>105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1422</v>
      </c>
      <c r="O38" s="47">
        <f t="shared" si="1"/>
        <v>1.9373297002724796</v>
      </c>
      <c r="P38" s="9"/>
    </row>
    <row r="39" spans="1:119" ht="15.75" thickBot="1">
      <c r="A39" s="12"/>
      <c r="B39" s="25">
        <v>389.9</v>
      </c>
      <c r="C39" s="20" t="s">
        <v>113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6432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6432</v>
      </c>
      <c r="O39" s="47">
        <f t="shared" si="1"/>
        <v>8.7629427792915529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0">SUM(D5,D14,D17,D25,D30,D32,D37)</f>
        <v>390198</v>
      </c>
      <c r="E40" s="15">
        <f t="shared" si="10"/>
        <v>96518</v>
      </c>
      <c r="F40" s="15">
        <f t="shared" si="10"/>
        <v>0</v>
      </c>
      <c r="G40" s="15">
        <f t="shared" si="10"/>
        <v>47949</v>
      </c>
      <c r="H40" s="15">
        <f t="shared" si="10"/>
        <v>0</v>
      </c>
      <c r="I40" s="15">
        <f t="shared" si="10"/>
        <v>321168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855833</v>
      </c>
      <c r="O40" s="38">
        <f t="shared" si="1"/>
        <v>1165.9850136239781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114</v>
      </c>
      <c r="M42" s="118"/>
      <c r="N42" s="118"/>
      <c r="O42" s="43">
        <v>734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230253</v>
      </c>
      <c r="E5" s="27">
        <f t="shared" si="0"/>
        <v>51729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281982</v>
      </c>
      <c r="O5" s="33">
        <f t="shared" ref="O5:O39" si="1">(N5/O$41)</f>
        <v>388.94068965517243</v>
      </c>
      <c r="P5" s="6"/>
    </row>
    <row r="6" spans="1:133">
      <c r="A6" s="12"/>
      <c r="B6" s="25">
        <v>311</v>
      </c>
      <c r="C6" s="20" t="s">
        <v>97</v>
      </c>
      <c r="D6" s="46">
        <v>67801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67801</v>
      </c>
      <c r="O6" s="47">
        <f t="shared" si="1"/>
        <v>93.518620689655179</v>
      </c>
      <c r="P6" s="9"/>
    </row>
    <row r="7" spans="1:133">
      <c r="A7" s="12"/>
      <c r="B7" s="25">
        <v>312.3</v>
      </c>
      <c r="C7" s="20" t="s">
        <v>8</v>
      </c>
      <c r="D7" s="46">
        <v>0</v>
      </c>
      <c r="E7" s="46">
        <v>6141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6141</v>
      </c>
      <c r="O7" s="47">
        <f t="shared" si="1"/>
        <v>8.4703448275862065</v>
      </c>
      <c r="P7" s="9"/>
    </row>
    <row r="8" spans="1:133">
      <c r="A8" s="12"/>
      <c r="B8" s="25">
        <v>312.41000000000003</v>
      </c>
      <c r="C8" s="20" t="s">
        <v>9</v>
      </c>
      <c r="D8" s="46">
        <v>0</v>
      </c>
      <c r="E8" s="46">
        <v>35190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35190</v>
      </c>
      <c r="O8" s="47">
        <f t="shared" si="1"/>
        <v>48.53793103448276</v>
      </c>
      <c r="P8" s="9"/>
    </row>
    <row r="9" spans="1:133">
      <c r="A9" s="12"/>
      <c r="B9" s="25">
        <v>312.42</v>
      </c>
      <c r="C9" s="20" t="s">
        <v>101</v>
      </c>
      <c r="D9" s="46">
        <v>0</v>
      </c>
      <c r="E9" s="46">
        <v>10398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10398</v>
      </c>
      <c r="O9" s="47">
        <f t="shared" si="1"/>
        <v>14.342068965517241</v>
      </c>
      <c r="P9" s="9"/>
    </row>
    <row r="10" spans="1:133">
      <c r="A10" s="12"/>
      <c r="B10" s="25">
        <v>312.60000000000002</v>
      </c>
      <c r="C10" s="20" t="s">
        <v>10</v>
      </c>
      <c r="D10" s="46">
        <v>95650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95650</v>
      </c>
      <c r="O10" s="47">
        <f t="shared" si="1"/>
        <v>131.93103448275863</v>
      </c>
      <c r="P10" s="9"/>
    </row>
    <row r="11" spans="1:133">
      <c r="A11" s="12"/>
      <c r="B11" s="25">
        <v>314.10000000000002</v>
      </c>
      <c r="C11" s="20" t="s">
        <v>11</v>
      </c>
      <c r="D11" s="46">
        <v>50011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50011</v>
      </c>
      <c r="O11" s="47">
        <f t="shared" si="1"/>
        <v>68.980689655172412</v>
      </c>
      <c r="P11" s="9"/>
    </row>
    <row r="12" spans="1:133">
      <c r="A12" s="12"/>
      <c r="B12" s="25">
        <v>314.8</v>
      </c>
      <c r="C12" s="20" t="s">
        <v>12</v>
      </c>
      <c r="D12" s="46">
        <v>486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486</v>
      </c>
      <c r="O12" s="47">
        <f t="shared" si="1"/>
        <v>0.67034482758620695</v>
      </c>
      <c r="P12" s="9"/>
    </row>
    <row r="13" spans="1:133">
      <c r="A13" s="12"/>
      <c r="B13" s="25">
        <v>315</v>
      </c>
      <c r="C13" s="20" t="s">
        <v>75</v>
      </c>
      <c r="D13" s="46">
        <v>14541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14541</v>
      </c>
      <c r="O13" s="47">
        <f t="shared" si="1"/>
        <v>20.056551724137933</v>
      </c>
      <c r="P13" s="9"/>
    </row>
    <row r="14" spans="1:133">
      <c r="A14" s="12"/>
      <c r="B14" s="25">
        <v>316</v>
      </c>
      <c r="C14" s="20" t="s">
        <v>102</v>
      </c>
      <c r="D14" s="46">
        <v>1764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1764</v>
      </c>
      <c r="O14" s="47">
        <f t="shared" si="1"/>
        <v>2.4331034482758622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SUM(D16:D17)</f>
        <v>40747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9" si="4">SUM(D15:M15)</f>
        <v>40747</v>
      </c>
      <c r="O15" s="45">
        <f t="shared" si="1"/>
        <v>56.202758620689657</v>
      </c>
      <c r="P15" s="10"/>
    </row>
    <row r="16" spans="1:133">
      <c r="A16" s="12"/>
      <c r="B16" s="25">
        <v>323.10000000000002</v>
      </c>
      <c r="C16" s="20" t="s">
        <v>15</v>
      </c>
      <c r="D16" s="46">
        <v>40727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40727</v>
      </c>
      <c r="O16" s="47">
        <f t="shared" si="1"/>
        <v>56.175172413793106</v>
      </c>
      <c r="P16" s="9"/>
    </row>
    <row r="17" spans="1:16">
      <c r="A17" s="12"/>
      <c r="B17" s="25">
        <v>323.39999999999998</v>
      </c>
      <c r="C17" s="20" t="s">
        <v>109</v>
      </c>
      <c r="D17" s="46">
        <v>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</v>
      </c>
      <c r="O17" s="47">
        <f t="shared" si="1"/>
        <v>2.7586206896551724E-2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SUM(D19:D25)</f>
        <v>92126</v>
      </c>
      <c r="E18" s="32">
        <f t="shared" si="5"/>
        <v>27827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74979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194932</v>
      </c>
      <c r="O18" s="45">
        <f t="shared" si="1"/>
        <v>268.87172413793104</v>
      </c>
      <c r="P18" s="10"/>
    </row>
    <row r="19" spans="1:16">
      <c r="A19" s="12"/>
      <c r="B19" s="25">
        <v>331.9</v>
      </c>
      <c r="C19" s="20" t="s">
        <v>103</v>
      </c>
      <c r="D19" s="46">
        <v>4674</v>
      </c>
      <c r="E19" s="46">
        <v>5686</v>
      </c>
      <c r="F19" s="46">
        <v>0</v>
      </c>
      <c r="G19" s="46">
        <v>0</v>
      </c>
      <c r="H19" s="46">
        <v>0</v>
      </c>
      <c r="I19" s="46">
        <v>64268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74628</v>
      </c>
      <c r="O19" s="47">
        <f t="shared" si="1"/>
        <v>102.9351724137931</v>
      </c>
      <c r="P19" s="9"/>
    </row>
    <row r="20" spans="1:16">
      <c r="A20" s="12"/>
      <c r="B20" s="25">
        <v>334.9</v>
      </c>
      <c r="C20" s="20" t="s">
        <v>104</v>
      </c>
      <c r="D20" s="46">
        <v>779</v>
      </c>
      <c r="E20" s="46">
        <v>711</v>
      </c>
      <c r="F20" s="46">
        <v>0</v>
      </c>
      <c r="G20" s="46">
        <v>0</v>
      </c>
      <c r="H20" s="46">
        <v>0</v>
      </c>
      <c r="I20" s="46">
        <v>10711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12201</v>
      </c>
      <c r="O20" s="47">
        <f t="shared" si="1"/>
        <v>16.828965517241379</v>
      </c>
      <c r="P20" s="9"/>
    </row>
    <row r="21" spans="1:16">
      <c r="A21" s="12"/>
      <c r="B21" s="25">
        <v>335.12</v>
      </c>
      <c r="C21" s="20" t="s">
        <v>76</v>
      </c>
      <c r="D21" s="46">
        <v>35087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35087</v>
      </c>
      <c r="O21" s="47">
        <f t="shared" si="1"/>
        <v>48.395862068965521</v>
      </c>
      <c r="P21" s="9"/>
    </row>
    <row r="22" spans="1:16">
      <c r="A22" s="12"/>
      <c r="B22" s="25">
        <v>335.14</v>
      </c>
      <c r="C22" s="20" t="s">
        <v>77</v>
      </c>
      <c r="D22" s="46">
        <v>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</v>
      </c>
      <c r="O22" s="47">
        <f t="shared" si="1"/>
        <v>8.9655172413793102E-2</v>
      </c>
      <c r="P22" s="9"/>
    </row>
    <row r="23" spans="1:16">
      <c r="A23" s="12"/>
      <c r="B23" s="25">
        <v>335.15</v>
      </c>
      <c r="C23" s="20" t="s">
        <v>89</v>
      </c>
      <c r="D23" s="46">
        <v>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</v>
      </c>
      <c r="O23" s="47">
        <f t="shared" si="1"/>
        <v>0.13517241379310344</v>
      </c>
      <c r="P23" s="9"/>
    </row>
    <row r="24" spans="1:16">
      <c r="A24" s="12"/>
      <c r="B24" s="25">
        <v>335.18</v>
      </c>
      <c r="C24" s="20" t="s">
        <v>78</v>
      </c>
      <c r="D24" s="46">
        <v>51423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51423</v>
      </c>
      <c r="O24" s="47">
        <f t="shared" si="1"/>
        <v>70.928275862068972</v>
      </c>
      <c r="P24" s="9"/>
    </row>
    <row r="25" spans="1:16">
      <c r="A25" s="12"/>
      <c r="B25" s="25">
        <v>337.5</v>
      </c>
      <c r="C25" s="20" t="s">
        <v>24</v>
      </c>
      <c r="D25" s="46">
        <v>0</v>
      </c>
      <c r="E25" s="46">
        <v>21430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21430</v>
      </c>
      <c r="O25" s="47">
        <f t="shared" si="1"/>
        <v>29.558620689655172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SUM(D27:D29)</f>
        <v>3525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286795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290320</v>
      </c>
      <c r="O26" s="45">
        <f t="shared" si="1"/>
        <v>400.44137931034481</v>
      </c>
      <c r="P26" s="10"/>
    </row>
    <row r="27" spans="1:16">
      <c r="A27" s="12"/>
      <c r="B27" s="25">
        <v>343.3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204392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204392</v>
      </c>
      <c r="O27" s="47">
        <f t="shared" si="1"/>
        <v>281.92</v>
      </c>
      <c r="P27" s="9"/>
    </row>
    <row r="28" spans="1:16">
      <c r="A28" s="12"/>
      <c r="B28" s="25">
        <v>343.4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82403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82403</v>
      </c>
      <c r="O28" s="47">
        <f t="shared" si="1"/>
        <v>113.65931034482759</v>
      </c>
      <c r="P28" s="9"/>
    </row>
    <row r="29" spans="1:16">
      <c r="A29" s="12"/>
      <c r="B29" s="25">
        <v>347.5</v>
      </c>
      <c r="C29" s="20" t="s">
        <v>36</v>
      </c>
      <c r="D29" s="46">
        <v>3525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3525</v>
      </c>
      <c r="O29" s="47">
        <f t="shared" si="1"/>
        <v>4.8620689655172411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1098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1098</v>
      </c>
      <c r="O30" s="45">
        <f t="shared" si="1"/>
        <v>1.5144827586206897</v>
      </c>
      <c r="P30" s="10"/>
    </row>
    <row r="31" spans="1:16">
      <c r="A31" s="13"/>
      <c r="B31" s="39">
        <v>351.1</v>
      </c>
      <c r="C31" s="21" t="s">
        <v>39</v>
      </c>
      <c r="D31" s="46">
        <v>1098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1098</v>
      </c>
      <c r="O31" s="47">
        <f t="shared" si="1"/>
        <v>1.5144827586206897</v>
      </c>
      <c r="P31" s="9"/>
    </row>
    <row r="32" spans="1:16" ht="15.75">
      <c r="A32" s="29" t="s">
        <v>1</v>
      </c>
      <c r="B32" s="30"/>
      <c r="C32" s="31"/>
      <c r="D32" s="32">
        <f t="shared" ref="D32:M32" si="8">SUM(D33:D35)</f>
        <v>2311</v>
      </c>
      <c r="E32" s="32">
        <f t="shared" si="8"/>
        <v>3361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-1906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3766</v>
      </c>
      <c r="O32" s="45">
        <f t="shared" si="1"/>
        <v>5.1944827586206896</v>
      </c>
      <c r="P32" s="10"/>
    </row>
    <row r="33" spans="1:119">
      <c r="A33" s="12"/>
      <c r="B33" s="25">
        <v>361.1</v>
      </c>
      <c r="C33" s="20" t="s">
        <v>41</v>
      </c>
      <c r="D33" s="46">
        <v>1939</v>
      </c>
      <c r="E33" s="46">
        <v>1786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3725</v>
      </c>
      <c r="O33" s="47">
        <f t="shared" si="1"/>
        <v>5.1379310344827589</v>
      </c>
      <c r="P33" s="9"/>
    </row>
    <row r="34" spans="1:119">
      <c r="A34" s="12"/>
      <c r="B34" s="25">
        <v>364</v>
      </c>
      <c r="C34" s="20" t="s">
        <v>81</v>
      </c>
      <c r="D34" s="46">
        <v>0</v>
      </c>
      <c r="E34" s="46">
        <v>1575</v>
      </c>
      <c r="F34" s="46">
        <v>0</v>
      </c>
      <c r="G34" s="46">
        <v>0</v>
      </c>
      <c r="H34" s="46">
        <v>0</v>
      </c>
      <c r="I34" s="46">
        <v>-1921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-346</v>
      </c>
      <c r="O34" s="47">
        <f t="shared" si="1"/>
        <v>-0.47724137931034483</v>
      </c>
      <c r="P34" s="9"/>
    </row>
    <row r="35" spans="1:119">
      <c r="A35" s="12"/>
      <c r="B35" s="25">
        <v>369.9</v>
      </c>
      <c r="C35" s="20" t="s">
        <v>45</v>
      </c>
      <c r="D35" s="46">
        <v>372</v>
      </c>
      <c r="E35" s="46">
        <v>0</v>
      </c>
      <c r="F35" s="46">
        <v>0</v>
      </c>
      <c r="G35" s="46">
        <v>0</v>
      </c>
      <c r="H35" s="46">
        <v>0</v>
      </c>
      <c r="I35" s="46">
        <v>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387</v>
      </c>
      <c r="O35" s="47">
        <f t="shared" si="1"/>
        <v>0.53379310344827591</v>
      </c>
      <c r="P35" s="9"/>
    </row>
    <row r="36" spans="1:119" ht="15.75">
      <c r="A36" s="29" t="s">
        <v>31</v>
      </c>
      <c r="B36" s="30"/>
      <c r="C36" s="31"/>
      <c r="D36" s="32">
        <f t="shared" ref="D36:M36" si="9">SUM(D37:D38)</f>
        <v>0</v>
      </c>
      <c r="E36" s="32">
        <f t="shared" si="9"/>
        <v>0</v>
      </c>
      <c r="F36" s="32">
        <f t="shared" si="9"/>
        <v>0</v>
      </c>
      <c r="G36" s="32">
        <f t="shared" si="9"/>
        <v>492</v>
      </c>
      <c r="H36" s="32">
        <f t="shared" si="9"/>
        <v>0</v>
      </c>
      <c r="I36" s="32">
        <f t="shared" si="9"/>
        <v>1652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2144</v>
      </c>
      <c r="O36" s="45">
        <f t="shared" si="1"/>
        <v>2.9572413793103447</v>
      </c>
      <c r="P36" s="9"/>
    </row>
    <row r="37" spans="1:119">
      <c r="A37" s="12"/>
      <c r="B37" s="25">
        <v>381</v>
      </c>
      <c r="C37" s="20" t="s">
        <v>46</v>
      </c>
      <c r="D37" s="46">
        <v>0</v>
      </c>
      <c r="E37" s="46">
        <v>0</v>
      </c>
      <c r="F37" s="46">
        <v>0</v>
      </c>
      <c r="G37" s="46">
        <v>492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492</v>
      </c>
      <c r="O37" s="47">
        <f t="shared" si="1"/>
        <v>0.67862068965517242</v>
      </c>
      <c r="P37" s="9"/>
    </row>
    <row r="38" spans="1:119" ht="15.75" thickBot="1">
      <c r="A38" s="12"/>
      <c r="B38" s="25">
        <v>389.1</v>
      </c>
      <c r="C38" s="20" t="s">
        <v>105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1652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1652</v>
      </c>
      <c r="O38" s="47">
        <f t="shared" si="1"/>
        <v>2.2786206896551726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SUM(D5,D15,D18,D26,D30,D32,D36)</f>
        <v>370060</v>
      </c>
      <c r="E39" s="15">
        <f t="shared" si="10"/>
        <v>82917</v>
      </c>
      <c r="F39" s="15">
        <f t="shared" si="10"/>
        <v>0</v>
      </c>
      <c r="G39" s="15">
        <f t="shared" si="10"/>
        <v>492</v>
      </c>
      <c r="H39" s="15">
        <f t="shared" si="10"/>
        <v>0</v>
      </c>
      <c r="I39" s="15">
        <f t="shared" si="10"/>
        <v>361520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814989</v>
      </c>
      <c r="O39" s="38">
        <f t="shared" si="1"/>
        <v>1124.1227586206896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110</v>
      </c>
      <c r="M41" s="118"/>
      <c r="N41" s="118"/>
      <c r="O41" s="43">
        <v>725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219653</v>
      </c>
      <c r="E5" s="27">
        <f t="shared" si="0"/>
        <v>50342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269995</v>
      </c>
      <c r="O5" s="33">
        <f t="shared" ref="O5:O43" si="1">(N5/O$45)</f>
        <v>374.47295423023576</v>
      </c>
      <c r="P5" s="6"/>
    </row>
    <row r="6" spans="1:133">
      <c r="A6" s="12"/>
      <c r="B6" s="25">
        <v>311</v>
      </c>
      <c r="C6" s="20" t="s">
        <v>97</v>
      </c>
      <c r="D6" s="46">
        <v>64338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64338</v>
      </c>
      <c r="O6" s="47">
        <f t="shared" si="1"/>
        <v>89.234396671289872</v>
      </c>
      <c r="P6" s="9"/>
    </row>
    <row r="7" spans="1:133">
      <c r="A7" s="12"/>
      <c r="B7" s="25">
        <v>312.3</v>
      </c>
      <c r="C7" s="20" t="s">
        <v>8</v>
      </c>
      <c r="D7" s="46">
        <v>0</v>
      </c>
      <c r="E7" s="46">
        <v>6070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6070</v>
      </c>
      <c r="O7" s="47">
        <f t="shared" si="1"/>
        <v>8.4188626907073516</v>
      </c>
      <c r="P7" s="9"/>
    </row>
    <row r="8" spans="1:133">
      <c r="A8" s="12"/>
      <c r="B8" s="25">
        <v>312.41000000000003</v>
      </c>
      <c r="C8" s="20" t="s">
        <v>9</v>
      </c>
      <c r="D8" s="46">
        <v>0</v>
      </c>
      <c r="E8" s="46">
        <v>33650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33650</v>
      </c>
      <c r="O8" s="47">
        <f t="shared" si="1"/>
        <v>46.671289875173372</v>
      </c>
      <c r="P8" s="9"/>
    </row>
    <row r="9" spans="1:133">
      <c r="A9" s="12"/>
      <c r="B9" s="25">
        <v>312.42</v>
      </c>
      <c r="C9" s="20" t="s">
        <v>101</v>
      </c>
      <c r="D9" s="46">
        <v>0</v>
      </c>
      <c r="E9" s="46">
        <v>10622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10622</v>
      </c>
      <c r="O9" s="47">
        <f t="shared" si="1"/>
        <v>14.732316227461858</v>
      </c>
      <c r="P9" s="9"/>
    </row>
    <row r="10" spans="1:133">
      <c r="A10" s="12"/>
      <c r="B10" s="25">
        <v>312.60000000000002</v>
      </c>
      <c r="C10" s="20" t="s">
        <v>10</v>
      </c>
      <c r="D10" s="46">
        <v>92047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92047</v>
      </c>
      <c r="O10" s="47">
        <f t="shared" si="1"/>
        <v>127.66574202496533</v>
      </c>
      <c r="P10" s="9"/>
    </row>
    <row r="11" spans="1:133">
      <c r="A11" s="12"/>
      <c r="B11" s="25">
        <v>314.10000000000002</v>
      </c>
      <c r="C11" s="20" t="s">
        <v>11</v>
      </c>
      <c r="D11" s="46">
        <v>46264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46264</v>
      </c>
      <c r="O11" s="47">
        <f t="shared" si="1"/>
        <v>64.166435506241328</v>
      </c>
      <c r="P11" s="9"/>
    </row>
    <row r="12" spans="1:133">
      <c r="A12" s="12"/>
      <c r="B12" s="25">
        <v>314.8</v>
      </c>
      <c r="C12" s="20" t="s">
        <v>12</v>
      </c>
      <c r="D12" s="46">
        <v>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450</v>
      </c>
      <c r="O12" s="47">
        <f t="shared" si="1"/>
        <v>0.62413314840499301</v>
      </c>
      <c r="P12" s="9"/>
    </row>
    <row r="13" spans="1:133">
      <c r="A13" s="12"/>
      <c r="B13" s="25">
        <v>315</v>
      </c>
      <c r="C13" s="20" t="s">
        <v>75</v>
      </c>
      <c r="D13" s="46">
        <v>14982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14982</v>
      </c>
      <c r="O13" s="47">
        <f t="shared" si="1"/>
        <v>20.779472954230236</v>
      </c>
      <c r="P13" s="9"/>
    </row>
    <row r="14" spans="1:133">
      <c r="A14" s="12"/>
      <c r="B14" s="25">
        <v>316</v>
      </c>
      <c r="C14" s="20" t="s">
        <v>102</v>
      </c>
      <c r="D14" s="46">
        <v>1572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1572</v>
      </c>
      <c r="O14" s="47">
        <f t="shared" si="1"/>
        <v>2.1803051317614424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SUM(D16:D16)</f>
        <v>38292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3" si="4">SUM(D15:M15)</f>
        <v>38292</v>
      </c>
      <c r="O15" s="45">
        <f t="shared" si="1"/>
        <v>53.109570041608876</v>
      </c>
      <c r="P15" s="10"/>
    </row>
    <row r="16" spans="1:133">
      <c r="A16" s="12"/>
      <c r="B16" s="25">
        <v>323.10000000000002</v>
      </c>
      <c r="C16" s="20" t="s">
        <v>15</v>
      </c>
      <c r="D16" s="46">
        <v>38292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38292</v>
      </c>
      <c r="O16" s="47">
        <f t="shared" si="1"/>
        <v>53.109570041608876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SUM(D18:D26)</f>
        <v>195454</v>
      </c>
      <c r="E17" s="32">
        <f t="shared" si="5"/>
        <v>61484</v>
      </c>
      <c r="F17" s="32">
        <f t="shared" si="5"/>
        <v>0</v>
      </c>
      <c r="G17" s="32">
        <f t="shared" si="5"/>
        <v>496376</v>
      </c>
      <c r="H17" s="32">
        <f t="shared" si="5"/>
        <v>0</v>
      </c>
      <c r="I17" s="32">
        <f t="shared" si="5"/>
        <v>4963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758277</v>
      </c>
      <c r="O17" s="45">
        <f t="shared" si="1"/>
        <v>1051.7018030513177</v>
      </c>
      <c r="P17" s="10"/>
    </row>
    <row r="18" spans="1:16">
      <c r="A18" s="12"/>
      <c r="B18" s="25">
        <v>331.7</v>
      </c>
      <c r="C18" s="20" t="s">
        <v>18</v>
      </c>
      <c r="D18" s="46">
        <v>0</v>
      </c>
      <c r="E18" s="46">
        <v>0</v>
      </c>
      <c r="F18" s="46">
        <v>0</v>
      </c>
      <c r="G18" s="46">
        <v>496376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496376</v>
      </c>
      <c r="O18" s="47">
        <f t="shared" si="1"/>
        <v>688.45492371705961</v>
      </c>
      <c r="P18" s="9"/>
    </row>
    <row r="19" spans="1:16">
      <c r="A19" s="12"/>
      <c r="B19" s="25">
        <v>331.9</v>
      </c>
      <c r="C19" s="20" t="s">
        <v>103</v>
      </c>
      <c r="D19" s="46">
        <v>9670</v>
      </c>
      <c r="E19" s="46">
        <v>37666</v>
      </c>
      <c r="F19" s="46">
        <v>0</v>
      </c>
      <c r="G19" s="46">
        <v>0</v>
      </c>
      <c r="H19" s="46">
        <v>0</v>
      </c>
      <c r="I19" s="46">
        <v>4963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52299</v>
      </c>
      <c r="O19" s="47">
        <f t="shared" si="1"/>
        <v>72.536754507628288</v>
      </c>
      <c r="P19" s="9"/>
    </row>
    <row r="20" spans="1:16">
      <c r="A20" s="12"/>
      <c r="B20" s="25">
        <v>334.9</v>
      </c>
      <c r="C20" s="20" t="s">
        <v>104</v>
      </c>
      <c r="D20" s="46">
        <v>528</v>
      </c>
      <c r="E20" s="46">
        <v>2268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2796</v>
      </c>
      <c r="O20" s="47">
        <f t="shared" si="1"/>
        <v>3.8779472954230236</v>
      </c>
      <c r="P20" s="9"/>
    </row>
    <row r="21" spans="1:16">
      <c r="A21" s="12"/>
      <c r="B21" s="25">
        <v>335.12</v>
      </c>
      <c r="C21" s="20" t="s">
        <v>76</v>
      </c>
      <c r="D21" s="46">
        <v>34638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34638</v>
      </c>
      <c r="O21" s="47">
        <f t="shared" si="1"/>
        <v>48.041608876560332</v>
      </c>
      <c r="P21" s="9"/>
    </row>
    <row r="22" spans="1:16">
      <c r="A22" s="12"/>
      <c r="B22" s="25">
        <v>335.14</v>
      </c>
      <c r="C22" s="20" t="s">
        <v>77</v>
      </c>
      <c r="D22" s="46">
        <v>122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</v>
      </c>
      <c r="O22" s="47">
        <f t="shared" si="1"/>
        <v>0.16920943134535368</v>
      </c>
      <c r="P22" s="9"/>
    </row>
    <row r="23" spans="1:16">
      <c r="A23" s="12"/>
      <c r="B23" s="25">
        <v>335.15</v>
      </c>
      <c r="C23" s="20" t="s">
        <v>89</v>
      </c>
      <c r="D23" s="46">
        <v>196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196</v>
      </c>
      <c r="O23" s="47">
        <f t="shared" si="1"/>
        <v>0.27184466019417475</v>
      </c>
      <c r="P23" s="9"/>
    </row>
    <row r="24" spans="1:16">
      <c r="A24" s="12"/>
      <c r="B24" s="25">
        <v>335.18</v>
      </c>
      <c r="C24" s="20" t="s">
        <v>78</v>
      </c>
      <c r="D24" s="46">
        <v>50300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50300</v>
      </c>
      <c r="O24" s="47">
        <f t="shared" si="1"/>
        <v>69.764216366158109</v>
      </c>
      <c r="P24" s="9"/>
    </row>
    <row r="25" spans="1:16">
      <c r="A25" s="12"/>
      <c r="B25" s="25">
        <v>337.5</v>
      </c>
      <c r="C25" s="20" t="s">
        <v>24</v>
      </c>
      <c r="D25" s="46">
        <v>0</v>
      </c>
      <c r="E25" s="46">
        <v>21550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21550</v>
      </c>
      <c r="O25" s="47">
        <f t="shared" si="1"/>
        <v>29.889042995839112</v>
      </c>
      <c r="P25" s="9"/>
    </row>
    <row r="26" spans="1:16">
      <c r="A26" s="12"/>
      <c r="B26" s="25">
        <v>337.7</v>
      </c>
      <c r="C26" s="20" t="s">
        <v>64</v>
      </c>
      <c r="D26" s="46">
        <v>100000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100000</v>
      </c>
      <c r="O26" s="47">
        <f t="shared" si="1"/>
        <v>138.69625520110958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SUM(D28:D31)</f>
        <v>4975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275435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280410</v>
      </c>
      <c r="O27" s="45">
        <f t="shared" si="1"/>
        <v>388.91816920943137</v>
      </c>
      <c r="P27" s="10"/>
    </row>
    <row r="28" spans="1:16">
      <c r="A28" s="12"/>
      <c r="B28" s="25">
        <v>341.9</v>
      </c>
      <c r="C28" s="20" t="s">
        <v>80</v>
      </c>
      <c r="D28" s="46">
        <v>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</v>
      </c>
      <c r="O28" s="47">
        <f t="shared" si="1"/>
        <v>3.4674063800277391E-2</v>
      </c>
      <c r="P28" s="9"/>
    </row>
    <row r="29" spans="1:16">
      <c r="A29" s="12"/>
      <c r="B29" s="25">
        <v>343.3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194494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194494</v>
      </c>
      <c r="O29" s="47">
        <f t="shared" si="1"/>
        <v>269.75589459084603</v>
      </c>
      <c r="P29" s="9"/>
    </row>
    <row r="30" spans="1:16">
      <c r="A30" s="12"/>
      <c r="B30" s="25">
        <v>343.4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80941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80941</v>
      </c>
      <c r="O30" s="47">
        <f t="shared" si="1"/>
        <v>112.2621359223301</v>
      </c>
      <c r="P30" s="9"/>
    </row>
    <row r="31" spans="1:16">
      <c r="A31" s="12"/>
      <c r="B31" s="25">
        <v>347.5</v>
      </c>
      <c r="C31" s="20" t="s">
        <v>36</v>
      </c>
      <c r="D31" s="46">
        <v>4950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4950</v>
      </c>
      <c r="O31" s="47">
        <f t="shared" si="1"/>
        <v>6.8654646324549233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1190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1190</v>
      </c>
      <c r="O32" s="45">
        <f t="shared" si="1"/>
        <v>1.6504854368932038</v>
      </c>
      <c r="P32" s="10"/>
    </row>
    <row r="33" spans="1:119">
      <c r="A33" s="13"/>
      <c r="B33" s="39">
        <v>351.1</v>
      </c>
      <c r="C33" s="21" t="s">
        <v>39</v>
      </c>
      <c r="D33" s="46">
        <v>1190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1190</v>
      </c>
      <c r="O33" s="47">
        <f t="shared" si="1"/>
        <v>1.6504854368932038</v>
      </c>
      <c r="P33" s="9"/>
    </row>
    <row r="34" spans="1:119" ht="15.75">
      <c r="A34" s="29" t="s">
        <v>1</v>
      </c>
      <c r="B34" s="30"/>
      <c r="C34" s="31"/>
      <c r="D34" s="32">
        <f t="shared" ref="D34:M34" si="8">SUM(D35:D38)</f>
        <v>1917</v>
      </c>
      <c r="E34" s="32">
        <f t="shared" si="8"/>
        <v>1859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326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4102</v>
      </c>
      <c r="O34" s="45">
        <f t="shared" si="1"/>
        <v>5.6893203883495147</v>
      </c>
      <c r="P34" s="10"/>
    </row>
    <row r="35" spans="1:119">
      <c r="A35" s="12"/>
      <c r="B35" s="25">
        <v>361.1</v>
      </c>
      <c r="C35" s="20" t="s">
        <v>41</v>
      </c>
      <c r="D35" s="46">
        <v>992</v>
      </c>
      <c r="E35" s="46">
        <v>1259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2251</v>
      </c>
      <c r="O35" s="47">
        <f t="shared" si="1"/>
        <v>3.1220527045769764</v>
      </c>
      <c r="P35" s="9"/>
    </row>
    <row r="36" spans="1:119">
      <c r="A36" s="12"/>
      <c r="B36" s="25">
        <v>364</v>
      </c>
      <c r="C36" s="20" t="s">
        <v>81</v>
      </c>
      <c r="D36" s="46">
        <v>0</v>
      </c>
      <c r="E36" s="46">
        <v>600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600</v>
      </c>
      <c r="O36" s="47">
        <f t="shared" si="1"/>
        <v>0.83217753120665738</v>
      </c>
      <c r="P36" s="9"/>
    </row>
    <row r="37" spans="1:119">
      <c r="A37" s="12"/>
      <c r="B37" s="25">
        <v>366</v>
      </c>
      <c r="C37" s="20" t="s">
        <v>44</v>
      </c>
      <c r="D37" s="46">
        <v>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470</v>
      </c>
      <c r="O37" s="47">
        <f t="shared" si="1"/>
        <v>0.65187239944521502</v>
      </c>
      <c r="P37" s="9"/>
    </row>
    <row r="38" spans="1:119">
      <c r="A38" s="12"/>
      <c r="B38" s="25">
        <v>369.9</v>
      </c>
      <c r="C38" s="20" t="s">
        <v>45</v>
      </c>
      <c r="D38" s="46">
        <v>455</v>
      </c>
      <c r="E38" s="46">
        <v>0</v>
      </c>
      <c r="F38" s="46">
        <v>0</v>
      </c>
      <c r="G38" s="46">
        <v>0</v>
      </c>
      <c r="H38" s="46">
        <v>0</v>
      </c>
      <c r="I38" s="46">
        <v>326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781</v>
      </c>
      <c r="O38" s="47">
        <f t="shared" si="1"/>
        <v>1.0832177531206657</v>
      </c>
      <c r="P38" s="9"/>
    </row>
    <row r="39" spans="1:119" ht="15.75">
      <c r="A39" s="29" t="s">
        <v>31</v>
      </c>
      <c r="B39" s="30"/>
      <c r="C39" s="31"/>
      <c r="D39" s="32">
        <f t="shared" ref="D39:M39" si="9">SUM(D40:D42)</f>
        <v>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439479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439479</v>
      </c>
      <c r="O39" s="45">
        <f t="shared" si="1"/>
        <v>609.54091539528429</v>
      </c>
      <c r="P39" s="9"/>
    </row>
    <row r="40" spans="1:119">
      <c r="A40" s="12"/>
      <c r="B40" s="25">
        <v>381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23820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23820</v>
      </c>
      <c r="O40" s="47">
        <f t="shared" si="1"/>
        <v>33.037447988904297</v>
      </c>
      <c r="P40" s="9"/>
    </row>
    <row r="41" spans="1:119">
      <c r="A41" s="12"/>
      <c r="B41" s="25">
        <v>389.1</v>
      </c>
      <c r="C41" s="20" t="s">
        <v>105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715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715</v>
      </c>
      <c r="O41" s="47">
        <f t="shared" si="1"/>
        <v>0.99167822468793343</v>
      </c>
      <c r="P41" s="9"/>
    </row>
    <row r="42" spans="1:119" ht="15.75" thickBot="1">
      <c r="A42" s="12"/>
      <c r="B42" s="25">
        <v>389.4</v>
      </c>
      <c r="C42" s="20" t="s">
        <v>106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414944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414944</v>
      </c>
      <c r="O42" s="47">
        <f t="shared" si="1"/>
        <v>575.51178918169205</v>
      </c>
      <c r="P42" s="9"/>
    </row>
    <row r="43" spans="1:119" ht="16.5" thickBot="1">
      <c r="A43" s="14" t="s">
        <v>37</v>
      </c>
      <c r="B43" s="23"/>
      <c r="C43" s="22"/>
      <c r="D43" s="15">
        <f t="shared" ref="D43:M43" si="10">SUM(D5,D15,D17,D27,D32,D34,D39)</f>
        <v>461481</v>
      </c>
      <c r="E43" s="15">
        <f t="shared" si="10"/>
        <v>113685</v>
      </c>
      <c r="F43" s="15">
        <f t="shared" si="10"/>
        <v>0</v>
      </c>
      <c r="G43" s="15">
        <f t="shared" si="10"/>
        <v>496376</v>
      </c>
      <c r="H43" s="15">
        <f t="shared" si="10"/>
        <v>0</v>
      </c>
      <c r="I43" s="15">
        <f t="shared" si="10"/>
        <v>720203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1791745</v>
      </c>
      <c r="O43" s="38">
        <f t="shared" si="1"/>
        <v>2485.0832177531206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107</v>
      </c>
      <c r="M45" s="118"/>
      <c r="N45" s="118"/>
      <c r="O45" s="43">
        <v>721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205886</v>
      </c>
      <c r="E5" s="27">
        <f t="shared" si="0"/>
        <v>35872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241758</v>
      </c>
      <c r="O5" s="33">
        <f t="shared" ref="O5:O36" si="1">(N5/O$38)</f>
        <v>336.24200278164119</v>
      </c>
      <c r="P5" s="6"/>
    </row>
    <row r="6" spans="1:133">
      <c r="A6" s="12"/>
      <c r="B6" s="25">
        <v>311</v>
      </c>
      <c r="C6" s="20" t="s">
        <v>97</v>
      </c>
      <c r="D6" s="46">
        <v>59316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59316</v>
      </c>
      <c r="O6" s="47">
        <f t="shared" si="1"/>
        <v>82.497913769123784</v>
      </c>
      <c r="P6" s="9"/>
    </row>
    <row r="7" spans="1:133">
      <c r="A7" s="12"/>
      <c r="B7" s="25">
        <v>312.3</v>
      </c>
      <c r="C7" s="20" t="s">
        <v>8</v>
      </c>
      <c r="D7" s="46">
        <v>0</v>
      </c>
      <c r="E7" s="46">
        <v>5481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5481</v>
      </c>
      <c r="O7" s="47">
        <f t="shared" si="1"/>
        <v>7.6230876216968015</v>
      </c>
      <c r="P7" s="9"/>
    </row>
    <row r="8" spans="1:133">
      <c r="A8" s="12"/>
      <c r="B8" s="25">
        <v>312.41000000000003</v>
      </c>
      <c r="C8" s="20" t="s">
        <v>9</v>
      </c>
      <c r="D8" s="46">
        <v>0</v>
      </c>
      <c r="E8" s="46">
        <v>30391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30391</v>
      </c>
      <c r="O8" s="47">
        <f t="shared" si="1"/>
        <v>42.268428372739919</v>
      </c>
      <c r="P8" s="9"/>
    </row>
    <row r="9" spans="1:133">
      <c r="A9" s="12"/>
      <c r="B9" s="25">
        <v>312.60000000000002</v>
      </c>
      <c r="C9" s="20" t="s">
        <v>10</v>
      </c>
      <c r="D9" s="46">
        <v>86701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86701</v>
      </c>
      <c r="O9" s="47">
        <f t="shared" si="1"/>
        <v>120.58553546592489</v>
      </c>
      <c r="P9" s="9"/>
    </row>
    <row r="10" spans="1:133">
      <c r="A10" s="12"/>
      <c r="B10" s="25">
        <v>314.10000000000002</v>
      </c>
      <c r="C10" s="20" t="s">
        <v>11</v>
      </c>
      <c r="D10" s="46">
        <v>43911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43911</v>
      </c>
      <c r="O10" s="47">
        <f t="shared" si="1"/>
        <v>61.07232267037552</v>
      </c>
      <c r="P10" s="9"/>
    </row>
    <row r="11" spans="1:133">
      <c r="A11" s="12"/>
      <c r="B11" s="25">
        <v>314.8</v>
      </c>
      <c r="C11" s="20" t="s">
        <v>12</v>
      </c>
      <c r="D11" s="46">
        <v>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</v>
      </c>
      <c r="O11" s="47">
        <f t="shared" si="1"/>
        <v>0.61474269819193328</v>
      </c>
      <c r="P11" s="9"/>
    </row>
    <row r="12" spans="1:133">
      <c r="A12" s="12"/>
      <c r="B12" s="25">
        <v>315</v>
      </c>
      <c r="C12" s="20" t="s">
        <v>75</v>
      </c>
      <c r="D12" s="46">
        <v>15516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15516</v>
      </c>
      <c r="O12" s="47">
        <f t="shared" si="1"/>
        <v>21.579972183588318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36459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1911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38370</v>
      </c>
      <c r="O13" s="45">
        <f t="shared" si="1"/>
        <v>53.36578581363004</v>
      </c>
      <c r="P13" s="10"/>
    </row>
    <row r="14" spans="1:133">
      <c r="A14" s="12"/>
      <c r="B14" s="25">
        <v>322</v>
      </c>
      <c r="C14" s="20" t="s">
        <v>58</v>
      </c>
      <c r="D14" s="46">
        <v>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</v>
      </c>
      <c r="O14" s="47">
        <f t="shared" si="1"/>
        <v>0.3282336578581363</v>
      </c>
      <c r="P14" s="9"/>
    </row>
    <row r="15" spans="1:133">
      <c r="A15" s="12"/>
      <c r="B15" s="25">
        <v>323.10000000000002</v>
      </c>
      <c r="C15" s="20" t="s">
        <v>15</v>
      </c>
      <c r="D15" s="46">
        <v>35010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35010</v>
      </c>
      <c r="O15" s="47">
        <f t="shared" si="1"/>
        <v>48.692628650904034</v>
      </c>
      <c r="P15" s="9"/>
    </row>
    <row r="16" spans="1:133">
      <c r="A16" s="12"/>
      <c r="B16" s="25">
        <v>324.70999999999998</v>
      </c>
      <c r="C16" s="20" t="s">
        <v>98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1911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1911</v>
      </c>
      <c r="O16" s="47">
        <f t="shared" si="1"/>
        <v>2.6578581363004172</v>
      </c>
      <c r="P16" s="9"/>
    </row>
    <row r="17" spans="1:16">
      <c r="A17" s="12"/>
      <c r="B17" s="25">
        <v>329</v>
      </c>
      <c r="C17" s="20" t="s">
        <v>16</v>
      </c>
      <c r="D17" s="46">
        <v>1213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1213</v>
      </c>
      <c r="O17" s="47">
        <f t="shared" si="1"/>
        <v>1.6870653685674548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SUM(D19:D25)</f>
        <v>83255</v>
      </c>
      <c r="E18" s="32">
        <f t="shared" si="5"/>
        <v>10693</v>
      </c>
      <c r="F18" s="32">
        <f t="shared" si="5"/>
        <v>0</v>
      </c>
      <c r="G18" s="32">
        <f t="shared" si="5"/>
        <v>75134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20701</v>
      </c>
      <c r="N18" s="44">
        <f t="shared" si="4"/>
        <v>189783</v>
      </c>
      <c r="O18" s="45">
        <f t="shared" si="1"/>
        <v>263.95410292072324</v>
      </c>
      <c r="P18" s="10"/>
    </row>
    <row r="19" spans="1:16">
      <c r="A19" s="12"/>
      <c r="B19" s="25">
        <v>331.1</v>
      </c>
      <c r="C19" s="20" t="s">
        <v>60</v>
      </c>
      <c r="D19" s="46">
        <v>0</v>
      </c>
      <c r="E19" s="46">
        <v>0</v>
      </c>
      <c r="F19" s="46">
        <v>0</v>
      </c>
      <c r="G19" s="46">
        <v>75134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75134</v>
      </c>
      <c r="O19" s="47">
        <f t="shared" si="1"/>
        <v>104.49791376912378</v>
      </c>
      <c r="P19" s="9"/>
    </row>
    <row r="20" spans="1:16">
      <c r="A20" s="12"/>
      <c r="B20" s="25">
        <v>335.12</v>
      </c>
      <c r="C20" s="20" t="s">
        <v>76</v>
      </c>
      <c r="D20" s="46">
        <v>34224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34224</v>
      </c>
      <c r="O20" s="47">
        <f t="shared" si="1"/>
        <v>47.599443671766345</v>
      </c>
      <c r="P20" s="9"/>
    </row>
    <row r="21" spans="1:16">
      <c r="A21" s="12"/>
      <c r="B21" s="25">
        <v>335.14</v>
      </c>
      <c r="C21" s="20" t="s">
        <v>77</v>
      </c>
      <c r="D21" s="46">
        <v>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</v>
      </c>
      <c r="O21" s="47">
        <f t="shared" si="1"/>
        <v>3.0598052851182198E-2</v>
      </c>
      <c r="P21" s="9"/>
    </row>
    <row r="22" spans="1:16">
      <c r="A22" s="12"/>
      <c r="B22" s="25">
        <v>335.15</v>
      </c>
      <c r="C22" s="20" t="s">
        <v>89</v>
      </c>
      <c r="D22" s="46">
        <v>192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</v>
      </c>
      <c r="O22" s="47">
        <f t="shared" si="1"/>
        <v>0.26703755215577191</v>
      </c>
      <c r="P22" s="9"/>
    </row>
    <row r="23" spans="1:16">
      <c r="A23" s="12"/>
      <c r="B23" s="25">
        <v>335.18</v>
      </c>
      <c r="C23" s="20" t="s">
        <v>78</v>
      </c>
      <c r="D23" s="46">
        <v>48817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48817</v>
      </c>
      <c r="O23" s="47">
        <f t="shared" si="1"/>
        <v>67.895688456189148</v>
      </c>
      <c r="P23" s="9"/>
    </row>
    <row r="24" spans="1:16">
      <c r="A24" s="12"/>
      <c r="B24" s="25">
        <v>335.19</v>
      </c>
      <c r="C24" s="20" t="s">
        <v>79</v>
      </c>
      <c r="D24" s="46">
        <v>0</v>
      </c>
      <c r="E24" s="46">
        <v>10693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10693</v>
      </c>
      <c r="O24" s="47">
        <f t="shared" si="1"/>
        <v>14.872044506258693</v>
      </c>
      <c r="P24" s="9"/>
    </row>
    <row r="25" spans="1:16">
      <c r="A25" s="12"/>
      <c r="B25" s="25">
        <v>337.5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20701</v>
      </c>
      <c r="N25" s="46">
        <f t="shared" si="4"/>
        <v>20701</v>
      </c>
      <c r="O25" s="47">
        <f t="shared" si="1"/>
        <v>28.791376912378304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SUM(D27:D29)</f>
        <v>4450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267096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271546</v>
      </c>
      <c r="O26" s="45">
        <f t="shared" si="1"/>
        <v>377.67176634214184</v>
      </c>
      <c r="P26" s="10"/>
    </row>
    <row r="27" spans="1:16">
      <c r="A27" s="12"/>
      <c r="B27" s="25">
        <v>343.3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185328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185328</v>
      </c>
      <c r="O27" s="47">
        <f t="shared" si="1"/>
        <v>257.75799721835881</v>
      </c>
      <c r="P27" s="9"/>
    </row>
    <row r="28" spans="1:16">
      <c r="A28" s="12"/>
      <c r="B28" s="25">
        <v>343.4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81768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81768</v>
      </c>
      <c r="O28" s="47">
        <f t="shared" si="1"/>
        <v>113.72461752433937</v>
      </c>
      <c r="P28" s="9"/>
    </row>
    <row r="29" spans="1:16">
      <c r="A29" s="12"/>
      <c r="B29" s="25">
        <v>347.5</v>
      </c>
      <c r="C29" s="20" t="s">
        <v>36</v>
      </c>
      <c r="D29" s="46">
        <v>4450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4450</v>
      </c>
      <c r="O29" s="47">
        <f t="shared" si="1"/>
        <v>6.1891515994436714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943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943</v>
      </c>
      <c r="O30" s="45">
        <f t="shared" si="1"/>
        <v>1.3115438108484005</v>
      </c>
      <c r="P30" s="10"/>
    </row>
    <row r="31" spans="1:16">
      <c r="A31" s="13"/>
      <c r="B31" s="39">
        <v>351.1</v>
      </c>
      <c r="C31" s="21" t="s">
        <v>39</v>
      </c>
      <c r="D31" s="46">
        <v>943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943</v>
      </c>
      <c r="O31" s="47">
        <f t="shared" si="1"/>
        <v>1.3115438108484005</v>
      </c>
      <c r="P31" s="9"/>
    </row>
    <row r="32" spans="1:16" ht="15.75">
      <c r="A32" s="29" t="s">
        <v>1</v>
      </c>
      <c r="B32" s="30"/>
      <c r="C32" s="31"/>
      <c r="D32" s="32">
        <f t="shared" ref="D32:M32" si="8">SUM(D33:D35)</f>
        <v>853</v>
      </c>
      <c r="E32" s="32">
        <f t="shared" si="8"/>
        <v>2692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871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115</v>
      </c>
      <c r="N32" s="32">
        <f t="shared" si="4"/>
        <v>4531</v>
      </c>
      <c r="O32" s="45">
        <f t="shared" si="1"/>
        <v>6.3018080667593876</v>
      </c>
      <c r="P32" s="10"/>
    </row>
    <row r="33" spans="1:119">
      <c r="A33" s="12"/>
      <c r="B33" s="25">
        <v>361.1</v>
      </c>
      <c r="C33" s="20" t="s">
        <v>41</v>
      </c>
      <c r="D33" s="46">
        <v>394</v>
      </c>
      <c r="E33" s="46">
        <v>817</v>
      </c>
      <c r="F33" s="46">
        <v>0</v>
      </c>
      <c r="G33" s="46">
        <v>0</v>
      </c>
      <c r="H33" s="46">
        <v>0</v>
      </c>
      <c r="I33" s="46">
        <v>442</v>
      </c>
      <c r="J33" s="46">
        <v>0</v>
      </c>
      <c r="K33" s="46">
        <v>0</v>
      </c>
      <c r="L33" s="46">
        <v>0</v>
      </c>
      <c r="M33" s="46">
        <v>115</v>
      </c>
      <c r="N33" s="46">
        <f t="shared" si="4"/>
        <v>1768</v>
      </c>
      <c r="O33" s="47">
        <f t="shared" si="1"/>
        <v>2.4589707927677331</v>
      </c>
      <c r="P33" s="9"/>
    </row>
    <row r="34" spans="1:119">
      <c r="A34" s="12"/>
      <c r="B34" s="25">
        <v>364</v>
      </c>
      <c r="C34" s="20" t="s">
        <v>81</v>
      </c>
      <c r="D34" s="46">
        <v>0</v>
      </c>
      <c r="E34" s="46">
        <v>1875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1875</v>
      </c>
      <c r="O34" s="47">
        <f t="shared" si="1"/>
        <v>2.6077885952712099</v>
      </c>
      <c r="P34" s="9"/>
    </row>
    <row r="35" spans="1:119" ht="15.75" thickBot="1">
      <c r="A35" s="12"/>
      <c r="B35" s="25">
        <v>369.9</v>
      </c>
      <c r="C35" s="20" t="s">
        <v>45</v>
      </c>
      <c r="D35" s="46">
        <v>459</v>
      </c>
      <c r="E35" s="46">
        <v>0</v>
      </c>
      <c r="F35" s="46">
        <v>0</v>
      </c>
      <c r="G35" s="46">
        <v>0</v>
      </c>
      <c r="H35" s="46">
        <v>0</v>
      </c>
      <c r="I35" s="46">
        <v>429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888</v>
      </c>
      <c r="O35" s="47">
        <f t="shared" si="1"/>
        <v>1.2350486787204451</v>
      </c>
      <c r="P35" s="9"/>
    </row>
    <row r="36" spans="1:119" ht="16.5" thickBot="1">
      <c r="A36" s="14" t="s">
        <v>37</v>
      </c>
      <c r="B36" s="23"/>
      <c r="C36" s="22"/>
      <c r="D36" s="15">
        <f>SUM(D5,D13,D18,D26,D30,D32)</f>
        <v>331846</v>
      </c>
      <c r="E36" s="15">
        <f t="shared" ref="E36:M36" si="9">SUM(E5,E13,E18,E26,E30,E32)</f>
        <v>49257</v>
      </c>
      <c r="F36" s="15">
        <f t="shared" si="9"/>
        <v>0</v>
      </c>
      <c r="G36" s="15">
        <f t="shared" si="9"/>
        <v>75134</v>
      </c>
      <c r="H36" s="15">
        <f t="shared" si="9"/>
        <v>0</v>
      </c>
      <c r="I36" s="15">
        <f t="shared" si="9"/>
        <v>269878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20816</v>
      </c>
      <c r="N36" s="15">
        <f t="shared" si="4"/>
        <v>746931</v>
      </c>
      <c r="O36" s="38">
        <f t="shared" si="1"/>
        <v>1038.847009735744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99</v>
      </c>
      <c r="M38" s="118"/>
      <c r="N38" s="118"/>
      <c r="O38" s="43">
        <v>719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66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141209</v>
      </c>
      <c r="E5" s="27">
        <f t="shared" si="0"/>
        <v>35028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176237</v>
      </c>
      <c r="O5" s="33">
        <f t="shared" ref="O5:O37" si="1">(N5/O$39)</f>
        <v>246.83053221288515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5360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5360</v>
      </c>
      <c r="O6" s="47">
        <f t="shared" si="1"/>
        <v>7.5070028011204482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29668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29668</v>
      </c>
      <c r="O7" s="47">
        <f t="shared" si="1"/>
        <v>41.551820728291318</v>
      </c>
      <c r="P7" s="9"/>
    </row>
    <row r="8" spans="1:133">
      <c r="A8" s="12"/>
      <c r="B8" s="25">
        <v>312.60000000000002</v>
      </c>
      <c r="C8" s="20" t="s">
        <v>10</v>
      </c>
      <c r="D8" s="46">
        <v>84294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84294</v>
      </c>
      <c r="O8" s="47">
        <f t="shared" si="1"/>
        <v>118.05882352941177</v>
      </c>
      <c r="P8" s="9"/>
    </row>
    <row r="9" spans="1:133">
      <c r="A9" s="12"/>
      <c r="B9" s="25">
        <v>314.10000000000002</v>
      </c>
      <c r="C9" s="20" t="s">
        <v>11</v>
      </c>
      <c r="D9" s="46">
        <v>43144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43144</v>
      </c>
      <c r="O9" s="47">
        <f t="shared" si="1"/>
        <v>60.425770308123248</v>
      </c>
      <c r="P9" s="9"/>
    </row>
    <row r="10" spans="1:133">
      <c r="A10" s="12"/>
      <c r="B10" s="25">
        <v>314.8</v>
      </c>
      <c r="C10" s="20" t="s">
        <v>12</v>
      </c>
      <c r="D10" s="46">
        <v>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624</v>
      </c>
      <c r="O10" s="47">
        <f t="shared" si="1"/>
        <v>0.87394957983193278</v>
      </c>
      <c r="P10" s="9"/>
    </row>
    <row r="11" spans="1:133">
      <c r="A11" s="12"/>
      <c r="B11" s="25">
        <v>315</v>
      </c>
      <c r="C11" s="20" t="s">
        <v>75</v>
      </c>
      <c r="D11" s="46">
        <v>13147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13147</v>
      </c>
      <c r="O11" s="47">
        <f t="shared" si="1"/>
        <v>18.413165266106443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50816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7" si="4">SUM(D12:M12)</f>
        <v>50816</v>
      </c>
      <c r="O12" s="45">
        <f t="shared" si="1"/>
        <v>71.170868347338939</v>
      </c>
      <c r="P12" s="10"/>
    </row>
    <row r="13" spans="1:133">
      <c r="A13" s="12"/>
      <c r="B13" s="25">
        <v>322</v>
      </c>
      <c r="C13" s="20" t="s">
        <v>58</v>
      </c>
      <c r="D13" s="46">
        <v>14639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14639</v>
      </c>
      <c r="O13" s="47">
        <f t="shared" si="1"/>
        <v>20.502801120448179</v>
      </c>
      <c r="P13" s="9"/>
    </row>
    <row r="14" spans="1:133">
      <c r="A14" s="12"/>
      <c r="B14" s="25">
        <v>323.10000000000002</v>
      </c>
      <c r="C14" s="20" t="s">
        <v>15</v>
      </c>
      <c r="D14" s="46">
        <v>34585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34585</v>
      </c>
      <c r="O14" s="47">
        <f t="shared" si="1"/>
        <v>48.438375350140056</v>
      </c>
      <c r="P14" s="9"/>
    </row>
    <row r="15" spans="1:133">
      <c r="A15" s="12"/>
      <c r="B15" s="25">
        <v>329</v>
      </c>
      <c r="C15" s="20" t="s">
        <v>16</v>
      </c>
      <c r="D15" s="46">
        <v>1592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1592</v>
      </c>
      <c r="O15" s="47">
        <f t="shared" si="1"/>
        <v>2.2296918767507004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SUM(D17:D24)</f>
        <v>80152</v>
      </c>
      <c r="E16" s="32">
        <f t="shared" si="5"/>
        <v>13671</v>
      </c>
      <c r="F16" s="32">
        <f t="shared" si="5"/>
        <v>0</v>
      </c>
      <c r="G16" s="32">
        <f t="shared" si="5"/>
        <v>28199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24052</v>
      </c>
      <c r="N16" s="44">
        <f t="shared" si="4"/>
        <v>146074</v>
      </c>
      <c r="O16" s="45">
        <f t="shared" si="1"/>
        <v>204.58543417366946</v>
      </c>
      <c r="P16" s="10"/>
    </row>
    <row r="17" spans="1:16">
      <c r="A17" s="12"/>
      <c r="B17" s="25">
        <v>331.1</v>
      </c>
      <c r="C17" s="20" t="s">
        <v>60</v>
      </c>
      <c r="D17" s="46">
        <v>0</v>
      </c>
      <c r="E17" s="46">
        <v>0</v>
      </c>
      <c r="F17" s="46">
        <v>0</v>
      </c>
      <c r="G17" s="46">
        <v>28199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28199</v>
      </c>
      <c r="O17" s="47">
        <f t="shared" si="1"/>
        <v>39.494397759103641</v>
      </c>
      <c r="P17" s="9"/>
    </row>
    <row r="18" spans="1:16">
      <c r="A18" s="12"/>
      <c r="B18" s="25">
        <v>335.12</v>
      </c>
      <c r="C18" s="20" t="s">
        <v>76</v>
      </c>
      <c r="D18" s="46">
        <v>34094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34094</v>
      </c>
      <c r="O18" s="47">
        <f t="shared" si="1"/>
        <v>47.750700280112042</v>
      </c>
      <c r="P18" s="9"/>
    </row>
    <row r="19" spans="1:16">
      <c r="A19" s="12"/>
      <c r="B19" s="25">
        <v>335.14</v>
      </c>
      <c r="C19" s="20" t="s">
        <v>77</v>
      </c>
      <c r="D19" s="46">
        <v>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</v>
      </c>
      <c r="O19" s="47">
        <f t="shared" si="1"/>
        <v>7.9831932773109238E-2</v>
      </c>
      <c r="P19" s="9"/>
    </row>
    <row r="20" spans="1:16">
      <c r="A20" s="12"/>
      <c r="B20" s="25">
        <v>335.15</v>
      </c>
      <c r="C20" s="20" t="s">
        <v>89</v>
      </c>
      <c r="D20" s="46">
        <v>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</v>
      </c>
      <c r="O20" s="47">
        <f t="shared" si="1"/>
        <v>0.13725490196078433</v>
      </c>
      <c r="P20" s="9"/>
    </row>
    <row r="21" spans="1:16">
      <c r="A21" s="12"/>
      <c r="B21" s="25">
        <v>335.18</v>
      </c>
      <c r="C21" s="20" t="s">
        <v>78</v>
      </c>
      <c r="D21" s="46">
        <v>45563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45563</v>
      </c>
      <c r="O21" s="47">
        <f t="shared" si="1"/>
        <v>63.813725490196077</v>
      </c>
      <c r="P21" s="9"/>
    </row>
    <row r="22" spans="1:16">
      <c r="A22" s="12"/>
      <c r="B22" s="25">
        <v>335.19</v>
      </c>
      <c r="C22" s="20" t="s">
        <v>79</v>
      </c>
      <c r="D22" s="46">
        <v>0</v>
      </c>
      <c r="E22" s="46">
        <v>10609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10609</v>
      </c>
      <c r="O22" s="47">
        <f t="shared" si="1"/>
        <v>14.858543417366947</v>
      </c>
      <c r="P22" s="9"/>
    </row>
    <row r="23" spans="1:16">
      <c r="A23" s="12"/>
      <c r="B23" s="25">
        <v>337.2</v>
      </c>
      <c r="C23" s="20" t="s">
        <v>70</v>
      </c>
      <c r="D23" s="46">
        <v>340</v>
      </c>
      <c r="E23" s="46">
        <v>3062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3402</v>
      </c>
      <c r="O23" s="47">
        <f t="shared" si="1"/>
        <v>4.7647058823529411</v>
      </c>
      <c r="P23" s="9"/>
    </row>
    <row r="24" spans="1:16">
      <c r="A24" s="12"/>
      <c r="B24" s="25">
        <v>337.5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24052</v>
      </c>
      <c r="N24" s="46">
        <f t="shared" si="4"/>
        <v>24052</v>
      </c>
      <c r="O24" s="47">
        <f t="shared" si="1"/>
        <v>33.686274509803923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SUM(D26:D29)</f>
        <v>6527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254973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261500</v>
      </c>
      <c r="O25" s="45">
        <f t="shared" si="1"/>
        <v>366.2464985994398</v>
      </c>
      <c r="P25" s="10"/>
    </row>
    <row r="26" spans="1:16">
      <c r="A26" s="12"/>
      <c r="B26" s="25">
        <v>341.9</v>
      </c>
      <c r="C26" s="20" t="s">
        <v>80</v>
      </c>
      <c r="D26" s="46">
        <v>2627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2627</v>
      </c>
      <c r="O26" s="47">
        <f t="shared" si="1"/>
        <v>3.6792717086834732</v>
      </c>
      <c r="P26" s="9"/>
    </row>
    <row r="27" spans="1:16">
      <c r="A27" s="12"/>
      <c r="B27" s="25">
        <v>343.3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174780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174780</v>
      </c>
      <c r="O27" s="47">
        <f t="shared" si="1"/>
        <v>244.78991596638656</v>
      </c>
      <c r="P27" s="9"/>
    </row>
    <row r="28" spans="1:16">
      <c r="A28" s="12"/>
      <c r="B28" s="25">
        <v>343.4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80193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80193</v>
      </c>
      <c r="O28" s="47">
        <f t="shared" si="1"/>
        <v>112.31512605042016</v>
      </c>
      <c r="P28" s="9"/>
    </row>
    <row r="29" spans="1:16">
      <c r="A29" s="12"/>
      <c r="B29" s="25">
        <v>347.5</v>
      </c>
      <c r="C29" s="20" t="s">
        <v>36</v>
      </c>
      <c r="D29" s="46">
        <v>3900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3900</v>
      </c>
      <c r="O29" s="47">
        <f t="shared" si="1"/>
        <v>5.46218487394958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579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579</v>
      </c>
      <c r="O30" s="45">
        <f t="shared" si="1"/>
        <v>0.81092436974789917</v>
      </c>
      <c r="P30" s="10"/>
    </row>
    <row r="31" spans="1:16">
      <c r="A31" s="13"/>
      <c r="B31" s="39">
        <v>351.1</v>
      </c>
      <c r="C31" s="21" t="s">
        <v>39</v>
      </c>
      <c r="D31" s="46">
        <v>579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579</v>
      </c>
      <c r="O31" s="47">
        <f t="shared" si="1"/>
        <v>0.81092436974789917</v>
      </c>
      <c r="P31" s="9"/>
    </row>
    <row r="32" spans="1:16" ht="15.75">
      <c r="A32" s="29" t="s">
        <v>1</v>
      </c>
      <c r="B32" s="30"/>
      <c r="C32" s="31"/>
      <c r="D32" s="32">
        <f t="shared" ref="D32:M32" si="8">SUM(D33:D36)</f>
        <v>932</v>
      </c>
      <c r="E32" s="32">
        <f t="shared" si="8"/>
        <v>1675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1251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106</v>
      </c>
      <c r="N32" s="32">
        <f t="shared" si="4"/>
        <v>3964</v>
      </c>
      <c r="O32" s="45">
        <f t="shared" si="1"/>
        <v>5.5518207282913163</v>
      </c>
      <c r="P32" s="10"/>
    </row>
    <row r="33" spans="1:119">
      <c r="A33" s="12"/>
      <c r="B33" s="25">
        <v>361.1</v>
      </c>
      <c r="C33" s="20" t="s">
        <v>41</v>
      </c>
      <c r="D33" s="46">
        <v>85</v>
      </c>
      <c r="E33" s="46">
        <v>593</v>
      </c>
      <c r="F33" s="46">
        <v>0</v>
      </c>
      <c r="G33" s="46">
        <v>0</v>
      </c>
      <c r="H33" s="46">
        <v>0</v>
      </c>
      <c r="I33" s="46">
        <v>260</v>
      </c>
      <c r="J33" s="46">
        <v>0</v>
      </c>
      <c r="K33" s="46">
        <v>0</v>
      </c>
      <c r="L33" s="46">
        <v>0</v>
      </c>
      <c r="M33" s="46">
        <v>106</v>
      </c>
      <c r="N33" s="46">
        <f t="shared" si="4"/>
        <v>1044</v>
      </c>
      <c r="O33" s="47">
        <f t="shared" si="1"/>
        <v>1.4621848739495797</v>
      </c>
      <c r="P33" s="9"/>
    </row>
    <row r="34" spans="1:119">
      <c r="A34" s="12"/>
      <c r="B34" s="25">
        <v>364</v>
      </c>
      <c r="C34" s="20" t="s">
        <v>81</v>
      </c>
      <c r="D34" s="46">
        <v>0</v>
      </c>
      <c r="E34" s="46">
        <v>1050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1050</v>
      </c>
      <c r="O34" s="47">
        <f t="shared" si="1"/>
        <v>1.4705882352941178</v>
      </c>
      <c r="P34" s="9"/>
    </row>
    <row r="35" spans="1:119">
      <c r="A35" s="12"/>
      <c r="B35" s="25">
        <v>366</v>
      </c>
      <c r="C35" s="20" t="s">
        <v>44</v>
      </c>
      <c r="D35" s="46">
        <v>126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126</v>
      </c>
      <c r="O35" s="47">
        <f t="shared" si="1"/>
        <v>0.17647058823529413</v>
      </c>
      <c r="P35" s="9"/>
    </row>
    <row r="36" spans="1:119" ht="15.75" thickBot="1">
      <c r="A36" s="12"/>
      <c r="B36" s="25">
        <v>369.9</v>
      </c>
      <c r="C36" s="20" t="s">
        <v>45</v>
      </c>
      <c r="D36" s="46">
        <v>721</v>
      </c>
      <c r="E36" s="46">
        <v>32</v>
      </c>
      <c r="F36" s="46">
        <v>0</v>
      </c>
      <c r="G36" s="46">
        <v>0</v>
      </c>
      <c r="H36" s="46">
        <v>0</v>
      </c>
      <c r="I36" s="46">
        <v>991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1744</v>
      </c>
      <c r="O36" s="47">
        <f t="shared" si="1"/>
        <v>2.4425770308123251</v>
      </c>
      <c r="P36" s="9"/>
    </row>
    <row r="37" spans="1:119" ht="16.5" thickBot="1">
      <c r="A37" s="14" t="s">
        <v>37</v>
      </c>
      <c r="B37" s="23"/>
      <c r="C37" s="22"/>
      <c r="D37" s="15">
        <f>SUM(D5,D12,D16,D25,D30,D32)</f>
        <v>280215</v>
      </c>
      <c r="E37" s="15">
        <f t="shared" ref="E37:M37" si="9">SUM(E5,E12,E16,E25,E30,E32)</f>
        <v>50374</v>
      </c>
      <c r="F37" s="15">
        <f t="shared" si="9"/>
        <v>0</v>
      </c>
      <c r="G37" s="15">
        <f t="shared" si="9"/>
        <v>28199</v>
      </c>
      <c r="H37" s="15">
        <f t="shared" si="9"/>
        <v>0</v>
      </c>
      <c r="I37" s="15">
        <f t="shared" si="9"/>
        <v>256224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24158</v>
      </c>
      <c r="N37" s="15">
        <f t="shared" si="4"/>
        <v>639170</v>
      </c>
      <c r="O37" s="38">
        <f t="shared" si="1"/>
        <v>895.1960784313726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95</v>
      </c>
      <c r="M39" s="118"/>
      <c r="N39" s="118"/>
      <c r="O39" s="43">
        <v>714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49</v>
      </c>
      <c r="F4" s="34" t="s">
        <v>50</v>
      </c>
      <c r="G4" s="34" t="s">
        <v>51</v>
      </c>
      <c r="H4" s="34" t="s">
        <v>3</v>
      </c>
      <c r="I4" s="34" t="s">
        <v>4</v>
      </c>
      <c r="J4" s="35" t="s">
        <v>52</v>
      </c>
      <c r="K4" s="35" t="s">
        <v>5</v>
      </c>
      <c r="L4" s="35" t="s">
        <v>6</v>
      </c>
      <c r="M4" s="35" t="s">
        <v>7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137215</v>
      </c>
      <c r="E5" s="27">
        <f t="shared" si="0"/>
        <v>36370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173585</v>
      </c>
      <c r="O5" s="33">
        <f t="shared" ref="O5:O37" si="1">(N5/O$39)</f>
        <v>250.12247838616716</v>
      </c>
      <c r="P5" s="6"/>
    </row>
    <row r="6" spans="1:133">
      <c r="A6" s="12"/>
      <c r="B6" s="25">
        <v>312.3</v>
      </c>
      <c r="C6" s="20" t="s">
        <v>8</v>
      </c>
      <c r="D6" s="46">
        <v>0</v>
      </c>
      <c r="E6" s="46">
        <v>5566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5566</v>
      </c>
      <c r="O6" s="47">
        <f t="shared" si="1"/>
        <v>8.0201729106628239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30804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30804</v>
      </c>
      <c r="O7" s="47">
        <f t="shared" si="1"/>
        <v>44.38616714697406</v>
      </c>
      <c r="P7" s="9"/>
    </row>
    <row r="8" spans="1:133">
      <c r="A8" s="12"/>
      <c r="B8" s="25">
        <v>312.60000000000002</v>
      </c>
      <c r="C8" s="20" t="s">
        <v>10</v>
      </c>
      <c r="D8" s="46">
        <v>82133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82133</v>
      </c>
      <c r="O8" s="47">
        <f t="shared" si="1"/>
        <v>118.34726224783861</v>
      </c>
      <c r="P8" s="9"/>
    </row>
    <row r="9" spans="1:133">
      <c r="A9" s="12"/>
      <c r="B9" s="25">
        <v>314.10000000000002</v>
      </c>
      <c r="C9" s="20" t="s">
        <v>11</v>
      </c>
      <c r="D9" s="46">
        <v>40357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40357</v>
      </c>
      <c r="O9" s="47">
        <f t="shared" si="1"/>
        <v>58.15129682997118</v>
      </c>
      <c r="P9" s="9"/>
    </row>
    <row r="10" spans="1:133">
      <c r="A10" s="12"/>
      <c r="B10" s="25">
        <v>314.8</v>
      </c>
      <c r="C10" s="20" t="s">
        <v>12</v>
      </c>
      <c r="D10" s="46">
        <v>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925</v>
      </c>
      <c r="O10" s="47">
        <f t="shared" si="1"/>
        <v>1.3328530259365994</v>
      </c>
      <c r="P10" s="9"/>
    </row>
    <row r="11" spans="1:133">
      <c r="A11" s="12"/>
      <c r="B11" s="25">
        <v>315</v>
      </c>
      <c r="C11" s="20" t="s">
        <v>75</v>
      </c>
      <c r="D11" s="46">
        <v>13800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13800</v>
      </c>
      <c r="O11" s="47">
        <f t="shared" si="1"/>
        <v>19.884726224783861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39078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37" si="4">SUM(D12:M12)</f>
        <v>39078</v>
      </c>
      <c r="O12" s="45">
        <f t="shared" si="1"/>
        <v>56.308357348703169</v>
      </c>
      <c r="P12" s="10"/>
    </row>
    <row r="13" spans="1:133">
      <c r="A13" s="12"/>
      <c r="B13" s="25">
        <v>322</v>
      </c>
      <c r="C13" s="20" t="s">
        <v>58</v>
      </c>
      <c r="D13" s="46">
        <v>2605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2605</v>
      </c>
      <c r="O13" s="47">
        <f t="shared" si="1"/>
        <v>3.7536023054755043</v>
      </c>
      <c r="P13" s="9"/>
    </row>
    <row r="14" spans="1:133">
      <c r="A14" s="12"/>
      <c r="B14" s="25">
        <v>323.10000000000002</v>
      </c>
      <c r="C14" s="20" t="s">
        <v>15</v>
      </c>
      <c r="D14" s="46">
        <v>35261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35261</v>
      </c>
      <c r="O14" s="47">
        <f t="shared" si="1"/>
        <v>50.808357348703169</v>
      </c>
      <c r="P14" s="9"/>
    </row>
    <row r="15" spans="1:133">
      <c r="A15" s="12"/>
      <c r="B15" s="25">
        <v>329</v>
      </c>
      <c r="C15" s="20" t="s">
        <v>16</v>
      </c>
      <c r="D15" s="46">
        <v>1212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1212</v>
      </c>
      <c r="O15" s="47">
        <f t="shared" si="1"/>
        <v>1.7463976945244957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SUM(D17:D23)</f>
        <v>76937</v>
      </c>
      <c r="E16" s="32">
        <f t="shared" si="5"/>
        <v>11011</v>
      </c>
      <c r="F16" s="32">
        <f t="shared" si="5"/>
        <v>0</v>
      </c>
      <c r="G16" s="32">
        <f t="shared" si="5"/>
        <v>2915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28743</v>
      </c>
      <c r="N16" s="44">
        <f t="shared" si="4"/>
        <v>119606</v>
      </c>
      <c r="O16" s="45">
        <f t="shared" si="1"/>
        <v>172.34293948126802</v>
      </c>
      <c r="P16" s="10"/>
    </row>
    <row r="17" spans="1:16">
      <c r="A17" s="12"/>
      <c r="B17" s="25">
        <v>331.1</v>
      </c>
      <c r="C17" s="20" t="s">
        <v>60</v>
      </c>
      <c r="D17" s="46">
        <v>0</v>
      </c>
      <c r="E17" s="46">
        <v>0</v>
      </c>
      <c r="F17" s="46">
        <v>0</v>
      </c>
      <c r="G17" s="46">
        <v>2915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2915</v>
      </c>
      <c r="O17" s="47">
        <f t="shared" si="1"/>
        <v>4.2002881844380404</v>
      </c>
      <c r="P17" s="9"/>
    </row>
    <row r="18" spans="1:16">
      <c r="A18" s="12"/>
      <c r="B18" s="25">
        <v>335.12</v>
      </c>
      <c r="C18" s="20" t="s">
        <v>76</v>
      </c>
      <c r="D18" s="46">
        <v>33786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33786</v>
      </c>
      <c r="O18" s="47">
        <f t="shared" si="1"/>
        <v>48.682997118155619</v>
      </c>
      <c r="P18" s="9"/>
    </row>
    <row r="19" spans="1:16">
      <c r="A19" s="12"/>
      <c r="B19" s="25">
        <v>335.14</v>
      </c>
      <c r="C19" s="20" t="s">
        <v>77</v>
      </c>
      <c r="D19" s="46">
        <v>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</v>
      </c>
      <c r="O19" s="47">
        <f t="shared" si="1"/>
        <v>0.12824207492795389</v>
      </c>
      <c r="P19" s="9"/>
    </row>
    <row r="20" spans="1:16">
      <c r="A20" s="12"/>
      <c r="B20" s="25">
        <v>335.15</v>
      </c>
      <c r="C20" s="20" t="s">
        <v>89</v>
      </c>
      <c r="D20" s="46">
        <v>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</v>
      </c>
      <c r="O20" s="47">
        <f t="shared" si="1"/>
        <v>0.14121037463976946</v>
      </c>
      <c r="P20" s="9"/>
    </row>
    <row r="21" spans="1:16">
      <c r="A21" s="12"/>
      <c r="B21" s="25">
        <v>335.18</v>
      </c>
      <c r="C21" s="20" t="s">
        <v>78</v>
      </c>
      <c r="D21" s="46">
        <v>42964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42964</v>
      </c>
      <c r="O21" s="47">
        <f t="shared" si="1"/>
        <v>61.907780979827088</v>
      </c>
      <c r="P21" s="9"/>
    </row>
    <row r="22" spans="1:16">
      <c r="A22" s="12"/>
      <c r="B22" s="25">
        <v>335.19</v>
      </c>
      <c r="C22" s="20" t="s">
        <v>79</v>
      </c>
      <c r="D22" s="46">
        <v>0</v>
      </c>
      <c r="E22" s="46">
        <v>11011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11011</v>
      </c>
      <c r="O22" s="47">
        <f t="shared" si="1"/>
        <v>15.86599423631124</v>
      </c>
      <c r="P22" s="9"/>
    </row>
    <row r="23" spans="1:16">
      <c r="A23" s="12"/>
      <c r="B23" s="25">
        <v>337.5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28743</v>
      </c>
      <c r="N23" s="46">
        <f t="shared" si="4"/>
        <v>28743</v>
      </c>
      <c r="O23" s="47">
        <f t="shared" si="1"/>
        <v>41.4164265129683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SUM(D25:D28)</f>
        <v>2770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245144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247914</v>
      </c>
      <c r="O24" s="45">
        <f t="shared" si="1"/>
        <v>357.22478386167148</v>
      </c>
      <c r="P24" s="10"/>
    </row>
    <row r="25" spans="1:16">
      <c r="A25" s="12"/>
      <c r="B25" s="25">
        <v>341.9</v>
      </c>
      <c r="C25" s="20" t="s">
        <v>80</v>
      </c>
      <c r="D25" s="46">
        <v>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</v>
      </c>
      <c r="O25" s="47">
        <f t="shared" si="1"/>
        <v>2.8818443804034581E-2</v>
      </c>
      <c r="P25" s="9"/>
    </row>
    <row r="26" spans="1:16">
      <c r="A26" s="12"/>
      <c r="B26" s="25">
        <v>343.3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164281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164281</v>
      </c>
      <c r="O26" s="47">
        <f t="shared" si="1"/>
        <v>236.71613832853026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80863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80863</v>
      </c>
      <c r="O27" s="47">
        <f t="shared" si="1"/>
        <v>116.51729106628243</v>
      </c>
      <c r="P27" s="9"/>
    </row>
    <row r="28" spans="1:16">
      <c r="A28" s="12"/>
      <c r="B28" s="25">
        <v>347.5</v>
      </c>
      <c r="C28" s="20" t="s">
        <v>36</v>
      </c>
      <c r="D28" s="46">
        <v>2750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2750</v>
      </c>
      <c r="O28" s="47">
        <f t="shared" si="1"/>
        <v>3.9625360230547551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441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441</v>
      </c>
      <c r="O29" s="45">
        <f t="shared" si="1"/>
        <v>0.63544668587896258</v>
      </c>
      <c r="P29" s="10"/>
    </row>
    <row r="30" spans="1:16">
      <c r="A30" s="13"/>
      <c r="B30" s="39">
        <v>351.1</v>
      </c>
      <c r="C30" s="21" t="s">
        <v>39</v>
      </c>
      <c r="D30" s="46">
        <v>441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441</v>
      </c>
      <c r="O30" s="47">
        <f t="shared" si="1"/>
        <v>0.63544668587896258</v>
      </c>
      <c r="P30" s="9"/>
    </row>
    <row r="31" spans="1:16" ht="15.75">
      <c r="A31" s="29" t="s">
        <v>1</v>
      </c>
      <c r="B31" s="30"/>
      <c r="C31" s="31"/>
      <c r="D31" s="32">
        <f t="shared" ref="D31:M31" si="8">SUM(D32:D34)</f>
        <v>8902</v>
      </c>
      <c r="E31" s="32">
        <f t="shared" si="8"/>
        <v>5451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1171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118</v>
      </c>
      <c r="N31" s="32">
        <f t="shared" si="4"/>
        <v>15642</v>
      </c>
      <c r="O31" s="45">
        <f t="shared" si="1"/>
        <v>22.538904899135446</v>
      </c>
      <c r="P31" s="10"/>
    </row>
    <row r="32" spans="1:16">
      <c r="A32" s="12"/>
      <c r="B32" s="25">
        <v>361.1</v>
      </c>
      <c r="C32" s="20" t="s">
        <v>41</v>
      </c>
      <c r="D32" s="46">
        <v>302</v>
      </c>
      <c r="E32" s="46">
        <v>2220</v>
      </c>
      <c r="F32" s="46">
        <v>0</v>
      </c>
      <c r="G32" s="46">
        <v>0</v>
      </c>
      <c r="H32" s="46">
        <v>0</v>
      </c>
      <c r="I32" s="46">
        <v>812</v>
      </c>
      <c r="J32" s="46">
        <v>0</v>
      </c>
      <c r="K32" s="46">
        <v>0</v>
      </c>
      <c r="L32" s="46">
        <v>0</v>
      </c>
      <c r="M32" s="46">
        <v>118</v>
      </c>
      <c r="N32" s="46">
        <f t="shared" si="4"/>
        <v>3452</v>
      </c>
      <c r="O32" s="47">
        <f t="shared" si="1"/>
        <v>4.9740634005763686</v>
      </c>
      <c r="P32" s="9"/>
    </row>
    <row r="33" spans="1:119">
      <c r="A33" s="12"/>
      <c r="B33" s="25">
        <v>364</v>
      </c>
      <c r="C33" s="20" t="s">
        <v>81</v>
      </c>
      <c r="D33" s="46">
        <v>6477</v>
      </c>
      <c r="E33" s="46">
        <v>3231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9708</v>
      </c>
      <c r="O33" s="47">
        <f t="shared" si="1"/>
        <v>13.988472622478387</v>
      </c>
      <c r="P33" s="9"/>
    </row>
    <row r="34" spans="1:119">
      <c r="A34" s="12"/>
      <c r="B34" s="25">
        <v>369.9</v>
      </c>
      <c r="C34" s="20" t="s">
        <v>45</v>
      </c>
      <c r="D34" s="46">
        <v>2123</v>
      </c>
      <c r="E34" s="46">
        <v>0</v>
      </c>
      <c r="F34" s="46">
        <v>0</v>
      </c>
      <c r="G34" s="46">
        <v>0</v>
      </c>
      <c r="H34" s="46">
        <v>0</v>
      </c>
      <c r="I34" s="46">
        <v>359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2482</v>
      </c>
      <c r="O34" s="47">
        <f t="shared" si="1"/>
        <v>3.5763688760806915</v>
      </c>
      <c r="P34" s="9"/>
    </row>
    <row r="35" spans="1:119" ht="15.75">
      <c r="A35" s="29" t="s">
        <v>31</v>
      </c>
      <c r="B35" s="30"/>
      <c r="C35" s="31"/>
      <c r="D35" s="32">
        <f t="shared" ref="D35:M35" si="9">SUM(D36:D36)</f>
        <v>0</v>
      </c>
      <c r="E35" s="32">
        <f t="shared" si="9"/>
        <v>0</v>
      </c>
      <c r="F35" s="32">
        <f t="shared" si="9"/>
        <v>0</v>
      </c>
      <c r="G35" s="32">
        <f t="shared" si="9"/>
        <v>1599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1599</v>
      </c>
      <c r="O35" s="45">
        <f t="shared" si="1"/>
        <v>2.304034582132565</v>
      </c>
      <c r="P35" s="9"/>
    </row>
    <row r="36" spans="1:119" ht="15.75" thickBot="1">
      <c r="A36" s="12"/>
      <c r="B36" s="25">
        <v>381</v>
      </c>
      <c r="C36" s="20" t="s">
        <v>46</v>
      </c>
      <c r="D36" s="46">
        <v>0</v>
      </c>
      <c r="E36" s="46">
        <v>0</v>
      </c>
      <c r="F36" s="46">
        <v>0</v>
      </c>
      <c r="G36" s="46">
        <v>1599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1599</v>
      </c>
      <c r="O36" s="47">
        <f t="shared" si="1"/>
        <v>2.304034582132565</v>
      </c>
      <c r="P36" s="9"/>
    </row>
    <row r="37" spans="1:119" ht="16.5" thickBot="1">
      <c r="A37" s="14" t="s">
        <v>37</v>
      </c>
      <c r="B37" s="23"/>
      <c r="C37" s="22"/>
      <c r="D37" s="15">
        <f t="shared" ref="D37:M37" si="10">SUM(D5,D12,D16,D24,D29,D31,D35)</f>
        <v>265343</v>
      </c>
      <c r="E37" s="15">
        <f t="shared" si="10"/>
        <v>52832</v>
      </c>
      <c r="F37" s="15">
        <f t="shared" si="10"/>
        <v>0</v>
      </c>
      <c r="G37" s="15">
        <f t="shared" si="10"/>
        <v>4514</v>
      </c>
      <c r="H37" s="15">
        <f t="shared" si="10"/>
        <v>0</v>
      </c>
      <c r="I37" s="15">
        <f t="shared" si="10"/>
        <v>246315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28861</v>
      </c>
      <c r="N37" s="15">
        <f t="shared" si="4"/>
        <v>597865</v>
      </c>
      <c r="O37" s="38">
        <f t="shared" si="1"/>
        <v>861.47694524495682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93</v>
      </c>
      <c r="M39" s="118"/>
      <c r="N39" s="118"/>
      <c r="O39" s="43">
        <v>694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2025-02-12T18:54:42Z</cp:lastPrinted>
  <dcterms:created xsi:type="dcterms:W3CDTF">2000-08-31T21:26:31Z</dcterms:created>
  <dcterms:modified xsi:type="dcterms:W3CDTF">2025-02-12T18:54:45Z</dcterms:modified>
</cp:coreProperties>
</file>