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'2007'!$A$1:$O$32</definedName>
    <definedName name="_xlnm.Print_Area" localSheetId="15">'2008'!$A$1:$O$32</definedName>
    <definedName name="_xlnm.Print_Area" localSheetId="14">'2009'!$A$1:$O$36</definedName>
    <definedName name="_xlnm.Print_Area" localSheetId="13">'2010'!$A$1:$O$36</definedName>
    <definedName name="_xlnm.Print_Area" localSheetId="12">'2011'!$A$1:$O$35</definedName>
    <definedName name="_xlnm.Print_Area" localSheetId="11">'2012'!$A$1:$O$36</definedName>
    <definedName name="_xlnm.Print_Area" localSheetId="10">'2013'!$A$1:$O$35</definedName>
    <definedName name="_xlnm.Print_Area" localSheetId="9">'2014'!$A$1:$O$38</definedName>
    <definedName name="_xlnm.Print_Area" localSheetId="8">'2015'!$A$1:$O$37</definedName>
    <definedName name="_xlnm.Print_Area" localSheetId="7">'2016'!$A$1:$O$36</definedName>
    <definedName name="_xlnm.Print_Area" localSheetId="6">'2017'!$A$1:$O$37</definedName>
    <definedName name="_xlnm.Print_Area" localSheetId="5">'2018'!$A$1:$O$37</definedName>
    <definedName name="_xlnm.Print_Area" localSheetId="4">'2019'!$A$1:$O$37</definedName>
    <definedName name="_xlnm.Print_Area" localSheetId="3">'2020'!$A$1:$O$36</definedName>
    <definedName name="_xlnm.Print_Area" localSheetId="2">'2021'!$A$1:$P$37</definedName>
    <definedName name="_xlnm.Print_Area" localSheetId="1">'2022'!$A$1:$P$38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 l="1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9" i="49"/>
  <c r="P29" i="49" s="1"/>
  <c r="O26" i="49"/>
  <c r="P26" i="49" s="1"/>
  <c r="O23" i="49"/>
  <c r="P23" i="49" s="1"/>
  <c r="O18" i="49"/>
  <c r="P18" i="49" s="1"/>
  <c r="O14" i="49"/>
  <c r="P14" i="49" s="1"/>
  <c r="O5" i="49"/>
  <c r="P5" i="49" s="1"/>
  <c r="E34" i="48"/>
  <c r="F34" i="48"/>
  <c r="G34" i="48"/>
  <c r="H34" i="48"/>
  <c r="I34" i="48"/>
  <c r="J34" i="48"/>
  <c r="K34" i="48"/>
  <c r="L34" i="48"/>
  <c r="M34" i="48"/>
  <c r="N34" i="48"/>
  <c r="D34" i="48"/>
  <c r="O33" i="49" l="1"/>
  <c r="P33" i="49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7" i="48" l="1"/>
  <c r="P27" i="48" s="1"/>
  <c r="O32" i="48"/>
  <c r="P32" i="48" s="1"/>
  <c r="O30" i="48"/>
  <c r="P30" i="48" s="1"/>
  <c r="O24" i="48"/>
  <c r="P24" i="48" s="1"/>
  <c r="O19" i="48"/>
  <c r="P19" i="48" s="1"/>
  <c r="O14" i="48"/>
  <c r="P14" i="48" s="1"/>
  <c r="O5" i="48"/>
  <c r="P5" i="48" s="1"/>
  <c r="O32" i="47"/>
  <c r="P32" i="47"/>
  <c r="N31" i="47"/>
  <c r="M31" i="47"/>
  <c r="L31" i="47"/>
  <c r="K31" i="47"/>
  <c r="J31" i="47"/>
  <c r="I31" i="47"/>
  <c r="O31" i="47" s="1"/>
  <c r="P31" i="47" s="1"/>
  <c r="H31" i="47"/>
  <c r="G31" i="47"/>
  <c r="F31" i="47"/>
  <c r="E31" i="47"/>
  <c r="D31" i="47"/>
  <c r="O30" i="47"/>
  <c r="P30" i="47" s="1"/>
  <c r="N29" i="47"/>
  <c r="M29" i="47"/>
  <c r="L29" i="47"/>
  <c r="K29" i="47"/>
  <c r="J29" i="47"/>
  <c r="J33" i="47" s="1"/>
  <c r="I29" i="47"/>
  <c r="H29" i="47"/>
  <c r="G29" i="47"/>
  <c r="F29" i="47"/>
  <c r="E29" i="47"/>
  <c r="D29" i="47"/>
  <c r="O28" i="47"/>
  <c r="P28" i="47" s="1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6" i="47" s="1"/>
  <c r="P26" i="47" s="1"/>
  <c r="O25" i="47"/>
  <c r="P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N18" i="47"/>
  <c r="N33" i="47" s="1"/>
  <c r="M18" i="47"/>
  <c r="L18" i="47"/>
  <c r="L33" i="47" s="1"/>
  <c r="K18" i="47"/>
  <c r="K33" i="47" s="1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 s="1"/>
  <c r="N14" i="47"/>
  <c r="M14" i="47"/>
  <c r="M33" i="47" s="1"/>
  <c r="L14" i="47"/>
  <c r="K14" i="47"/>
  <c r="J14" i="47"/>
  <c r="I14" i="47"/>
  <c r="H14" i="47"/>
  <c r="G14" i="47"/>
  <c r="F14" i="47"/>
  <c r="E14" i="47"/>
  <c r="D14" i="47"/>
  <c r="O14" i="47" s="1"/>
  <c r="P14" i="47" s="1"/>
  <c r="O13" i="47"/>
  <c r="P13" i="47" s="1"/>
  <c r="O12" i="47"/>
  <c r="P12" i="47" s="1"/>
  <c r="O11" i="47"/>
  <c r="P11" i="47" s="1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I33" i="47" s="1"/>
  <c r="H5" i="47"/>
  <c r="H33" i="47" s="1"/>
  <c r="G5" i="47"/>
  <c r="G33" i="47" s="1"/>
  <c r="F5" i="47"/>
  <c r="F33" i="47" s="1"/>
  <c r="E5" i="47"/>
  <c r="E33" i="47" s="1"/>
  <c r="D5" i="47"/>
  <c r="D33" i="47" s="1"/>
  <c r="K32" i="46"/>
  <c r="L32" i="46"/>
  <c r="N31" i="46"/>
  <c r="O31" i="46"/>
  <c r="M30" i="46"/>
  <c r="L30" i="46"/>
  <c r="K30" i="46"/>
  <c r="J30" i="46"/>
  <c r="I30" i="46"/>
  <c r="H30" i="46"/>
  <c r="G30" i="46"/>
  <c r="F30" i="46"/>
  <c r="E30" i="46"/>
  <c r="N30" i="46" s="1"/>
  <c r="O30" i="46" s="1"/>
  <c r="D30" i="46"/>
  <c r="N29" i="46"/>
  <c r="O29" i="46"/>
  <c r="M28" i="46"/>
  <c r="L28" i="46"/>
  <c r="K28" i="46"/>
  <c r="J28" i="46"/>
  <c r="I28" i="46"/>
  <c r="H28" i="46"/>
  <c r="G28" i="46"/>
  <c r="F28" i="46"/>
  <c r="E28" i="46"/>
  <c r="N28" i="46" s="1"/>
  <c r="O28" i="46" s="1"/>
  <c r="D28" i="46"/>
  <c r="N27" i="46"/>
  <c r="O27" i="46"/>
  <c r="M26" i="46"/>
  <c r="L26" i="46"/>
  <c r="K26" i="46"/>
  <c r="J26" i="46"/>
  <c r="I26" i="46"/>
  <c r="H26" i="46"/>
  <c r="G26" i="46"/>
  <c r="F26" i="46"/>
  <c r="E26" i="46"/>
  <c r="N26" i="46" s="1"/>
  <c r="O26" i="46" s="1"/>
  <c r="D26" i="46"/>
  <c r="N25" i="46"/>
  <c r="O25" i="46"/>
  <c r="N24" i="46"/>
  <c r="O24" i="46"/>
  <c r="M23" i="46"/>
  <c r="L23" i="46"/>
  <c r="K23" i="46"/>
  <c r="J23" i="46"/>
  <c r="I23" i="46"/>
  <c r="H23" i="46"/>
  <c r="G23" i="46"/>
  <c r="N23" i="46" s="1"/>
  <c r="O23" i="46" s="1"/>
  <c r="F23" i="46"/>
  <c r="E23" i="46"/>
  <c r="D23" i="46"/>
  <c r="N22" i="46"/>
  <c r="O22" i="46"/>
  <c r="N21" i="46"/>
  <c r="O21" i="46" s="1"/>
  <c r="N20" i="46"/>
  <c r="O20" i="46"/>
  <c r="N19" i="46"/>
  <c r="O19" i="46"/>
  <c r="M18" i="46"/>
  <c r="M32" i="46" s="1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 s="1"/>
  <c r="N15" i="46"/>
  <c r="O15" i="46"/>
  <c r="M14" i="46"/>
  <c r="L14" i="46"/>
  <c r="K14" i="46"/>
  <c r="J14" i="46"/>
  <c r="I14" i="46"/>
  <c r="H14" i="46"/>
  <c r="G14" i="46"/>
  <c r="F14" i="46"/>
  <c r="E14" i="46"/>
  <c r="N14" i="46" s="1"/>
  <c r="O14" i="46" s="1"/>
  <c r="D14" i="46"/>
  <c r="D32" i="46" s="1"/>
  <c r="N32" i="46" s="1"/>
  <c r="O32" i="46" s="1"/>
  <c r="N13" i="46"/>
  <c r="O13" i="46"/>
  <c r="N12" i="46"/>
  <c r="O12" i="46"/>
  <c r="N11" i="46"/>
  <c r="O11" i="46" s="1"/>
  <c r="N10" i="46"/>
  <c r="O10" i="46"/>
  <c r="N9" i="46"/>
  <c r="O9" i="46"/>
  <c r="N8" i="46"/>
  <c r="O8" i="46" s="1"/>
  <c r="N7" i="46"/>
  <c r="O7" i="46"/>
  <c r="N6" i="46"/>
  <c r="O6" i="46"/>
  <c r="M5" i="46"/>
  <c r="L5" i="46"/>
  <c r="K5" i="46"/>
  <c r="J5" i="46"/>
  <c r="J32" i="46" s="1"/>
  <c r="I5" i="46"/>
  <c r="I32" i="46" s="1"/>
  <c r="H5" i="46"/>
  <c r="H32" i="46" s="1"/>
  <c r="G5" i="46"/>
  <c r="G32" i="46" s="1"/>
  <c r="F5" i="46"/>
  <c r="F32" i="46" s="1"/>
  <c r="E5" i="46"/>
  <c r="E32" i="46" s="1"/>
  <c r="D5" i="46"/>
  <c r="L33" i="45"/>
  <c r="M33" i="45"/>
  <c r="N32" i="45"/>
  <c r="O32" i="45"/>
  <c r="M31" i="45"/>
  <c r="L31" i="45"/>
  <c r="K31" i="45"/>
  <c r="J31" i="45"/>
  <c r="I31" i="45"/>
  <c r="H31" i="45"/>
  <c r="G31" i="45"/>
  <c r="F31" i="45"/>
  <c r="E31" i="45"/>
  <c r="N31" i="45" s="1"/>
  <c r="O31" i="45" s="1"/>
  <c r="D31" i="45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/>
  <c r="M26" i="45"/>
  <c r="L26" i="45"/>
  <c r="K26" i="45"/>
  <c r="J26" i="45"/>
  <c r="I26" i="45"/>
  <c r="H26" i="45"/>
  <c r="G26" i="45"/>
  <c r="N26" i="45" s="1"/>
  <c r="O26" i="45" s="1"/>
  <c r="F26" i="45"/>
  <c r="E26" i="45"/>
  <c r="D26" i="45"/>
  <c r="N25" i="45"/>
  <c r="O25" i="45"/>
  <c r="N24" i="45"/>
  <c r="O24" i="45" s="1"/>
  <c r="M23" i="45"/>
  <c r="L23" i="45"/>
  <c r="K23" i="45"/>
  <c r="J23" i="45"/>
  <c r="I23" i="45"/>
  <c r="N23" i="45" s="1"/>
  <c r="O23" i="45" s="1"/>
  <c r="H23" i="45"/>
  <c r="G23" i="45"/>
  <c r="F23" i="45"/>
  <c r="E23" i="45"/>
  <c r="D23" i="45"/>
  <c r="N22" i="45"/>
  <c r="O22" i="45" s="1"/>
  <c r="N21" i="45"/>
  <c r="O21" i="45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 s="1"/>
  <c r="N16" i="45"/>
  <c r="O16" i="45"/>
  <c r="N14" i="45"/>
  <c r="O14" i="45"/>
  <c r="N12" i="45"/>
  <c r="O12" i="45" s="1"/>
  <c r="N11" i="45"/>
  <c r="O11" i="45"/>
  <c r="N10" i="45"/>
  <c r="O10" i="45"/>
  <c r="N9" i="45"/>
  <c r="O9" i="45" s="1"/>
  <c r="N8" i="45"/>
  <c r="O8" i="45"/>
  <c r="N7" i="45"/>
  <c r="O7" i="45"/>
  <c r="N6" i="45"/>
  <c r="O6" i="45" s="1"/>
  <c r="M5" i="45"/>
  <c r="L5" i="45"/>
  <c r="K5" i="45"/>
  <c r="K33" i="45" s="1"/>
  <c r="J5" i="45"/>
  <c r="J33" i="45" s="1"/>
  <c r="I5" i="45"/>
  <c r="I33" i="45" s="1"/>
  <c r="H5" i="45"/>
  <c r="H33" i="45" s="1"/>
  <c r="G5" i="45"/>
  <c r="G33" i="45" s="1"/>
  <c r="F5" i="45"/>
  <c r="F33" i="45" s="1"/>
  <c r="E5" i="45"/>
  <c r="E33" i="45" s="1"/>
  <c r="D5" i="45"/>
  <c r="J33" i="44"/>
  <c r="N32" i="44"/>
  <c r="O32" i="44"/>
  <c r="M31" i="44"/>
  <c r="L31" i="44"/>
  <c r="K31" i="44"/>
  <c r="J31" i="44"/>
  <c r="I31" i="44"/>
  <c r="H31" i="44"/>
  <c r="G31" i="44"/>
  <c r="N31" i="44" s="1"/>
  <c r="O31" i="44" s="1"/>
  <c r="F31" i="44"/>
  <c r="E31" i="44"/>
  <c r="D31" i="44"/>
  <c r="N30" i="44"/>
  <c r="O30" i="44"/>
  <c r="M29" i="44"/>
  <c r="L29" i="44"/>
  <c r="K29" i="44"/>
  <c r="J29" i="44"/>
  <c r="I29" i="44"/>
  <c r="H29" i="44"/>
  <c r="G29" i="44"/>
  <c r="N29" i="44" s="1"/>
  <c r="O29" i="44" s="1"/>
  <c r="F29" i="44"/>
  <c r="E29" i="44"/>
  <c r="D29" i="44"/>
  <c r="N28" i="44"/>
  <c r="O28" i="44"/>
  <c r="N27" i="44"/>
  <c r="O27" i="44" s="1"/>
  <c r="M26" i="44"/>
  <c r="L26" i="44"/>
  <c r="K26" i="44"/>
  <c r="J26" i="44"/>
  <c r="I26" i="44"/>
  <c r="I33" i="44" s="1"/>
  <c r="H26" i="44"/>
  <c r="G26" i="44"/>
  <c r="F26" i="44"/>
  <c r="E26" i="44"/>
  <c r="D26" i="44"/>
  <c r="N25" i="44"/>
  <c r="O25" i="44" s="1"/>
  <c r="N24" i="44"/>
  <c r="O24" i="44"/>
  <c r="M23" i="44"/>
  <c r="L23" i="44"/>
  <c r="K23" i="44"/>
  <c r="N23" i="44" s="1"/>
  <c r="O23" i="44" s="1"/>
  <c r="J23" i="44"/>
  <c r="I23" i="44"/>
  <c r="H23" i="44"/>
  <c r="G23" i="44"/>
  <c r="F23" i="44"/>
  <c r="E23" i="44"/>
  <c r="D23" i="44"/>
  <c r="N22" i="44"/>
  <c r="O22" i="44"/>
  <c r="N21" i="44"/>
  <c r="O21" i="44"/>
  <c r="N20" i="44"/>
  <c r="O20" i="44" s="1"/>
  <c r="N19" i="44"/>
  <c r="O19" i="44"/>
  <c r="M18" i="44"/>
  <c r="L18" i="44"/>
  <c r="K18" i="44"/>
  <c r="J18" i="44"/>
  <c r="I18" i="44"/>
  <c r="H18" i="44"/>
  <c r="H33" i="44" s="1"/>
  <c r="G18" i="44"/>
  <c r="F18" i="44"/>
  <c r="E18" i="44"/>
  <c r="N18" i="44" s="1"/>
  <c r="O18" i="44" s="1"/>
  <c r="D18" i="44"/>
  <c r="D33" i="44" s="1"/>
  <c r="N17" i="44"/>
  <c r="O17" i="44"/>
  <c r="N16" i="44"/>
  <c r="O16" i="44"/>
  <c r="N15" i="44"/>
  <c r="O15" i="44" s="1"/>
  <c r="N14" i="44"/>
  <c r="O14" i="44"/>
  <c r="M13" i="44"/>
  <c r="L13" i="44"/>
  <c r="K13" i="44"/>
  <c r="N13" i="44" s="1"/>
  <c r="O13" i="44" s="1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/>
  <c r="N8" i="44"/>
  <c r="O8" i="44"/>
  <c r="N7" i="44"/>
  <c r="O7" i="44" s="1"/>
  <c r="N6" i="44"/>
  <c r="O6" i="44"/>
  <c r="M5" i="44"/>
  <c r="M33" i="44" s="1"/>
  <c r="L5" i="44"/>
  <c r="L33" i="44" s="1"/>
  <c r="K5" i="44"/>
  <c r="N5" i="44" s="1"/>
  <c r="O5" i="44" s="1"/>
  <c r="J5" i="44"/>
  <c r="I5" i="44"/>
  <c r="H5" i="44"/>
  <c r="G5" i="44"/>
  <c r="G33" i="44" s="1"/>
  <c r="F5" i="44"/>
  <c r="F33" i="44" s="1"/>
  <c r="E5" i="44"/>
  <c r="E33" i="44" s="1"/>
  <c r="D5" i="44"/>
  <c r="F33" i="43"/>
  <c r="G33" i="43"/>
  <c r="H33" i="43"/>
  <c r="I33" i="43"/>
  <c r="N32" i="43"/>
  <c r="O32" i="43" s="1"/>
  <c r="M31" i="43"/>
  <c r="L31" i="43"/>
  <c r="K31" i="43"/>
  <c r="J31" i="43"/>
  <c r="I31" i="43"/>
  <c r="N31" i="43" s="1"/>
  <c r="O31" i="43" s="1"/>
  <c r="H31" i="43"/>
  <c r="G31" i="43"/>
  <c r="F31" i="43"/>
  <c r="E31" i="43"/>
  <c r="D31" i="43"/>
  <c r="N30" i="43"/>
  <c r="O30" i="43" s="1"/>
  <c r="M29" i="43"/>
  <c r="L29" i="43"/>
  <c r="K29" i="43"/>
  <c r="J29" i="43"/>
  <c r="I29" i="43"/>
  <c r="N29" i="43" s="1"/>
  <c r="O29" i="43" s="1"/>
  <c r="H29" i="43"/>
  <c r="G29" i="43"/>
  <c r="F29" i="43"/>
  <c r="E29" i="43"/>
  <c r="D29" i="43"/>
  <c r="N28" i="43"/>
  <c r="O28" i="43" s="1"/>
  <c r="M27" i="43"/>
  <c r="L27" i="43"/>
  <c r="K27" i="43"/>
  <c r="J27" i="43"/>
  <c r="I27" i="43"/>
  <c r="N27" i="43" s="1"/>
  <c r="O27" i="43" s="1"/>
  <c r="H27" i="43"/>
  <c r="G27" i="43"/>
  <c r="F27" i="43"/>
  <c r="E27" i="43"/>
  <c r="D27" i="43"/>
  <c r="N26" i="43"/>
  <c r="O26" i="43" s="1"/>
  <c r="N25" i="43"/>
  <c r="O25" i="43"/>
  <c r="M24" i="43"/>
  <c r="L24" i="43"/>
  <c r="K24" i="43"/>
  <c r="N24" i="43" s="1"/>
  <c r="O24" i="43" s="1"/>
  <c r="J24" i="43"/>
  <c r="I24" i="43"/>
  <c r="H24" i="43"/>
  <c r="G24" i="43"/>
  <c r="F24" i="43"/>
  <c r="E24" i="43"/>
  <c r="D24" i="43"/>
  <c r="N23" i="43"/>
  <c r="O23" i="43"/>
  <c r="N22" i="43"/>
  <c r="O22" i="43"/>
  <c r="N21" i="43"/>
  <c r="O21" i="43" s="1"/>
  <c r="N20" i="43"/>
  <c r="O20" i="43"/>
  <c r="N19" i="43"/>
  <c r="O19" i="43"/>
  <c r="N18" i="43"/>
  <c r="O18" i="43" s="1"/>
  <c r="M17" i="43"/>
  <c r="L17" i="43"/>
  <c r="K17" i="43"/>
  <c r="J17" i="43"/>
  <c r="J33" i="43" s="1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 s="1"/>
  <c r="N10" i="43"/>
  <c r="O10" i="43"/>
  <c r="N9" i="43"/>
  <c r="O9" i="43"/>
  <c r="N8" i="43"/>
  <c r="O8" i="43" s="1"/>
  <c r="N7" i="43"/>
  <c r="O7" i="43"/>
  <c r="N6" i="43"/>
  <c r="O6" i="43"/>
  <c r="M5" i="43"/>
  <c r="M33" i="43" s="1"/>
  <c r="L5" i="43"/>
  <c r="L33" i="43" s="1"/>
  <c r="K5" i="43"/>
  <c r="K33" i="43" s="1"/>
  <c r="J5" i="43"/>
  <c r="I5" i="43"/>
  <c r="H5" i="43"/>
  <c r="G5" i="43"/>
  <c r="F5" i="43"/>
  <c r="E5" i="43"/>
  <c r="E33" i="43" s="1"/>
  <c r="D5" i="43"/>
  <c r="N5" i="43" s="1"/>
  <c r="O5" i="43" s="1"/>
  <c r="E32" i="42"/>
  <c r="F32" i="42"/>
  <c r="G32" i="42"/>
  <c r="N31" i="42"/>
  <c r="O31" i="42"/>
  <c r="M30" i="42"/>
  <c r="L30" i="42"/>
  <c r="K30" i="42"/>
  <c r="N30" i="42" s="1"/>
  <c r="O30" i="42" s="1"/>
  <c r="J30" i="42"/>
  <c r="I30" i="42"/>
  <c r="H30" i="42"/>
  <c r="G30" i="42"/>
  <c r="F30" i="42"/>
  <c r="E30" i="42"/>
  <c r="D30" i="42"/>
  <c r="N29" i="42"/>
  <c r="O29" i="42"/>
  <c r="M28" i="42"/>
  <c r="L28" i="42"/>
  <c r="K28" i="42"/>
  <c r="N28" i="42" s="1"/>
  <c r="O28" i="42" s="1"/>
  <c r="J28" i="42"/>
  <c r="I28" i="42"/>
  <c r="H28" i="42"/>
  <c r="G28" i="42"/>
  <c r="F28" i="42"/>
  <c r="E28" i="42"/>
  <c r="D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/>
  <c r="N21" i="42"/>
  <c r="O21" i="42" s="1"/>
  <c r="N20" i="42"/>
  <c r="O20" i="42"/>
  <c r="N19" i="42"/>
  <c r="O19" i="42"/>
  <c r="N18" i="42"/>
  <c r="O18" i="42" s="1"/>
  <c r="M17" i="42"/>
  <c r="L17" i="42"/>
  <c r="K17" i="42"/>
  <c r="J17" i="42"/>
  <c r="I17" i="42"/>
  <c r="N17" i="42" s="1"/>
  <c r="O17" i="42" s="1"/>
  <c r="H17" i="42"/>
  <c r="H32" i="42" s="1"/>
  <c r="G17" i="42"/>
  <c r="F17" i="42"/>
  <c r="E17" i="42"/>
  <c r="D17" i="42"/>
  <c r="N16" i="42"/>
  <c r="O16" i="42" s="1"/>
  <c r="N15" i="42"/>
  <c r="O15" i="42"/>
  <c r="N14" i="42"/>
  <c r="O14" i="42"/>
  <c r="M13" i="42"/>
  <c r="N13" i="42" s="1"/>
  <c r="O13" i="42" s="1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/>
  <c r="N9" i="42"/>
  <c r="O9" i="42"/>
  <c r="N8" i="42"/>
  <c r="O8" i="42" s="1"/>
  <c r="N7" i="42"/>
  <c r="O7" i="42"/>
  <c r="N6" i="42"/>
  <c r="O6" i="42"/>
  <c r="M5" i="42"/>
  <c r="M32" i="42" s="1"/>
  <c r="L5" i="42"/>
  <c r="L32" i="42" s="1"/>
  <c r="K5" i="42"/>
  <c r="K32" i="42" s="1"/>
  <c r="J5" i="42"/>
  <c r="J32" i="42" s="1"/>
  <c r="I5" i="42"/>
  <c r="I32" i="42" s="1"/>
  <c r="H5" i="42"/>
  <c r="G5" i="42"/>
  <c r="F5" i="42"/>
  <c r="E5" i="42"/>
  <c r="D5" i="42"/>
  <c r="D32" i="42" s="1"/>
  <c r="G28" i="4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M24" i="41"/>
  <c r="L24" i="41"/>
  <c r="K24" i="41"/>
  <c r="N24" i="41" s="1"/>
  <c r="O24" i="41" s="1"/>
  <c r="J24" i="41"/>
  <c r="I24" i="41"/>
  <c r="H24" i="41"/>
  <c r="G24" i="41"/>
  <c r="F24" i="41"/>
  <c r="E24" i="41"/>
  <c r="D24" i="41"/>
  <c r="N23" i="41"/>
  <c r="O23" i="41"/>
  <c r="N22" i="41"/>
  <c r="O22" i="4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F28" i="41" s="1"/>
  <c r="E17" i="41"/>
  <c r="N17" i="41" s="1"/>
  <c r="O17" i="41" s="1"/>
  <c r="D17" i="41"/>
  <c r="N16" i="41"/>
  <c r="O16" i="41"/>
  <c r="N15" i="41"/>
  <c r="O15" i="41"/>
  <c r="N14" i="41"/>
  <c r="O14" i="41" s="1"/>
  <c r="M13" i="41"/>
  <c r="L13" i="41"/>
  <c r="K13" i="41"/>
  <c r="J13" i="41"/>
  <c r="I13" i="41"/>
  <c r="N13" i="41" s="1"/>
  <c r="O13" i="41" s="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/>
  <c r="N7" i="41"/>
  <c r="O7" i="41"/>
  <c r="N6" i="41"/>
  <c r="O6" i="41" s="1"/>
  <c r="M5" i="41"/>
  <c r="M28" i="41" s="1"/>
  <c r="L5" i="41"/>
  <c r="L28" i="41" s="1"/>
  <c r="K5" i="41"/>
  <c r="K28" i="41" s="1"/>
  <c r="J5" i="41"/>
  <c r="J28" i="41" s="1"/>
  <c r="I5" i="41"/>
  <c r="N5" i="41" s="1"/>
  <c r="O5" i="41" s="1"/>
  <c r="H5" i="41"/>
  <c r="H28" i="41" s="1"/>
  <c r="G5" i="41"/>
  <c r="F5" i="41"/>
  <c r="E5" i="41"/>
  <c r="D5" i="41"/>
  <c r="D28" i="41" s="1"/>
  <c r="N32" i="40"/>
  <c r="O32" i="40"/>
  <c r="M31" i="40"/>
  <c r="L31" i="40"/>
  <c r="K31" i="40"/>
  <c r="J31" i="40"/>
  <c r="I31" i="40"/>
  <c r="H31" i="40"/>
  <c r="G31" i="40"/>
  <c r="N31" i="40" s="1"/>
  <c r="O31" i="40" s="1"/>
  <c r="F31" i="40"/>
  <c r="E31" i="40"/>
  <c r="D31" i="40"/>
  <c r="N30" i="40"/>
  <c r="O30" i="40"/>
  <c r="M29" i="40"/>
  <c r="L29" i="40"/>
  <c r="K29" i="40"/>
  <c r="J29" i="40"/>
  <c r="I29" i="40"/>
  <c r="H29" i="40"/>
  <c r="G29" i="40"/>
  <c r="N29" i="40" s="1"/>
  <c r="O29" i="40" s="1"/>
  <c r="F29" i="40"/>
  <c r="E29" i="40"/>
  <c r="D29" i="40"/>
  <c r="N28" i="40"/>
  <c r="O28" i="40"/>
  <c r="M27" i="40"/>
  <c r="L27" i="40"/>
  <c r="K27" i="40"/>
  <c r="J27" i="40"/>
  <c r="I27" i="40"/>
  <c r="H27" i="40"/>
  <c r="G27" i="40"/>
  <c r="N27" i="40" s="1"/>
  <c r="O27" i="40" s="1"/>
  <c r="F27" i="40"/>
  <c r="E27" i="40"/>
  <c r="D27" i="40"/>
  <c r="N26" i="40"/>
  <c r="O26" i="40"/>
  <c r="N25" i="40"/>
  <c r="O25" i="40"/>
  <c r="M24" i="40"/>
  <c r="L24" i="40"/>
  <c r="K24" i="40"/>
  <c r="J24" i="40"/>
  <c r="J33" i="40" s="1"/>
  <c r="I24" i="40"/>
  <c r="I33" i="40" s="1"/>
  <c r="H24" i="40"/>
  <c r="G24" i="40"/>
  <c r="F24" i="40"/>
  <c r="E24" i="40"/>
  <c r="D24" i="40"/>
  <c r="N23" i="40"/>
  <c r="O23" i="40"/>
  <c r="N22" i="40"/>
  <c r="O22" i="40"/>
  <c r="N21" i="40"/>
  <c r="O21" i="40"/>
  <c r="N20" i="40"/>
  <c r="O20" i="40" s="1"/>
  <c r="N19" i="40"/>
  <c r="O19" i="40"/>
  <c r="N18" i="40"/>
  <c r="O18" i="40"/>
  <c r="M17" i="40"/>
  <c r="L17" i="40"/>
  <c r="K17" i="40"/>
  <c r="J17" i="40"/>
  <c r="I17" i="40"/>
  <c r="H17" i="40"/>
  <c r="H33" i="40" s="1"/>
  <c r="G17" i="40"/>
  <c r="N17" i="40" s="1"/>
  <c r="O17" i="40" s="1"/>
  <c r="F17" i="40"/>
  <c r="E17" i="40"/>
  <c r="D17" i="40"/>
  <c r="N16" i="40"/>
  <c r="O16" i="40"/>
  <c r="N15" i="40"/>
  <c r="O15" i="40"/>
  <c r="N14" i="40"/>
  <c r="O14" i="40"/>
  <c r="M13" i="40"/>
  <c r="L13" i="40"/>
  <c r="K13" i="40"/>
  <c r="N13" i="40" s="1"/>
  <c r="O13" i="40" s="1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/>
  <c r="N8" i="40"/>
  <c r="O8" i="40"/>
  <c r="N7" i="40"/>
  <c r="O7" i="40"/>
  <c r="N6" i="40"/>
  <c r="O6" i="40"/>
  <c r="M5" i="40"/>
  <c r="M33" i="40" s="1"/>
  <c r="L5" i="40"/>
  <c r="L33" i="40" s="1"/>
  <c r="K5" i="40"/>
  <c r="N5" i="40" s="1"/>
  <c r="O5" i="40" s="1"/>
  <c r="J5" i="40"/>
  <c r="I5" i="40"/>
  <c r="H5" i="40"/>
  <c r="G5" i="40"/>
  <c r="G33" i="40" s="1"/>
  <c r="F5" i="40"/>
  <c r="F33" i="40" s="1"/>
  <c r="E5" i="40"/>
  <c r="E33" i="40" s="1"/>
  <c r="D5" i="40"/>
  <c r="D33" i="40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D34" i="39" s="1"/>
  <c r="N28" i="39"/>
  <c r="O28" i="39" s="1"/>
  <c r="M27" i="39"/>
  <c r="L27" i="39"/>
  <c r="K27" i="39"/>
  <c r="J27" i="39"/>
  <c r="I27" i="39"/>
  <c r="H27" i="39"/>
  <c r="G27" i="39"/>
  <c r="F27" i="39"/>
  <c r="N27" i="39"/>
  <c r="O27" i="39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N24" i="39" s="1"/>
  <c r="O24" i="39" s="1"/>
  <c r="D24" i="39"/>
  <c r="N23" i="39"/>
  <c r="O23" i="39"/>
  <c r="N22" i="39"/>
  <c r="O22" i="39"/>
  <c r="N21" i="39"/>
  <c r="O21" i="39" s="1"/>
  <c r="N20" i="39"/>
  <c r="O20" i="39" s="1"/>
  <c r="N19" i="39"/>
  <c r="O19" i="39" s="1"/>
  <c r="N18" i="39"/>
  <c r="O18" i="39" s="1"/>
  <c r="M17" i="39"/>
  <c r="M34" i="39" s="1"/>
  <c r="L17" i="39"/>
  <c r="L34" i="39" s="1"/>
  <c r="K17" i="39"/>
  <c r="K34" i="39" s="1"/>
  <c r="J17" i="39"/>
  <c r="J34" i="39" s="1"/>
  <c r="I17" i="39"/>
  <c r="N17" i="39" s="1"/>
  <c r="O17" i="39" s="1"/>
  <c r="H17" i="39"/>
  <c r="G17" i="39"/>
  <c r="F17" i="39"/>
  <c r="E17" i="39"/>
  <c r="D17" i="39"/>
  <c r="N16" i="39"/>
  <c r="O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F34" i="39" s="1"/>
  <c r="E13" i="39"/>
  <c r="E34" i="39" s="1"/>
  <c r="D13" i="39"/>
  <c r="N12" i="39"/>
  <c r="O12" i="39"/>
  <c r="N11" i="39"/>
  <c r="O11" i="39"/>
  <c r="N10" i="39"/>
  <c r="O10" i="39"/>
  <c r="N9" i="39"/>
  <c r="O9" i="39"/>
  <c r="N8" i="39"/>
  <c r="O8" i="39"/>
  <c r="N7" i="39"/>
  <c r="O7" i="39" s="1"/>
  <c r="N6" i="39"/>
  <c r="O6" i="39"/>
  <c r="M5" i="39"/>
  <c r="L5" i="39"/>
  <c r="K5" i="39"/>
  <c r="J5" i="39"/>
  <c r="I5" i="39"/>
  <c r="N5" i="39" s="1"/>
  <c r="O5" i="39" s="1"/>
  <c r="I34" i="39"/>
  <c r="H5" i="39"/>
  <c r="H34" i="39" s="1"/>
  <c r="G5" i="39"/>
  <c r="G34" i="39" s="1"/>
  <c r="F5" i="39"/>
  <c r="E5" i="39"/>
  <c r="D5" i="39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4" i="38"/>
  <c r="O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N21" i="38" s="1"/>
  <c r="O21" i="38" s="1"/>
  <c r="E21" i="38"/>
  <c r="D21" i="38"/>
  <c r="N20" i="38"/>
  <c r="O20" i="38" s="1"/>
  <c r="N19" i="38"/>
  <c r="O19" i="38" s="1"/>
  <c r="N18" i="38"/>
  <c r="O18" i="38"/>
  <c r="M17" i="38"/>
  <c r="L17" i="38"/>
  <c r="L28" i="38" s="1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H28" i="38" s="1"/>
  <c r="G13" i="38"/>
  <c r="G28" i="38" s="1"/>
  <c r="F13" i="38"/>
  <c r="F28" i="38" s="1"/>
  <c r="E13" i="38"/>
  <c r="D13" i="38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K5" i="38"/>
  <c r="K28" i="38"/>
  <c r="J5" i="38"/>
  <c r="J28" i="38" s="1"/>
  <c r="I5" i="38"/>
  <c r="H5" i="38"/>
  <c r="G5" i="38"/>
  <c r="F5" i="38"/>
  <c r="E5" i="38"/>
  <c r="D5" i="38"/>
  <c r="N5" i="38" s="1"/>
  <c r="O5" i="38" s="1"/>
  <c r="D28" i="38"/>
  <c r="N30" i="37"/>
  <c r="O30" i="37" s="1"/>
  <c r="M29" i="37"/>
  <c r="L29" i="37"/>
  <c r="K29" i="37"/>
  <c r="J29" i="37"/>
  <c r="I29" i="37"/>
  <c r="H29" i="37"/>
  <c r="G29" i="37"/>
  <c r="F29" i="37"/>
  <c r="N29" i="37" s="1"/>
  <c r="O29" i="37" s="1"/>
  <c r="E29" i="37"/>
  <c r="D29" i="37"/>
  <c r="N28" i="37"/>
  <c r="O28" i="37" s="1"/>
  <c r="M27" i="37"/>
  <c r="L27" i="37"/>
  <c r="K27" i="37"/>
  <c r="J27" i="37"/>
  <c r="I27" i="37"/>
  <c r="H27" i="37"/>
  <c r="G27" i="37"/>
  <c r="N27" i="37"/>
  <c r="O27" i="37" s="1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N20" i="37"/>
  <c r="O20" i="37" s="1"/>
  <c r="N19" i="37"/>
  <c r="O19" i="37" s="1"/>
  <c r="N18" i="37"/>
  <c r="O18" i="37" s="1"/>
  <c r="M17" i="37"/>
  <c r="L17" i="37"/>
  <c r="K17" i="37"/>
  <c r="J17" i="37"/>
  <c r="J31" i="37" s="1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M31" i="37" s="1"/>
  <c r="L5" i="37"/>
  <c r="L31" i="37" s="1"/>
  <c r="K5" i="37"/>
  <c r="K31" i="37" s="1"/>
  <c r="J5" i="37"/>
  <c r="I5" i="37"/>
  <c r="N5" i="37" s="1"/>
  <c r="O5" i="37" s="1"/>
  <c r="I31" i="37"/>
  <c r="H5" i="37"/>
  <c r="H31" i="37" s="1"/>
  <c r="G5" i="37"/>
  <c r="G31" i="37" s="1"/>
  <c r="F5" i="37"/>
  <c r="F31" i="37" s="1"/>
  <c r="E5" i="37"/>
  <c r="E31" i="37" s="1"/>
  <c r="D5" i="37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N29" i="36" s="1"/>
  <c r="O29" i="36" s="1"/>
  <c r="D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M25" i="36"/>
  <c r="L25" i="36"/>
  <c r="K25" i="36"/>
  <c r="J25" i="36"/>
  <c r="I25" i="36"/>
  <c r="N25" i="36" s="1"/>
  <c r="O25" i="36" s="1"/>
  <c r="H25" i="36"/>
  <c r="G25" i="36"/>
  <c r="F25" i="36"/>
  <c r="E25" i="36"/>
  <c r="D25" i="36"/>
  <c r="N24" i="36"/>
  <c r="O24" i="36"/>
  <c r="N23" i="36"/>
  <c r="O23" i="36"/>
  <c r="M22" i="36"/>
  <c r="N22" i="36" s="1"/>
  <c r="O22" i="36" s="1"/>
  <c r="L22" i="36"/>
  <c r="K22" i="36"/>
  <c r="J22" i="36"/>
  <c r="I22" i="36"/>
  <c r="H22" i="36"/>
  <c r="G22" i="36"/>
  <c r="F22" i="36"/>
  <c r="E22" i="36"/>
  <c r="D22" i="36"/>
  <c r="D32" i="36" s="1"/>
  <c r="N21" i="36"/>
  <c r="O21" i="36" s="1"/>
  <c r="N20" i="36"/>
  <c r="O20" i="36" s="1"/>
  <c r="N19" i="36"/>
  <c r="O19" i="36" s="1"/>
  <c r="N18" i="36"/>
  <c r="O18" i="36" s="1"/>
  <c r="M17" i="36"/>
  <c r="M32" i="36" s="1"/>
  <c r="L17" i="36"/>
  <c r="L32" i="36" s="1"/>
  <c r="K17" i="36"/>
  <c r="J17" i="36"/>
  <c r="I17" i="36"/>
  <c r="H17" i="36"/>
  <c r="G17" i="36"/>
  <c r="F17" i="36"/>
  <c r="E17" i="36"/>
  <c r="D17" i="36"/>
  <c r="N17" i="36" s="1"/>
  <c r="O17" i="36" s="1"/>
  <c r="N16" i="36"/>
  <c r="O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/>
  <c r="N10" i="36"/>
  <c r="O10" i="36"/>
  <c r="N9" i="36"/>
  <c r="O9" i="36"/>
  <c r="N8" i="36"/>
  <c r="O8" i="36" s="1"/>
  <c r="N7" i="36"/>
  <c r="O7" i="36"/>
  <c r="N6" i="36"/>
  <c r="O6" i="36"/>
  <c r="M5" i="36"/>
  <c r="L5" i="36"/>
  <c r="K5" i="36"/>
  <c r="K32" i="36" s="1"/>
  <c r="J5" i="36"/>
  <c r="N5" i="36" s="1"/>
  <c r="O5" i="36" s="1"/>
  <c r="J32" i="36"/>
  <c r="I5" i="36"/>
  <c r="I32" i="36" s="1"/>
  <c r="H5" i="36"/>
  <c r="H32" i="36" s="1"/>
  <c r="G5" i="36"/>
  <c r="G32" i="36" s="1"/>
  <c r="F5" i="36"/>
  <c r="E5" i="36"/>
  <c r="E32" i="36" s="1"/>
  <c r="D5" i="36"/>
  <c r="N30" i="35"/>
  <c r="O30" i="35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N27" i="35"/>
  <c r="O27" i="35"/>
  <c r="D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N23" i="35"/>
  <c r="O23" i="35"/>
  <c r="M22" i="35"/>
  <c r="L22" i="35"/>
  <c r="K22" i="35"/>
  <c r="J22" i="35"/>
  <c r="J31" i="35" s="1"/>
  <c r="I22" i="35"/>
  <c r="I31" i="35" s="1"/>
  <c r="H22" i="35"/>
  <c r="G22" i="35"/>
  <c r="F22" i="35"/>
  <c r="E22" i="35"/>
  <c r="D22" i="35"/>
  <c r="N22" i="35" s="1"/>
  <c r="O22" i="35" s="1"/>
  <c r="N21" i="35"/>
  <c r="O21" i="35"/>
  <c r="N20" i="35"/>
  <c r="O20" i="35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E31" i="35" s="1"/>
  <c r="N17" i="35"/>
  <c r="O17" i="35" s="1"/>
  <c r="D17" i="35"/>
  <c r="N16" i="35"/>
  <c r="O16" i="35" s="1"/>
  <c r="N15" i="35"/>
  <c r="O15" i="35" s="1"/>
  <c r="N14" i="35"/>
  <c r="O14" i="35" s="1"/>
  <c r="M13" i="35"/>
  <c r="L13" i="35"/>
  <c r="K13" i="35"/>
  <c r="K31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/>
  <c r="N9" i="35"/>
  <c r="O9" i="35"/>
  <c r="N8" i="35"/>
  <c r="O8" i="35"/>
  <c r="N7" i="35"/>
  <c r="O7" i="35"/>
  <c r="N6" i="35"/>
  <c r="O6" i="35"/>
  <c r="M5" i="35"/>
  <c r="M31" i="35" s="1"/>
  <c r="L5" i="35"/>
  <c r="L31" i="35" s="1"/>
  <c r="K5" i="35"/>
  <c r="J5" i="35"/>
  <c r="I5" i="35"/>
  <c r="H5" i="35"/>
  <c r="H31" i="35"/>
  <c r="G5" i="35"/>
  <c r="G31" i="35"/>
  <c r="F5" i="35"/>
  <c r="F31" i="35" s="1"/>
  <c r="E5" i="35"/>
  <c r="D5" i="35"/>
  <c r="D31" i="35" s="1"/>
  <c r="N31" i="34"/>
  <c r="O31" i="34" s="1"/>
  <c r="M30" i="34"/>
  <c r="L30" i="34"/>
  <c r="K30" i="34"/>
  <c r="J30" i="34"/>
  <c r="I30" i="34"/>
  <c r="H30" i="34"/>
  <c r="G30" i="34"/>
  <c r="F30" i="34"/>
  <c r="E30" i="34"/>
  <c r="N30" i="34" s="1"/>
  <c r="O30" i="34" s="1"/>
  <c r="D30" i="34"/>
  <c r="N29" i="34"/>
  <c r="O29" i="34"/>
  <c r="M28" i="34"/>
  <c r="L28" i="34"/>
  <c r="N28" i="34" s="1"/>
  <c r="O28" i="34" s="1"/>
  <c r="K28" i="34"/>
  <c r="J28" i="34"/>
  <c r="I28" i="34"/>
  <c r="H28" i="34"/>
  <c r="G28" i="34"/>
  <c r="F28" i="34"/>
  <c r="E28" i="34"/>
  <c r="D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6" i="34"/>
  <c r="O26" i="34"/>
  <c r="N25" i="34"/>
  <c r="O25" i="34" s="1"/>
  <c r="N24" i="34"/>
  <c r="O24" i="34" s="1"/>
  <c r="M23" i="34"/>
  <c r="L23" i="34"/>
  <c r="K23" i="34"/>
  <c r="J23" i="34"/>
  <c r="I23" i="34"/>
  <c r="H23" i="34"/>
  <c r="G23" i="34"/>
  <c r="G32" i="34" s="1"/>
  <c r="F23" i="34"/>
  <c r="E23" i="34"/>
  <c r="N23" i="34" s="1"/>
  <c r="O23" i="34" s="1"/>
  <c r="D23" i="34"/>
  <c r="N22" i="34"/>
  <c r="O22" i="34" s="1"/>
  <c r="N21" i="34"/>
  <c r="O21" i="34" s="1"/>
  <c r="N20" i="34"/>
  <c r="O20" i="34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D32" i="34" s="1"/>
  <c r="N16" i="34"/>
  <c r="O16" i="34" s="1"/>
  <c r="N15" i="34"/>
  <c r="O15" i="34"/>
  <c r="N14" i="34"/>
  <c r="O14" i="34" s="1"/>
  <c r="M13" i="34"/>
  <c r="L13" i="34"/>
  <c r="K13" i="34"/>
  <c r="J13" i="34"/>
  <c r="J32" i="34" s="1"/>
  <c r="I13" i="34"/>
  <c r="N13" i="34" s="1"/>
  <c r="O13" i="34" s="1"/>
  <c r="H13" i="34"/>
  <c r="H32" i="34" s="1"/>
  <c r="G13" i="34"/>
  <c r="F13" i="34"/>
  <c r="E13" i="34"/>
  <c r="D13" i="34"/>
  <c r="N12" i="34"/>
  <c r="O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/>
  <c r="M5" i="34"/>
  <c r="M32" i="34" s="1"/>
  <c r="L5" i="34"/>
  <c r="L32" i="34"/>
  <c r="K5" i="34"/>
  <c r="K32" i="34" s="1"/>
  <c r="J5" i="34"/>
  <c r="I5" i="34"/>
  <c r="I32" i="34" s="1"/>
  <c r="H5" i="34"/>
  <c r="G5" i="34"/>
  <c r="F5" i="34"/>
  <c r="F32" i="34"/>
  <c r="E5" i="34"/>
  <c r="E32" i="34" s="1"/>
  <c r="D5" i="34"/>
  <c r="E30" i="33"/>
  <c r="F30" i="33"/>
  <c r="G30" i="33"/>
  <c r="H30" i="33"/>
  <c r="I30" i="33"/>
  <c r="J30" i="33"/>
  <c r="K30" i="33"/>
  <c r="L30" i="33"/>
  <c r="M30" i="33"/>
  <c r="D30" i="33"/>
  <c r="N30" i="33" s="1"/>
  <c r="O30" i="33" s="1"/>
  <c r="E28" i="33"/>
  <c r="F28" i="33"/>
  <c r="G28" i="33"/>
  <c r="H28" i="33"/>
  <c r="I28" i="33"/>
  <c r="J28" i="33"/>
  <c r="K28" i="33"/>
  <c r="K32" i="33" s="1"/>
  <c r="L28" i="33"/>
  <c r="N28" i="33" s="1"/>
  <c r="O28" i="33" s="1"/>
  <c r="M28" i="33"/>
  <c r="E26" i="33"/>
  <c r="F26" i="33"/>
  <c r="G26" i="33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17" i="33"/>
  <c r="E32" i="33" s="1"/>
  <c r="F17" i="33"/>
  <c r="F32" i="33" s="1"/>
  <c r="G17" i="33"/>
  <c r="G32" i="33" s="1"/>
  <c r="H17" i="33"/>
  <c r="I17" i="33"/>
  <c r="J17" i="33"/>
  <c r="K17" i="33"/>
  <c r="L17" i="33"/>
  <c r="M17" i="33"/>
  <c r="E13" i="33"/>
  <c r="F13" i="33"/>
  <c r="G13" i="33"/>
  <c r="H13" i="33"/>
  <c r="I13" i="33"/>
  <c r="N13" i="33" s="1"/>
  <c r="O13" i="33" s="1"/>
  <c r="J13" i="33"/>
  <c r="K13" i="33"/>
  <c r="L13" i="33"/>
  <c r="M13" i="33"/>
  <c r="M32" i="33" s="1"/>
  <c r="E5" i="33"/>
  <c r="F5" i="33"/>
  <c r="G5" i="33"/>
  <c r="N5" i="33" s="1"/>
  <c r="O5" i="33" s="1"/>
  <c r="H5" i="33"/>
  <c r="H32" i="33" s="1"/>
  <c r="I5" i="33"/>
  <c r="I32" i="33" s="1"/>
  <c r="J5" i="33"/>
  <c r="J32" i="33" s="1"/>
  <c r="K5" i="33"/>
  <c r="L5" i="33"/>
  <c r="L32" i="33" s="1"/>
  <c r="M5" i="33"/>
  <c r="D28" i="33"/>
  <c r="D23" i="33"/>
  <c r="N23" i="33" s="1"/>
  <c r="O23" i="33" s="1"/>
  <c r="D17" i="33"/>
  <c r="D32" i="33" s="1"/>
  <c r="D13" i="33"/>
  <c r="D5" i="33"/>
  <c r="N31" i="33"/>
  <c r="O31" i="33" s="1"/>
  <c r="N29" i="33"/>
  <c r="O29" i="33"/>
  <c r="D26" i="33"/>
  <c r="N26" i="33" s="1"/>
  <c r="O26" i="33" s="1"/>
  <c r="N27" i="33"/>
  <c r="O27" i="33" s="1"/>
  <c r="N25" i="33"/>
  <c r="O25" i="33"/>
  <c r="N24" i="33"/>
  <c r="O24" i="33"/>
  <c r="N15" i="33"/>
  <c r="O15" i="33"/>
  <c r="N16" i="33"/>
  <c r="O16" i="33"/>
  <c r="N7" i="33"/>
  <c r="O7" i="33"/>
  <c r="N8" i="33"/>
  <c r="O8" i="33" s="1"/>
  <c r="N9" i="33"/>
  <c r="O9" i="33"/>
  <c r="N10" i="33"/>
  <c r="O10" i="33"/>
  <c r="N11" i="33"/>
  <c r="O11" i="33"/>
  <c r="N12" i="33"/>
  <c r="O12" i="33"/>
  <c r="N6" i="33"/>
  <c r="O6" i="33"/>
  <c r="N18" i="33"/>
  <c r="O18" i="33" s="1"/>
  <c r="N19" i="33"/>
  <c r="O19" i="33" s="1"/>
  <c r="N20" i="33"/>
  <c r="O20" i="33"/>
  <c r="N21" i="33"/>
  <c r="O21" i="33"/>
  <c r="N22" i="33"/>
  <c r="O22" i="33"/>
  <c r="N14" i="33"/>
  <c r="O14" i="33"/>
  <c r="N5" i="34"/>
  <c r="O5" i="34" s="1"/>
  <c r="E28" i="38"/>
  <c r="I28" i="38"/>
  <c r="M28" i="38"/>
  <c r="F32" i="36"/>
  <c r="D31" i="37"/>
  <c r="N24" i="40"/>
  <c r="O24" i="40" s="1"/>
  <c r="N26" i="41"/>
  <c r="O26" i="41" s="1"/>
  <c r="N26" i="42"/>
  <c r="O26" i="42" s="1"/>
  <c r="N5" i="42"/>
  <c r="O5" i="42" s="1"/>
  <c r="N17" i="43"/>
  <c r="O17" i="43" s="1"/>
  <c r="N26" i="44"/>
  <c r="O26" i="44" s="1"/>
  <c r="N29" i="45"/>
  <c r="O29" i="45" s="1"/>
  <c r="E13" i="45"/>
  <c r="N13" i="45" s="1"/>
  <c r="O13" i="45" s="1"/>
  <c r="K13" i="45"/>
  <c r="I13" i="45"/>
  <c r="J13" i="45"/>
  <c r="N15" i="45"/>
  <c r="O15" i="45"/>
  <c r="G13" i="45"/>
  <c r="D13" i="45"/>
  <c r="D33" i="45" s="1"/>
  <c r="N33" i="45" s="1"/>
  <c r="O33" i="45" s="1"/>
  <c r="H13" i="45"/>
  <c r="M13" i="45"/>
  <c r="L13" i="45"/>
  <c r="F13" i="45"/>
  <c r="N18" i="46"/>
  <c r="O18" i="46" s="1"/>
  <c r="O23" i="47"/>
  <c r="P23" i="47" s="1"/>
  <c r="O34" i="48" l="1"/>
  <c r="P34" i="48" s="1"/>
  <c r="N28" i="41"/>
  <c r="O28" i="41" s="1"/>
  <c r="N31" i="35"/>
  <c r="O31" i="35" s="1"/>
  <c r="N32" i="36"/>
  <c r="O32" i="36" s="1"/>
  <c r="N32" i="42"/>
  <c r="O32" i="42" s="1"/>
  <c r="N31" i="37"/>
  <c r="O31" i="37" s="1"/>
  <c r="O33" i="47"/>
  <c r="P33" i="47" s="1"/>
  <c r="N32" i="34"/>
  <c r="O32" i="34" s="1"/>
  <c r="N28" i="38"/>
  <c r="O28" i="38" s="1"/>
  <c r="N33" i="44"/>
  <c r="O33" i="44" s="1"/>
  <c r="N34" i="39"/>
  <c r="O34" i="39" s="1"/>
  <c r="N33" i="40"/>
  <c r="O33" i="40" s="1"/>
  <c r="N32" i="33"/>
  <c r="O32" i="33" s="1"/>
  <c r="O29" i="47"/>
  <c r="P29" i="47" s="1"/>
  <c r="D33" i="43"/>
  <c r="N33" i="43" s="1"/>
  <c r="O33" i="43" s="1"/>
  <c r="E28" i="41"/>
  <c r="N5" i="45"/>
  <c r="O5" i="45" s="1"/>
  <c r="N5" i="35"/>
  <c r="O5" i="35" s="1"/>
  <c r="K33" i="44"/>
  <c r="N13" i="39"/>
  <c r="O13" i="39" s="1"/>
  <c r="O18" i="47"/>
  <c r="P18" i="47" s="1"/>
  <c r="I28" i="41"/>
  <c r="N17" i="34"/>
  <c r="O17" i="34" s="1"/>
  <c r="N5" i="46"/>
  <c r="O5" i="46" s="1"/>
  <c r="N17" i="33"/>
  <c r="O17" i="33" s="1"/>
  <c r="N13" i="38"/>
  <c r="O13" i="38" s="1"/>
  <c r="K33" i="40"/>
  <c r="O5" i="47"/>
  <c r="P5" i="47" s="1"/>
  <c r="N29" i="39"/>
  <c r="O29" i="39" s="1"/>
</calcChain>
</file>

<file path=xl/sharedStrings.xml><?xml version="1.0" encoding="utf-8"?>
<sst xmlns="http://schemas.openxmlformats.org/spreadsheetml/2006/main" count="819" uniqueCount="100">
  <si>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</si>
  <si>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</si>
  <si>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</si>
  <si>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</si>
  <si>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</si>
  <si>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</si>
  <si>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</si>
  <si>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</si>
  <si>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</si>
  <si>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</si>
  <si>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</si>
  <si>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</si>
  <si>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</si>
  <si>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</si>
  <si>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</si>
  <si>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</si>
  <si>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</si>
  <si>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</si>
  <si>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</si>
  <si>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</si>
  <si>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</si>
  <si>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</si>
  <si>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</si>
  <si>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</si>
  <si>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</si>
  <si>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</si>
  <si>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</si>
  <si>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</si>
  <si>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</si>
  <si>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</si>
  <si>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</si>
  <si>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</si>
  <si>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</si>
  <si>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</si>
  <si>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</si>
  <si>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</si>
  <si>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</si>
  <si>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</si>
  <si>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</si>
  <si>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Economic Environment</t>
  </si>
  <si>
    <t>Housing and Urban Development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</si>
  <si>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</si>
  <si>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</si>
  <si>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</si>
  <si>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</si>
  <si>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</si>
  <si>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Coconut Creek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</si>
  <si>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</si>
  <si>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</si>
  <si>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</si>
  <si>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</si>
  <si>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</si>
  <si>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</si>
  <si>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Payment to Refunded Bond Escrow Agent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</si>
  <si>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</si>
  <si>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</si>
  <si>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</si>
  <si>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</si>
  <si>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</si>
  <si>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</si>
  <si>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</si>
  <si>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Sewer / Wastewater Services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</si>
  <si>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</si>
  <si>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</si>
  <si>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</si>
  <si>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</si>
  <si>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</si>
  <si>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Parks / Recreation</t>
  </si>
  <si>
    <t>Cultural Services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</si>
  <si>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</si>
  <si>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</si>
  <si>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</si>
  <si>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</si>
  <si>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</si>
  <si>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</si>
  <si>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</si>
  <si>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</si>
  <si>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</si>
  <si>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</si>
  <si>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</si>
  <si>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</si>
  <si>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Emergency and Disaster Relief Services</t>
  </si>
  <si>
    <t>Other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</si>
  <si>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</si>
  <si>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</si>
  <si>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</si>
  <si>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</si>
  <si>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Non-Court Information Systems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</si>
  <si>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</si>
  <si>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</si>
  <si>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</si>
  <si>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</si>
  <si>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</si>
  <si>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</si>
  <si>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</si>
  <si>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</si>
  <si>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Other Public Safety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</si>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</sst>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16973030</v>
      </c>
      <c r="E5" s="26">
        <f t="shared" si="0"/>
        <v>323295</v>
      </c>
      <c r="F5" s="26">
        <f t="shared" si="0"/>
        <v>2465810</v>
      </c>
      <c r="G5" s="26">
        <f t="shared" si="0"/>
        <v>115226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19877361</v>
      </c>
      <c r="P5" s="32">
        <f t="shared" ref="P5:P33" si="1">(O5/P$35)</f>
        <v>343.45332181425488</v>
      </c>
      <c r="Q5" s="6"/>
    </row>
    <row r="6" spans="1:134">
      <c r="A6" s="12"/>
      <c r="B6" s="44">
        <v>511</v>
      </c>
      <c r="C6" s="20" t="s">
        <v>19</v>
      </c>
      <c r="D6" s="46">
        <v>594115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594115</v>
      </c>
      <c r="P6" s="47">
        <f t="shared" si="1"/>
        <v>10.26548596112311</v>
      </c>
      <c r="Q6" s="9"/>
    </row>
    <row r="7" spans="1:134">
      <c r="A7" s="12"/>
      <c r="B7" s="44">
        <v>512</v>
      </c>
      <c r="C7" s="20" t="s">
        <v>20</v>
      </c>
      <c r="D7" s="46">
        <v>2190758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2190758</v>
      </c>
      <c r="P7" s="47">
        <f t="shared" si="1"/>
        <v>37.853269978401727</v>
      </c>
      <c r="Q7" s="9"/>
    </row>
    <row r="8" spans="1:134">
      <c r="A8" s="12"/>
      <c r="B8" s="44">
        <v>513</v>
      </c>
      <c r="C8" s="20" t="s">
        <v>21</v>
      </c>
      <c r="D8" s="46">
        <v>2474149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2474149</v>
      </c>
      <c r="P8" s="47">
        <f t="shared" si="1"/>
        <v>42.749874730021595</v>
      </c>
      <c r="Q8" s="9"/>
    </row>
    <row r="9" spans="1:134">
      <c r="A9" s="12"/>
      <c r="B9" s="44">
        <v>514</v>
      </c>
      <c r="C9" s="20" t="s">
        <v>22</v>
      </c>
      <c r="D9" s="46">
        <v>1267005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1267005</v>
      </c>
      <c r="P9" s="47">
        <f t="shared" si="1"/>
        <v>21.892095032397407</v>
      </c>
      <c r="Q9" s="9"/>
    </row>
    <row r="10" spans="1:134">
      <c r="A10" s="12"/>
      <c r="B10" s="44">
        <v>515</v>
      </c>
      <c r="C10" s="20" t="s">
        <v>23</v>
      </c>
      <c r="D10" s="46">
        <v>1386165</v>
      </c>
      <c r="E10" s="46">
        <v>97625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1483790</v>
      </c>
      <c r="P10" s="47">
        <f t="shared" si="1"/>
        <v>25.637840172786177</v>
      </c>
      <c r="Q10" s="9"/>
    </row>
    <row r="11" spans="1:134">
      <c r="A11" s="12"/>
      <c r="B11" s="44">
        <v>516</v>
      </c>
      <c r="C11" s="20" t="s">
        <v>87</v>
      </c>
      <c r="D11" s="46">
        <v>2646895</v>
      </c>
      <c r="E11" s="46">
        <v>0</v>
      </c>
      <c r="F11" s="46">
        <v>0</v>
      </c>
      <c r="G11" s="46">
        <v>115226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2762121</v>
      </c>
      <c r="P11" s="47">
        <f t="shared" si="1"/>
        <v>47.725632829373652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2465810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2465810</v>
      </c>
      <c r="P12" s="47">
        <f t="shared" si="1"/>
        <v>42.605788336933045</v>
      </c>
      <c r="Q12" s="9"/>
    </row>
    <row r="13" spans="1:134">
      <c r="A13" s="12"/>
      <c r="B13" s="44">
        <v>519</v>
      </c>
      <c r="C13" s="20" t="s">
        <v>25</v>
      </c>
      <c r="D13" s="46">
        <v>6413943</v>
      </c>
      <c r="E13" s="46">
        <v>225670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6639613</v>
      </c>
      <c r="P13" s="47">
        <f t="shared" si="1"/>
        <v>114.72333477321814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43009380</v>
      </c>
      <c r="E14" s="31">
        <f t="shared" si="3"/>
        <v>235081</v>
      </c>
      <c r="F14" s="31">
        <f t="shared" si="3"/>
        <v>0</v>
      </c>
      <c r="G14" s="31">
        <f t="shared" si="3"/>
        <v>631023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43875484</v>
      </c>
      <c r="P14" s="43">
        <f t="shared" si="1"/>
        <v>758.10771490280774</v>
      </c>
      <c r="Q14" s="10"/>
    </row>
    <row r="15" spans="1:134">
      <c r="A15" s="12"/>
      <c r="B15" s="44">
        <v>521</v>
      </c>
      <c r="C15" s="20" t="s">
        <v>27</v>
      </c>
      <c r="D15" s="46">
        <v>27349734</v>
      </c>
      <c r="E15" s="46">
        <v>147570</v>
      </c>
      <c r="F15" s="46">
        <v>0</v>
      </c>
      <c r="G15" s="46">
        <v>617941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28115245</v>
      </c>
      <c r="P15" s="47">
        <f t="shared" si="1"/>
        <v>485.79257019438444</v>
      </c>
      <c r="Q15" s="9"/>
    </row>
    <row r="16" spans="1:134">
      <c r="A16" s="12"/>
      <c r="B16" s="44">
        <v>522</v>
      </c>
      <c r="C16" s="20" t="s">
        <v>28</v>
      </c>
      <c r="D16" s="46">
        <v>12865119</v>
      </c>
      <c r="E16" s="46">
        <v>87511</v>
      </c>
      <c r="F16" s="46">
        <v>0</v>
      </c>
      <c r="G16" s="46">
        <v>13082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12965712</v>
      </c>
      <c r="P16" s="47">
        <f t="shared" si="1"/>
        <v>224.02958099352051</v>
      </c>
      <c r="Q16" s="9"/>
    </row>
    <row r="17" spans="1:17">
      <c r="A17" s="12"/>
      <c r="B17" s="44">
        <v>524</v>
      </c>
      <c r="C17" s="20" t="s">
        <v>29</v>
      </c>
      <c r="D17" s="46">
        <v>2794527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2794527</v>
      </c>
      <c r="P17" s="47">
        <f t="shared" si="1"/>
        <v>48.285563714902807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SUM(D19:D22)</f>
        <v>8251680</v>
      </c>
      <c r="E18" s="31">
        <f t="shared" si="5"/>
        <v>31324</v>
      </c>
      <c r="F18" s="31">
        <f t="shared" si="5"/>
        <v>0</v>
      </c>
      <c r="G18" s="31">
        <f t="shared" si="5"/>
        <v>2271120</v>
      </c>
      <c r="H18" s="31">
        <f t="shared" si="5"/>
        <v>0</v>
      </c>
      <c r="I18" s="31">
        <f t="shared" si="5"/>
        <v>26698783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37252907</v>
      </c>
      <c r="P18" s="43">
        <f t="shared" si="1"/>
        <v>643.67873866090713</v>
      </c>
      <c r="Q18" s="10"/>
    </row>
    <row r="19" spans="1:17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24977124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6">SUM(D19:N19)</f>
        <v>24977124</v>
      </c>
      <c r="P19" s="47">
        <f t="shared" si="1"/>
        <v>431.57017710583153</v>
      </c>
      <c r="Q19" s="9"/>
    </row>
    <row r="20" spans="1:17">
      <c r="A20" s="12"/>
      <c r="B20" s="44">
        <v>537</v>
      </c>
      <c r="C20" s="20" t="s">
        <v>33</v>
      </c>
      <c r="D20" s="46">
        <v>10804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10804</v>
      </c>
      <c r="P20" s="47">
        <f t="shared" si="1"/>
        <v>0.18667818574514039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1721659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1721659</v>
      </c>
      <c r="P21" s="47">
        <f t="shared" si="1"/>
        <v>29.747887688984882</v>
      </c>
      <c r="Q21" s="9"/>
    </row>
    <row r="22" spans="1:17">
      <c r="A22" s="12"/>
      <c r="B22" s="44">
        <v>539</v>
      </c>
      <c r="C22" s="20" t="s">
        <v>35</v>
      </c>
      <c r="D22" s="46">
        <v>8240876</v>
      </c>
      <c r="E22" s="46">
        <v>31324</v>
      </c>
      <c r="F22" s="46">
        <v>0</v>
      </c>
      <c r="G22" s="46">
        <v>2271120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10543320</v>
      </c>
      <c r="P22" s="47">
        <f t="shared" si="1"/>
        <v>182.17399568034557</v>
      </c>
      <c r="Q22" s="9"/>
    </row>
    <row r="23" spans="1:17" ht="15.75">
      <c r="A23" s="28" t="s">
        <v>36</v>
      </c>
      <c r="B23" s="29"/>
      <c r="C23" s="30"/>
      <c r="D23" s="31">
        <f t="shared" ref="D23:N23" si="7">SUM(D24:D25)</f>
        <v>0</v>
      </c>
      <c r="E23" s="31">
        <f t="shared" si="7"/>
        <v>4029207</v>
      </c>
      <c r="F23" s="31">
        <f t="shared" si="7"/>
        <v>0</v>
      </c>
      <c r="G23" s="31">
        <f t="shared" si="7"/>
        <v>542034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4571241</v>
      </c>
      <c r="P23" s="43">
        <f t="shared" si="1"/>
        <v>78.984725701943844</v>
      </c>
      <c r="Q23" s="10"/>
    </row>
    <row r="24" spans="1:17">
      <c r="A24" s="12"/>
      <c r="B24" s="44">
        <v>541</v>
      </c>
      <c r="C24" s="20" t="s">
        <v>37</v>
      </c>
      <c r="D24" s="46">
        <v>0</v>
      </c>
      <c r="E24" s="46">
        <v>3423807</v>
      </c>
      <c r="F24" s="46">
        <v>0</v>
      </c>
      <c r="G24" s="46">
        <v>542034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3965841</v>
      </c>
      <c r="P24" s="47">
        <f t="shared" si="1"/>
        <v>68.52425053995681</v>
      </c>
      <c r="Q24" s="9"/>
    </row>
    <row r="25" spans="1:17">
      <c r="A25" s="12"/>
      <c r="B25" s="44">
        <v>544</v>
      </c>
      <c r="C25" s="20" t="s">
        <v>38</v>
      </c>
      <c r="D25" s="46">
        <v>0</v>
      </c>
      <c r="E25" s="46">
        <v>605400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605400</v>
      </c>
      <c r="P25" s="47">
        <f t="shared" si="1"/>
        <v>10.460475161987041</v>
      </c>
      <c r="Q25" s="9"/>
    </row>
    <row r="26" spans="1:17" ht="15.75">
      <c r="A26" s="28" t="s">
        <v>39</v>
      </c>
      <c r="B26" s="29"/>
      <c r="C26" s="30"/>
      <c r="D26" s="31">
        <f t="shared" ref="D26:N26" si="8">SUM(D27:D28)</f>
        <v>52540</v>
      </c>
      <c r="E26" s="31">
        <f t="shared" si="8"/>
        <v>486305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538845</v>
      </c>
      <c r="P26" s="43">
        <f t="shared" si="1"/>
        <v>9.3104967602591788</v>
      </c>
      <c r="Q26" s="10"/>
    </row>
    <row r="27" spans="1:17">
      <c r="A27" s="13"/>
      <c r="B27" s="45">
        <v>554</v>
      </c>
      <c r="C27" s="21" t="s">
        <v>40</v>
      </c>
      <c r="D27" s="46">
        <v>0</v>
      </c>
      <c r="E27" s="46">
        <v>486305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486305</v>
      </c>
      <c r="P27" s="47">
        <f t="shared" si="1"/>
        <v>8.40267818574514</v>
      </c>
      <c r="Q27" s="9"/>
    </row>
    <row r="28" spans="1:17">
      <c r="A28" s="13"/>
      <c r="B28" s="45">
        <v>559</v>
      </c>
      <c r="C28" s="21" t="s">
        <v>82</v>
      </c>
      <c r="D28" s="46">
        <v>52540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52540</v>
      </c>
      <c r="P28" s="47">
        <f t="shared" si="1"/>
        <v>0.90781857451403891</v>
      </c>
      <c r="Q28" s="9"/>
    </row>
    <row r="29" spans="1:17" ht="15.75">
      <c r="A29" s="28" t="s">
        <v>41</v>
      </c>
      <c r="B29" s="29"/>
      <c r="C29" s="30"/>
      <c r="D29" s="31">
        <f t="shared" ref="D29:N29" si="9">SUM(D30:D30)</f>
        <v>5351987</v>
      </c>
      <c r="E29" s="31">
        <f t="shared" si="9"/>
        <v>75000</v>
      </c>
      <c r="F29" s="31">
        <f t="shared" si="9"/>
        <v>0</v>
      </c>
      <c r="G29" s="31">
        <f t="shared" si="9"/>
        <v>1507063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>SUM(D29:N29)</f>
        <v>6934050</v>
      </c>
      <c r="P29" s="43">
        <f t="shared" si="1"/>
        <v>119.81079913606912</v>
      </c>
      <c r="Q29" s="9"/>
    </row>
    <row r="30" spans="1:17">
      <c r="A30" s="12"/>
      <c r="B30" s="44">
        <v>572</v>
      </c>
      <c r="C30" s="20" t="s">
        <v>42</v>
      </c>
      <c r="D30" s="46">
        <v>5351987</v>
      </c>
      <c r="E30" s="46">
        <v>75000</v>
      </c>
      <c r="F30" s="46">
        <v>0</v>
      </c>
      <c r="G30" s="46">
        <v>1507063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6934050</v>
      </c>
      <c r="P30" s="47">
        <f t="shared" si="1"/>
        <v>119.81079913606912</v>
      </c>
      <c r="Q30" s="9"/>
    </row>
    <row r="31" spans="1:17" ht="15.75">
      <c r="A31" s="28" t="s">
        <v>44</v>
      </c>
      <c r="B31" s="29"/>
      <c r="C31" s="30"/>
      <c r="D31" s="31">
        <f t="shared" ref="D31:N31" si="10">SUM(D32:D32)</f>
        <v>6195500</v>
      </c>
      <c r="E31" s="31">
        <f t="shared" si="10"/>
        <v>4178545</v>
      </c>
      <c r="F31" s="31">
        <f t="shared" si="10"/>
        <v>0</v>
      </c>
      <c r="G31" s="31">
        <f t="shared" si="10"/>
        <v>39981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10414026</v>
      </c>
      <c r="P31" s="43">
        <f t="shared" si="1"/>
        <v>179.93997408207343</v>
      </c>
      <c r="Q31" s="9"/>
    </row>
    <row r="32" spans="1:17" ht="15.75" thickBot="1">
      <c r="A32" s="12"/>
      <c r="B32" s="44">
        <v>581</v>
      </c>
      <c r="C32" s="20" t="s">
        <v>93</v>
      </c>
      <c r="D32" s="46">
        <v>6195500</v>
      </c>
      <c r="E32" s="46">
        <v>4178545</v>
      </c>
      <c r="F32" s="46">
        <v>0</v>
      </c>
      <c r="G32" s="46">
        <v>39981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10414026</v>
      </c>
      <c r="P32" s="47">
        <f t="shared" si="1"/>
        <v>179.93997408207343</v>
      </c>
      <c r="Q32" s="9"/>
    </row>
    <row r="33" spans="1:120" ht="16.5" thickBot="1">
      <c r="A33" s="14" t="s">
        <v>10</v>
      </c>
      <c r="B33" s="23"/>
      <c r="C33" s="22"/>
      <c r="D33" s="15">
        <f>SUM(D5,D14,D18,D23,D26,D29,D31)</f>
        <v>79834117</v>
      </c>
      <c r="E33" s="15">
        <f t="shared" ref="E33:N33" si="11">SUM(E5,E14,E18,E23,E26,E29,E31)</f>
        <v>9358757</v>
      </c>
      <c r="F33" s="15">
        <f t="shared" si="11"/>
        <v>2465810</v>
      </c>
      <c r="G33" s="15">
        <f t="shared" si="11"/>
        <v>5106447</v>
      </c>
      <c r="H33" s="15">
        <f t="shared" si="11"/>
        <v>0</v>
      </c>
      <c r="I33" s="15">
        <f t="shared" si="11"/>
        <v>26698783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11"/>
        <v>0</v>
      </c>
      <c r="O33" s="15">
        <f>SUM(D33:N33)</f>
        <v>123463914</v>
      </c>
      <c r="P33" s="37">
        <f t="shared" si="1"/>
        <v>2133.2857710583153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99</v>
      </c>
      <c r="N35" s="93"/>
      <c r="O35" s="93"/>
      <c r="P35" s="41">
        <v>57875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10849619</v>
      </c>
      <c r="E5" s="59">
        <f t="shared" si="0"/>
        <v>239030</v>
      </c>
      <c r="F5" s="59">
        <f t="shared" si="0"/>
        <v>3291734</v>
      </c>
      <c r="G5" s="59">
        <f t="shared" si="0"/>
        <v>148847</v>
      </c>
      <c r="H5" s="59">
        <f t="shared" si="0"/>
        <v>0</v>
      </c>
      <c r="I5" s="59">
        <f t="shared" si="0"/>
        <v>2250000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16779230</v>
      </c>
      <c r="O5" s="61">
        <f t="shared" ref="O5:O34" si="1">(N5/O$36)</f>
        <v>303.31766662448706</v>
      </c>
      <c r="P5" s="62"/>
    </row>
    <row r="6" spans="1:133">
      <c r="A6" s="64"/>
      <c r="B6" s="65">
        <v>511</v>
      </c>
      <c r="C6" s="66" t="s">
        <v>19</v>
      </c>
      <c r="D6" s="67">
        <v>458951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458951</v>
      </c>
      <c r="O6" s="68">
        <f t="shared" si="1"/>
        <v>8.2964442596576227</v>
      </c>
      <c r="P6" s="69"/>
    </row>
    <row r="7" spans="1:133">
      <c r="A7" s="64"/>
      <c r="B7" s="65">
        <v>512</v>
      </c>
      <c r="C7" s="66" t="s">
        <v>20</v>
      </c>
      <c r="D7" s="67">
        <v>1724823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1724823</v>
      </c>
      <c r="O7" s="68">
        <f t="shared" si="1"/>
        <v>31.179576637321716</v>
      </c>
      <c r="P7" s="69"/>
    </row>
    <row r="8" spans="1:133">
      <c r="A8" s="64"/>
      <c r="B8" s="65">
        <v>513</v>
      </c>
      <c r="C8" s="66" t="s">
        <v>21</v>
      </c>
      <c r="D8" s="67">
        <v>5984943</v>
      </c>
      <c r="E8" s="67">
        <v>0</v>
      </c>
      <c r="F8" s="67">
        <v>0</v>
      </c>
      <c r="G8" s="67">
        <v>148847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6133790</v>
      </c>
      <c r="O8" s="68">
        <f t="shared" si="1"/>
        <v>110.88034852401526</v>
      </c>
      <c r="P8" s="69"/>
    </row>
    <row r="9" spans="1:133">
      <c r="A9" s="64"/>
      <c r="B9" s="65">
        <v>514</v>
      </c>
      <c r="C9" s="66" t="s">
        <v>22</v>
      </c>
      <c r="D9" s="67">
        <v>578323</v>
      </c>
      <c r="E9" s="67">
        <v>14812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593135</v>
      </c>
      <c r="O9" s="68">
        <f t="shared" si="1"/>
        <v>10.722084636381714</v>
      </c>
      <c r="P9" s="69"/>
    </row>
    <row r="10" spans="1:133">
      <c r="A10" s="64"/>
      <c r="B10" s="65">
        <v>515</v>
      </c>
      <c r="C10" s="66" t="s">
        <v>23</v>
      </c>
      <c r="D10" s="67">
        <v>974642</v>
      </c>
      <c r="E10" s="67">
        <v>9218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983860</v>
      </c>
      <c r="O10" s="68">
        <f t="shared" si="1"/>
        <v>17.785209421717674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3291734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3291734</v>
      </c>
      <c r="O11" s="68">
        <f t="shared" si="1"/>
        <v>59.504582512337535</v>
      </c>
      <c r="P11" s="69"/>
    </row>
    <row r="12" spans="1:133">
      <c r="A12" s="64"/>
      <c r="B12" s="65">
        <v>519</v>
      </c>
      <c r="C12" s="66" t="s">
        <v>60</v>
      </c>
      <c r="D12" s="67">
        <v>1127937</v>
      </c>
      <c r="E12" s="67">
        <v>215000</v>
      </c>
      <c r="F12" s="67">
        <v>0</v>
      </c>
      <c r="G12" s="67">
        <v>0</v>
      </c>
      <c r="H12" s="67">
        <v>0</v>
      </c>
      <c r="I12" s="67">
        <v>2250000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3592937</v>
      </c>
      <c r="O12" s="68">
        <f t="shared" si="1"/>
        <v>64.949420633055553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25221439</v>
      </c>
      <c r="E13" s="73">
        <f t="shared" si="3"/>
        <v>583047</v>
      </c>
      <c r="F13" s="73">
        <f t="shared" si="3"/>
        <v>0</v>
      </c>
      <c r="G13" s="73">
        <f t="shared" si="3"/>
        <v>454473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>SUM(D13:M13)</f>
        <v>26258959</v>
      </c>
      <c r="O13" s="75">
        <f t="shared" si="1"/>
        <v>474.68245991431513</v>
      </c>
      <c r="P13" s="76"/>
    </row>
    <row r="14" spans="1:133">
      <c r="A14" s="64"/>
      <c r="B14" s="65">
        <v>521</v>
      </c>
      <c r="C14" s="66" t="s">
        <v>27</v>
      </c>
      <c r="D14" s="67">
        <v>15544386</v>
      </c>
      <c r="E14" s="67">
        <v>583047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>SUM(D14:M14)</f>
        <v>16127433</v>
      </c>
      <c r="O14" s="68">
        <f t="shared" si="1"/>
        <v>291.53515067155951</v>
      </c>
      <c r="P14" s="69"/>
    </row>
    <row r="15" spans="1:133">
      <c r="A15" s="64"/>
      <c r="B15" s="65">
        <v>522</v>
      </c>
      <c r="C15" s="66" t="s">
        <v>28</v>
      </c>
      <c r="D15" s="67">
        <v>7596104</v>
      </c>
      <c r="E15" s="67">
        <v>0</v>
      </c>
      <c r="F15" s="67">
        <v>0</v>
      </c>
      <c r="G15" s="67">
        <v>454473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>SUM(D15:M15)</f>
        <v>8050577</v>
      </c>
      <c r="O15" s="68">
        <f t="shared" si="1"/>
        <v>145.5300529655272</v>
      </c>
      <c r="P15" s="69"/>
    </row>
    <row r="16" spans="1:133">
      <c r="A16" s="64"/>
      <c r="B16" s="65">
        <v>524</v>
      </c>
      <c r="C16" s="66" t="s">
        <v>29</v>
      </c>
      <c r="D16" s="67">
        <v>2080949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>SUM(D16:M16)</f>
        <v>2080949</v>
      </c>
      <c r="O16" s="68">
        <f t="shared" si="1"/>
        <v>37.617256277228442</v>
      </c>
      <c r="P16" s="69"/>
    </row>
    <row r="17" spans="1:16" ht="15.75">
      <c r="A17" s="70" t="s">
        <v>30</v>
      </c>
      <c r="B17" s="71"/>
      <c r="C17" s="72"/>
      <c r="D17" s="73">
        <f t="shared" ref="D17:M17" si="4">SUM(D18:D23)</f>
        <v>4221444</v>
      </c>
      <c r="E17" s="73">
        <f t="shared" si="4"/>
        <v>581893</v>
      </c>
      <c r="F17" s="73">
        <f t="shared" si="4"/>
        <v>0</v>
      </c>
      <c r="G17" s="73">
        <f t="shared" si="4"/>
        <v>1217513</v>
      </c>
      <c r="H17" s="73">
        <f t="shared" si="4"/>
        <v>0</v>
      </c>
      <c r="I17" s="73">
        <f t="shared" si="4"/>
        <v>15121733</v>
      </c>
      <c r="J17" s="73">
        <f t="shared" si="4"/>
        <v>0</v>
      </c>
      <c r="K17" s="73">
        <f t="shared" si="4"/>
        <v>0</v>
      </c>
      <c r="L17" s="73">
        <f t="shared" si="4"/>
        <v>0</v>
      </c>
      <c r="M17" s="73">
        <f t="shared" si="4"/>
        <v>0</v>
      </c>
      <c r="N17" s="74">
        <f>SUM(D17:M17)</f>
        <v>21142583</v>
      </c>
      <c r="O17" s="75">
        <f t="shared" si="1"/>
        <v>382.19387552197259</v>
      </c>
      <c r="P17" s="76"/>
    </row>
    <row r="18" spans="1:16">
      <c r="A18" s="64"/>
      <c r="B18" s="65">
        <v>533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3498</v>
      </c>
      <c r="J18" s="67">
        <v>0</v>
      </c>
      <c r="K18" s="67">
        <v>0</v>
      </c>
      <c r="L18" s="67">
        <v>0</v>
      </c>
      <c r="M18" s="67">
        <v>0</v>
      </c>
      <c r="N18" s="67">
        <f t="shared" ref="N18:N23" si="5">SUM(D18:M18)</f>
        <v>3498</v>
      </c>
      <c r="O18" s="68">
        <f t="shared" si="1"/>
        <v>6.3233247166434678E-2</v>
      </c>
      <c r="P18" s="69"/>
    </row>
    <row r="19" spans="1:16">
      <c r="A19" s="64"/>
      <c r="B19" s="65">
        <v>535</v>
      </c>
      <c r="C19" s="66" t="s">
        <v>61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10784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5"/>
        <v>10784</v>
      </c>
      <c r="O19" s="68">
        <f t="shared" si="1"/>
        <v>0.19494206330555505</v>
      </c>
      <c r="P19" s="69"/>
    </row>
    <row r="20" spans="1:16">
      <c r="A20" s="64"/>
      <c r="B20" s="65">
        <v>536</v>
      </c>
      <c r="C20" s="66" t="s">
        <v>62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13949196</v>
      </c>
      <c r="J20" s="67">
        <v>0</v>
      </c>
      <c r="K20" s="67">
        <v>0</v>
      </c>
      <c r="L20" s="67">
        <v>0</v>
      </c>
      <c r="M20" s="67">
        <v>0</v>
      </c>
      <c r="N20" s="67">
        <f t="shared" si="5"/>
        <v>13949196</v>
      </c>
      <c r="O20" s="68">
        <f t="shared" si="1"/>
        <v>252.15922196713606</v>
      </c>
      <c r="P20" s="69"/>
    </row>
    <row r="21" spans="1:16">
      <c r="A21" s="64"/>
      <c r="B21" s="65">
        <v>537</v>
      </c>
      <c r="C21" s="66" t="s">
        <v>63</v>
      </c>
      <c r="D21" s="67">
        <v>111729</v>
      </c>
      <c r="E21" s="67">
        <v>384734</v>
      </c>
      <c r="F21" s="67">
        <v>0</v>
      </c>
      <c r="G21" s="67">
        <v>73893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5"/>
        <v>570356</v>
      </c>
      <c r="O21" s="68">
        <f t="shared" si="1"/>
        <v>10.310309296986569</v>
      </c>
      <c r="P21" s="69"/>
    </row>
    <row r="22" spans="1:16">
      <c r="A22" s="64"/>
      <c r="B22" s="65">
        <v>538</v>
      </c>
      <c r="C22" s="66" t="s">
        <v>64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1158255</v>
      </c>
      <c r="J22" s="67">
        <v>0</v>
      </c>
      <c r="K22" s="67">
        <v>0</v>
      </c>
      <c r="L22" s="67">
        <v>0</v>
      </c>
      <c r="M22" s="67">
        <v>0</v>
      </c>
      <c r="N22" s="67">
        <f t="shared" si="5"/>
        <v>1158255</v>
      </c>
      <c r="O22" s="68">
        <f t="shared" si="1"/>
        <v>20.937742909307833</v>
      </c>
      <c r="P22" s="69"/>
    </row>
    <row r="23" spans="1:16">
      <c r="A23" s="64"/>
      <c r="B23" s="65">
        <v>539</v>
      </c>
      <c r="C23" s="66" t="s">
        <v>35</v>
      </c>
      <c r="D23" s="67">
        <v>4109715</v>
      </c>
      <c r="E23" s="67">
        <v>197159</v>
      </c>
      <c r="F23" s="67">
        <v>0</v>
      </c>
      <c r="G23" s="67">
        <v>1143620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5"/>
        <v>5450494</v>
      </c>
      <c r="O23" s="68">
        <f t="shared" si="1"/>
        <v>98.528426038070108</v>
      </c>
      <c r="P23" s="69"/>
    </row>
    <row r="24" spans="1:16" ht="15.75">
      <c r="A24" s="70" t="s">
        <v>36</v>
      </c>
      <c r="B24" s="71"/>
      <c r="C24" s="72"/>
      <c r="D24" s="73">
        <f t="shared" ref="D24:M24" si="6">SUM(D25:D26)</f>
        <v>447103</v>
      </c>
      <c r="E24" s="73">
        <f t="shared" si="6"/>
        <v>4299630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34" si="7">SUM(D24:M24)</f>
        <v>4746733</v>
      </c>
      <c r="O24" s="75">
        <f t="shared" si="1"/>
        <v>85.806558325349343</v>
      </c>
      <c r="P24" s="76"/>
    </row>
    <row r="25" spans="1:16">
      <c r="A25" s="64"/>
      <c r="B25" s="65">
        <v>541</v>
      </c>
      <c r="C25" s="66" t="s">
        <v>65</v>
      </c>
      <c r="D25" s="67">
        <v>447103</v>
      </c>
      <c r="E25" s="67">
        <v>3955141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4402244</v>
      </c>
      <c r="O25" s="68">
        <f t="shared" si="1"/>
        <v>79.579240405647241</v>
      </c>
      <c r="P25" s="69"/>
    </row>
    <row r="26" spans="1:16">
      <c r="A26" s="64"/>
      <c r="B26" s="65">
        <v>544</v>
      </c>
      <c r="C26" s="66" t="s">
        <v>66</v>
      </c>
      <c r="D26" s="67">
        <v>0</v>
      </c>
      <c r="E26" s="67">
        <v>344489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344489</v>
      </c>
      <c r="O26" s="68">
        <f t="shared" si="1"/>
        <v>6.2273179197020916</v>
      </c>
      <c r="P26" s="69"/>
    </row>
    <row r="27" spans="1:16" ht="15.75">
      <c r="A27" s="70" t="s">
        <v>39</v>
      </c>
      <c r="B27" s="71"/>
      <c r="C27" s="72"/>
      <c r="D27" s="73">
        <f t="shared" ref="D27:M27" si="8">SUM(D28:D28)</f>
        <v>0</v>
      </c>
      <c r="E27" s="73">
        <f t="shared" si="8"/>
        <v>306284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7"/>
        <v>306284</v>
      </c>
      <c r="O27" s="75">
        <f t="shared" si="1"/>
        <v>5.536687214157884</v>
      </c>
      <c r="P27" s="76"/>
    </row>
    <row r="28" spans="1:16">
      <c r="A28" s="64"/>
      <c r="B28" s="65">
        <v>554</v>
      </c>
      <c r="C28" s="66" t="s">
        <v>40</v>
      </c>
      <c r="D28" s="67">
        <v>0</v>
      </c>
      <c r="E28" s="67">
        <v>306284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306284</v>
      </c>
      <c r="O28" s="68">
        <f t="shared" si="1"/>
        <v>5.536687214157884</v>
      </c>
      <c r="P28" s="69"/>
    </row>
    <row r="29" spans="1:16" ht="15.75">
      <c r="A29" s="70" t="s">
        <v>41</v>
      </c>
      <c r="B29" s="71"/>
      <c r="C29" s="72"/>
      <c r="D29" s="73">
        <f t="shared" ref="D29:M29" si="9">SUM(D30:D31)</f>
        <v>5357793</v>
      </c>
      <c r="E29" s="73">
        <f t="shared" si="9"/>
        <v>138969</v>
      </c>
      <c r="F29" s="73">
        <f t="shared" si="9"/>
        <v>0</v>
      </c>
      <c r="G29" s="73">
        <f t="shared" si="9"/>
        <v>480640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7"/>
        <v>5977402</v>
      </c>
      <c r="O29" s="75">
        <f t="shared" si="1"/>
        <v>108.0533270666498</v>
      </c>
      <c r="P29" s="69"/>
    </row>
    <row r="30" spans="1:16">
      <c r="A30" s="64"/>
      <c r="B30" s="65">
        <v>572</v>
      </c>
      <c r="C30" s="66" t="s">
        <v>67</v>
      </c>
      <c r="D30" s="67">
        <v>5344825</v>
      </c>
      <c r="E30" s="67">
        <v>138969</v>
      </c>
      <c r="F30" s="67">
        <v>0</v>
      </c>
      <c r="G30" s="67">
        <v>480640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5964434</v>
      </c>
      <c r="O30" s="68">
        <f t="shared" si="1"/>
        <v>107.81890489705165</v>
      </c>
      <c r="P30" s="69"/>
    </row>
    <row r="31" spans="1:16">
      <c r="A31" s="64"/>
      <c r="B31" s="65">
        <v>573</v>
      </c>
      <c r="C31" s="66" t="s">
        <v>68</v>
      </c>
      <c r="D31" s="67">
        <v>12968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12968</v>
      </c>
      <c r="O31" s="68">
        <f t="shared" si="1"/>
        <v>0.23442216959814891</v>
      </c>
      <c r="P31" s="69"/>
    </row>
    <row r="32" spans="1:16" ht="15.75">
      <c r="A32" s="70" t="s">
        <v>69</v>
      </c>
      <c r="B32" s="71"/>
      <c r="C32" s="72"/>
      <c r="D32" s="73">
        <f t="shared" ref="D32:M32" si="10">SUM(D33:D33)</f>
        <v>2985040</v>
      </c>
      <c r="E32" s="73">
        <f t="shared" si="10"/>
        <v>1435774</v>
      </c>
      <c r="F32" s="73">
        <f t="shared" si="10"/>
        <v>0</v>
      </c>
      <c r="G32" s="73">
        <f t="shared" si="10"/>
        <v>1072573</v>
      </c>
      <c r="H32" s="73">
        <f t="shared" si="10"/>
        <v>0</v>
      </c>
      <c r="I32" s="73">
        <f t="shared" si="10"/>
        <v>0</v>
      </c>
      <c r="J32" s="73">
        <f t="shared" si="10"/>
        <v>0</v>
      </c>
      <c r="K32" s="73">
        <f t="shared" si="10"/>
        <v>0</v>
      </c>
      <c r="L32" s="73">
        <f t="shared" si="10"/>
        <v>0</v>
      </c>
      <c r="M32" s="73">
        <f t="shared" si="10"/>
        <v>0</v>
      </c>
      <c r="N32" s="73">
        <f t="shared" si="7"/>
        <v>5493387</v>
      </c>
      <c r="O32" s="75">
        <f t="shared" si="1"/>
        <v>99.303801587158119</v>
      </c>
      <c r="P32" s="69"/>
    </row>
    <row r="33" spans="1:119" ht="15.75" thickBot="1">
      <c r="A33" s="64"/>
      <c r="B33" s="65">
        <v>581</v>
      </c>
      <c r="C33" s="66" t="s">
        <v>70</v>
      </c>
      <c r="D33" s="67">
        <v>2985040</v>
      </c>
      <c r="E33" s="67">
        <v>1435774</v>
      </c>
      <c r="F33" s="67">
        <v>0</v>
      </c>
      <c r="G33" s="67">
        <v>1072573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7"/>
        <v>5493387</v>
      </c>
      <c r="O33" s="68">
        <f t="shared" si="1"/>
        <v>99.303801587158119</v>
      </c>
      <c r="P33" s="69"/>
    </row>
    <row r="34" spans="1:119" ht="16.5" thickBot="1">
      <c r="A34" s="77" t="s">
        <v>10</v>
      </c>
      <c r="B34" s="78"/>
      <c r="C34" s="79"/>
      <c r="D34" s="80">
        <f>SUM(D5,D13,D17,D24,D27,D29,D32)</f>
        <v>49082438</v>
      </c>
      <c r="E34" s="80">
        <f t="shared" ref="E34:M34" si="11">SUM(E5,E13,E17,E24,E27,E29,E32)</f>
        <v>7584627</v>
      </c>
      <c r="F34" s="80">
        <f t="shared" si="11"/>
        <v>3291734</v>
      </c>
      <c r="G34" s="80">
        <f t="shared" si="11"/>
        <v>3374046</v>
      </c>
      <c r="H34" s="80">
        <f t="shared" si="11"/>
        <v>0</v>
      </c>
      <c r="I34" s="80">
        <f t="shared" si="11"/>
        <v>17371733</v>
      </c>
      <c r="J34" s="80">
        <f t="shared" si="11"/>
        <v>0</v>
      </c>
      <c r="K34" s="80">
        <f t="shared" si="11"/>
        <v>0</v>
      </c>
      <c r="L34" s="80">
        <f t="shared" si="11"/>
        <v>0</v>
      </c>
      <c r="M34" s="80">
        <f t="shared" si="11"/>
        <v>0</v>
      </c>
      <c r="N34" s="80">
        <f t="shared" si="7"/>
        <v>80704578</v>
      </c>
      <c r="O34" s="81">
        <f t="shared" si="1"/>
        <v>1458.8943762540898</v>
      </c>
      <c r="P34" s="62"/>
      <c r="Q34" s="8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</row>
    <row r="35" spans="1:119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1:119">
      <c r="A36" s="88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117" t="s">
        <v>71</v>
      </c>
      <c r="M36" s="117"/>
      <c r="N36" s="117"/>
      <c r="O36" s="91">
        <v>55319</v>
      </c>
    </row>
    <row r="37" spans="1:119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1:119" ht="15.75" customHeight="1" thickBot="1">
      <c r="A38" s="121" t="s">
        <v>51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9726848</v>
      </c>
      <c r="E5" s="26">
        <f t="shared" si="0"/>
        <v>384140</v>
      </c>
      <c r="F5" s="26">
        <f t="shared" si="0"/>
        <v>3291042</v>
      </c>
      <c r="G5" s="26">
        <f t="shared" si="0"/>
        <v>159411</v>
      </c>
      <c r="H5" s="26">
        <f t="shared" si="0"/>
        <v>0</v>
      </c>
      <c r="I5" s="26">
        <f t="shared" si="0"/>
        <v>2206260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15767701</v>
      </c>
      <c r="O5" s="32">
        <f t="shared" ref="O5:O31" si="1">(N5/O$33)</f>
        <v>293.17258241451759</v>
      </c>
      <c r="P5" s="6"/>
    </row>
    <row r="6" spans="1:133">
      <c r="A6" s="12"/>
      <c r="B6" s="44">
        <v>511</v>
      </c>
      <c r="C6" s="20" t="s">
        <v>19</v>
      </c>
      <c r="D6" s="46">
        <v>434052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434052</v>
      </c>
      <c r="O6" s="47">
        <f t="shared" si="1"/>
        <v>8.0704311771377579</v>
      </c>
      <c r="P6" s="9"/>
    </row>
    <row r="7" spans="1:133">
      <c r="A7" s="12"/>
      <c r="B7" s="44">
        <v>512</v>
      </c>
      <c r="C7" s="20" t="s">
        <v>20</v>
      </c>
      <c r="D7" s="46">
        <v>2031804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2031804</v>
      </c>
      <c r="O7" s="47">
        <f t="shared" si="1"/>
        <v>37.777810832419163</v>
      </c>
      <c r="P7" s="9"/>
    </row>
    <row r="8" spans="1:133">
      <c r="A8" s="12"/>
      <c r="B8" s="44">
        <v>513</v>
      </c>
      <c r="C8" s="20" t="s">
        <v>21</v>
      </c>
      <c r="D8" s="46">
        <v>5201364</v>
      </c>
      <c r="E8" s="46">
        <v>0</v>
      </c>
      <c r="F8" s="46">
        <v>0</v>
      </c>
      <c r="G8" s="46">
        <v>159411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5360775</v>
      </c>
      <c r="O8" s="47">
        <f t="shared" si="1"/>
        <v>99.674153542941085</v>
      </c>
      <c r="P8" s="9"/>
    </row>
    <row r="9" spans="1:133">
      <c r="A9" s="12"/>
      <c r="B9" s="44">
        <v>514</v>
      </c>
      <c r="C9" s="20" t="s">
        <v>22</v>
      </c>
      <c r="D9" s="46">
        <v>700006</v>
      </c>
      <c r="E9" s="46">
        <v>126619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826625</v>
      </c>
      <c r="O9" s="47">
        <f t="shared" si="1"/>
        <v>15.36963352732276</v>
      </c>
      <c r="P9" s="9"/>
    </row>
    <row r="10" spans="1:133">
      <c r="A10" s="12"/>
      <c r="B10" s="44">
        <v>515</v>
      </c>
      <c r="C10" s="20" t="s">
        <v>23</v>
      </c>
      <c r="D10" s="46">
        <v>909549</v>
      </c>
      <c r="E10" s="46">
        <v>47401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956950</v>
      </c>
      <c r="O10" s="47">
        <f t="shared" si="1"/>
        <v>17.792796980458508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3291042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3291042</v>
      </c>
      <c r="O11" s="47">
        <f t="shared" si="1"/>
        <v>61.191119870591081</v>
      </c>
      <c r="P11" s="9"/>
    </row>
    <row r="12" spans="1:133">
      <c r="A12" s="12"/>
      <c r="B12" s="44">
        <v>519</v>
      </c>
      <c r="C12" s="20" t="s">
        <v>25</v>
      </c>
      <c r="D12" s="46">
        <v>450073</v>
      </c>
      <c r="E12" s="46">
        <v>210120</v>
      </c>
      <c r="F12" s="46">
        <v>0</v>
      </c>
      <c r="G12" s="46">
        <v>0</v>
      </c>
      <c r="H12" s="46">
        <v>0</v>
      </c>
      <c r="I12" s="46">
        <v>2206260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2866453</v>
      </c>
      <c r="O12" s="47">
        <f t="shared" si="1"/>
        <v>53.296636483647248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24414017</v>
      </c>
      <c r="E13" s="31">
        <f t="shared" si="3"/>
        <v>524446</v>
      </c>
      <c r="F13" s="31">
        <f t="shared" si="3"/>
        <v>0</v>
      </c>
      <c r="G13" s="31">
        <f t="shared" si="3"/>
        <v>73372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25011835</v>
      </c>
      <c r="O13" s="43">
        <f t="shared" si="1"/>
        <v>465.05094546603948</v>
      </c>
      <c r="P13" s="10"/>
    </row>
    <row r="14" spans="1:133">
      <c r="A14" s="12"/>
      <c r="B14" s="44">
        <v>521</v>
      </c>
      <c r="C14" s="20" t="s">
        <v>27</v>
      </c>
      <c r="D14" s="46">
        <v>15242377</v>
      </c>
      <c r="E14" s="46">
        <v>475780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15718157</v>
      </c>
      <c r="O14" s="47">
        <f t="shared" si="1"/>
        <v>292.25139914099253</v>
      </c>
      <c r="P14" s="9"/>
    </row>
    <row r="15" spans="1:133">
      <c r="A15" s="12"/>
      <c r="B15" s="44">
        <v>522</v>
      </c>
      <c r="C15" s="20" t="s">
        <v>28</v>
      </c>
      <c r="D15" s="46">
        <v>7230003</v>
      </c>
      <c r="E15" s="46">
        <v>48666</v>
      </c>
      <c r="F15" s="46">
        <v>0</v>
      </c>
      <c r="G15" s="46">
        <v>73372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7352041</v>
      </c>
      <c r="O15" s="47">
        <f t="shared" si="1"/>
        <v>136.69823178327724</v>
      </c>
      <c r="P15" s="9"/>
    </row>
    <row r="16" spans="1:133">
      <c r="A16" s="12"/>
      <c r="B16" s="44">
        <v>524</v>
      </c>
      <c r="C16" s="20" t="s">
        <v>29</v>
      </c>
      <c r="D16" s="46">
        <v>1941637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1941637</v>
      </c>
      <c r="O16" s="47">
        <f t="shared" si="1"/>
        <v>36.101314541769703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3870503</v>
      </c>
      <c r="E17" s="31">
        <f t="shared" si="5"/>
        <v>256073</v>
      </c>
      <c r="F17" s="31">
        <f t="shared" si="5"/>
        <v>0</v>
      </c>
      <c r="G17" s="31">
        <f t="shared" si="5"/>
        <v>6419518</v>
      </c>
      <c r="H17" s="31">
        <f t="shared" si="5"/>
        <v>0</v>
      </c>
      <c r="I17" s="31">
        <f t="shared" si="5"/>
        <v>14880387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25426481</v>
      </c>
      <c r="O17" s="43">
        <f t="shared" si="1"/>
        <v>472.76055630961457</v>
      </c>
      <c r="P17" s="10"/>
    </row>
    <row r="18" spans="1:119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13762513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13762513</v>
      </c>
      <c r="O18" s="47">
        <f t="shared" si="1"/>
        <v>255.88964914564082</v>
      </c>
      <c r="P18" s="9"/>
    </row>
    <row r="19" spans="1:119">
      <c r="A19" s="12"/>
      <c r="B19" s="44">
        <v>537</v>
      </c>
      <c r="C19" s="20" t="s">
        <v>33</v>
      </c>
      <c r="D19" s="46">
        <v>4543</v>
      </c>
      <c r="E19" s="46">
        <v>105083</v>
      </c>
      <c r="F19" s="46">
        <v>0</v>
      </c>
      <c r="G19" s="46">
        <v>336917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446543</v>
      </c>
      <c r="O19" s="47">
        <f t="shared" si="1"/>
        <v>8.3026792852760174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1117874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1117874</v>
      </c>
      <c r="O20" s="47">
        <f t="shared" si="1"/>
        <v>20.784894855251661</v>
      </c>
      <c r="P20" s="9"/>
    </row>
    <row r="21" spans="1:119">
      <c r="A21" s="12"/>
      <c r="B21" s="44">
        <v>539</v>
      </c>
      <c r="C21" s="20" t="s">
        <v>35</v>
      </c>
      <c r="D21" s="46">
        <v>3865960</v>
      </c>
      <c r="E21" s="46">
        <v>150990</v>
      </c>
      <c r="F21" s="46">
        <v>0</v>
      </c>
      <c r="G21" s="46">
        <v>6082601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10099551</v>
      </c>
      <c r="O21" s="47">
        <f t="shared" si="1"/>
        <v>187.78333302344606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SUM(D23:D24)</f>
        <v>491854</v>
      </c>
      <c r="E22" s="31">
        <f t="shared" si="6"/>
        <v>1581285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2073139</v>
      </c>
      <c r="O22" s="43">
        <f t="shared" si="1"/>
        <v>38.54636223341948</v>
      </c>
      <c r="P22" s="10"/>
    </row>
    <row r="23" spans="1:119">
      <c r="A23" s="12"/>
      <c r="B23" s="44">
        <v>541</v>
      </c>
      <c r="C23" s="20" t="s">
        <v>37</v>
      </c>
      <c r="D23" s="46">
        <v>491854</v>
      </c>
      <c r="E23" s="46">
        <v>1274435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1766289</v>
      </c>
      <c r="O23" s="47">
        <f t="shared" si="1"/>
        <v>32.841027834073962</v>
      </c>
      <c r="P23" s="9"/>
    </row>
    <row r="24" spans="1:119">
      <c r="A24" s="12"/>
      <c r="B24" s="44">
        <v>544</v>
      </c>
      <c r="C24" s="20" t="s">
        <v>38</v>
      </c>
      <c r="D24" s="46">
        <v>0</v>
      </c>
      <c r="E24" s="46">
        <v>306850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306850</v>
      </c>
      <c r="O24" s="47">
        <f t="shared" si="1"/>
        <v>5.7053343993455181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365046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365046</v>
      </c>
      <c r="O25" s="43">
        <f t="shared" si="1"/>
        <v>6.7873863488462893</v>
      </c>
      <c r="P25" s="10"/>
    </row>
    <row r="26" spans="1:119">
      <c r="A26" s="13"/>
      <c r="B26" s="45">
        <v>554</v>
      </c>
      <c r="C26" s="21" t="s">
        <v>40</v>
      </c>
      <c r="D26" s="46">
        <v>0</v>
      </c>
      <c r="E26" s="46">
        <v>365046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365046</v>
      </c>
      <c r="O26" s="47">
        <f t="shared" si="1"/>
        <v>6.7873863488462893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5057913</v>
      </c>
      <c r="E27" s="31">
        <f t="shared" si="8"/>
        <v>113659</v>
      </c>
      <c r="F27" s="31">
        <f t="shared" si="8"/>
        <v>0</v>
      </c>
      <c r="G27" s="31">
        <f t="shared" si="8"/>
        <v>762173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5933745</v>
      </c>
      <c r="O27" s="43">
        <f t="shared" si="1"/>
        <v>110.3275198482792</v>
      </c>
      <c r="P27" s="9"/>
    </row>
    <row r="28" spans="1:119">
      <c r="A28" s="12"/>
      <c r="B28" s="44">
        <v>572</v>
      </c>
      <c r="C28" s="20" t="s">
        <v>42</v>
      </c>
      <c r="D28" s="46">
        <v>5057913</v>
      </c>
      <c r="E28" s="46">
        <v>113659</v>
      </c>
      <c r="F28" s="46">
        <v>0</v>
      </c>
      <c r="G28" s="46">
        <v>762173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5933745</v>
      </c>
      <c r="O28" s="47">
        <f t="shared" si="1"/>
        <v>110.3275198482792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3193681</v>
      </c>
      <c r="E29" s="31">
        <f t="shared" si="9"/>
        <v>1794380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4988061</v>
      </c>
      <c r="O29" s="43">
        <f t="shared" si="1"/>
        <v>92.744194262127436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3193681</v>
      </c>
      <c r="E30" s="46">
        <v>1794380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4988061</v>
      </c>
      <c r="O30" s="47">
        <f t="shared" si="1"/>
        <v>92.744194262127436</v>
      </c>
      <c r="P30" s="9"/>
    </row>
    <row r="31" spans="1:119" ht="16.5" thickBot="1">
      <c r="A31" s="14" t="s">
        <v>10</v>
      </c>
      <c r="B31" s="23"/>
      <c r="C31" s="22"/>
      <c r="D31" s="15">
        <f>SUM(D5,D13,D17,D22,D25,D27,D29)</f>
        <v>46754816</v>
      </c>
      <c r="E31" s="15">
        <f t="shared" ref="E31:M31" si="10">SUM(E5,E13,E17,E22,E25,E27,E29)</f>
        <v>5019029</v>
      </c>
      <c r="F31" s="15">
        <f t="shared" si="10"/>
        <v>3291042</v>
      </c>
      <c r="G31" s="15">
        <f t="shared" si="10"/>
        <v>7414474</v>
      </c>
      <c r="H31" s="15">
        <f t="shared" si="10"/>
        <v>0</v>
      </c>
      <c r="I31" s="15">
        <f t="shared" si="10"/>
        <v>17086647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4"/>
        <v>79566008</v>
      </c>
      <c r="O31" s="37">
        <f t="shared" si="1"/>
        <v>1479.3895468828441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56</v>
      </c>
      <c r="M33" s="93"/>
      <c r="N33" s="93"/>
      <c r="O33" s="41">
        <v>53783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9097572</v>
      </c>
      <c r="E5" s="26">
        <f t="shared" si="0"/>
        <v>356836</v>
      </c>
      <c r="F5" s="26">
        <f t="shared" si="0"/>
        <v>3544208</v>
      </c>
      <c r="G5" s="26">
        <f t="shared" si="0"/>
        <v>169018</v>
      </c>
      <c r="H5" s="26">
        <f t="shared" si="0"/>
        <v>0</v>
      </c>
      <c r="I5" s="26">
        <f t="shared" si="0"/>
        <v>2142000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15309634</v>
      </c>
      <c r="O5" s="32">
        <f t="shared" ref="O5:O32" si="1">(N5/O$34)</f>
        <v>287.16511920169563</v>
      </c>
      <c r="P5" s="6"/>
    </row>
    <row r="6" spans="1:133">
      <c r="A6" s="12"/>
      <c r="B6" s="44">
        <v>511</v>
      </c>
      <c r="C6" s="20" t="s">
        <v>19</v>
      </c>
      <c r="D6" s="46">
        <v>348635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348635</v>
      </c>
      <c r="O6" s="47">
        <f t="shared" si="1"/>
        <v>6.5393993960197321</v>
      </c>
      <c r="P6" s="9"/>
    </row>
    <row r="7" spans="1:133">
      <c r="A7" s="12"/>
      <c r="B7" s="44">
        <v>512</v>
      </c>
      <c r="C7" s="20" t="s">
        <v>20</v>
      </c>
      <c r="D7" s="46">
        <v>1847411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1847411</v>
      </c>
      <c r="O7" s="47">
        <f t="shared" si="1"/>
        <v>34.652167388816984</v>
      </c>
      <c r="P7" s="9"/>
    </row>
    <row r="8" spans="1:133">
      <c r="A8" s="12"/>
      <c r="B8" s="44">
        <v>513</v>
      </c>
      <c r="C8" s="20" t="s">
        <v>21</v>
      </c>
      <c r="D8" s="46">
        <v>4760518</v>
      </c>
      <c r="E8" s="46">
        <v>0</v>
      </c>
      <c r="F8" s="46">
        <v>0</v>
      </c>
      <c r="G8" s="46">
        <v>169018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4929536</v>
      </c>
      <c r="O8" s="47">
        <f t="shared" si="1"/>
        <v>92.464051919794429</v>
      </c>
      <c r="P8" s="9"/>
    </row>
    <row r="9" spans="1:133">
      <c r="A9" s="12"/>
      <c r="B9" s="44">
        <v>514</v>
      </c>
      <c r="C9" s="20" t="s">
        <v>22</v>
      </c>
      <c r="D9" s="46">
        <v>944264</v>
      </c>
      <c r="E9" s="46">
        <v>125000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1069264</v>
      </c>
      <c r="O9" s="47">
        <f t="shared" si="1"/>
        <v>20.056346482096298</v>
      </c>
      <c r="P9" s="9"/>
    </row>
    <row r="10" spans="1:133">
      <c r="A10" s="12"/>
      <c r="B10" s="44">
        <v>515</v>
      </c>
      <c r="C10" s="20" t="s">
        <v>23</v>
      </c>
      <c r="D10" s="46">
        <v>886714</v>
      </c>
      <c r="E10" s="46">
        <v>27836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914550</v>
      </c>
      <c r="O10" s="47">
        <f t="shared" si="1"/>
        <v>17.154352596927577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3544208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3544208</v>
      </c>
      <c r="O11" s="47">
        <f t="shared" si="1"/>
        <v>66.47924521223716</v>
      </c>
      <c r="P11" s="9"/>
    </row>
    <row r="12" spans="1:133">
      <c r="A12" s="12"/>
      <c r="B12" s="44">
        <v>519</v>
      </c>
      <c r="C12" s="20" t="s">
        <v>25</v>
      </c>
      <c r="D12" s="46">
        <v>310030</v>
      </c>
      <c r="E12" s="46">
        <v>204000</v>
      </c>
      <c r="F12" s="46">
        <v>0</v>
      </c>
      <c r="G12" s="46">
        <v>0</v>
      </c>
      <c r="H12" s="46">
        <v>0</v>
      </c>
      <c r="I12" s="46">
        <v>2142000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2656030</v>
      </c>
      <c r="O12" s="47">
        <f t="shared" si="1"/>
        <v>49.819556205803465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23026317</v>
      </c>
      <c r="E13" s="31">
        <f t="shared" si="3"/>
        <v>1012459</v>
      </c>
      <c r="F13" s="31">
        <f t="shared" si="3"/>
        <v>0</v>
      </c>
      <c r="G13" s="31">
        <f t="shared" si="3"/>
        <v>372833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24411609</v>
      </c>
      <c r="O13" s="43">
        <f t="shared" si="1"/>
        <v>457.89224016656351</v>
      </c>
      <c r="P13" s="10"/>
    </row>
    <row r="14" spans="1:133">
      <c r="A14" s="12"/>
      <c r="B14" s="44">
        <v>521</v>
      </c>
      <c r="C14" s="20" t="s">
        <v>27</v>
      </c>
      <c r="D14" s="46">
        <v>14552095</v>
      </c>
      <c r="E14" s="46">
        <v>544004</v>
      </c>
      <c r="F14" s="46">
        <v>0</v>
      </c>
      <c r="G14" s="46">
        <v>316342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15412441</v>
      </c>
      <c r="O14" s="47">
        <f t="shared" si="1"/>
        <v>289.09348564140078</v>
      </c>
      <c r="P14" s="9"/>
    </row>
    <row r="15" spans="1:133">
      <c r="A15" s="12"/>
      <c r="B15" s="44">
        <v>522</v>
      </c>
      <c r="C15" s="20" t="s">
        <v>28</v>
      </c>
      <c r="D15" s="46">
        <v>6703568</v>
      </c>
      <c r="E15" s="46">
        <v>468455</v>
      </c>
      <c r="F15" s="46">
        <v>0</v>
      </c>
      <c r="G15" s="46">
        <v>56491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7228514</v>
      </c>
      <c r="O15" s="47">
        <f t="shared" si="1"/>
        <v>135.58632978823175</v>
      </c>
      <c r="P15" s="9"/>
    </row>
    <row r="16" spans="1:133">
      <c r="A16" s="12"/>
      <c r="B16" s="44">
        <v>524</v>
      </c>
      <c r="C16" s="20" t="s">
        <v>29</v>
      </c>
      <c r="D16" s="46">
        <v>1770654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1770654</v>
      </c>
      <c r="O16" s="47">
        <f t="shared" si="1"/>
        <v>33.212424736930956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3751002</v>
      </c>
      <c r="E17" s="31">
        <f t="shared" si="5"/>
        <v>27628</v>
      </c>
      <c r="F17" s="31">
        <f t="shared" si="5"/>
        <v>0</v>
      </c>
      <c r="G17" s="31">
        <f t="shared" si="5"/>
        <v>3925296</v>
      </c>
      <c r="H17" s="31">
        <f t="shared" si="5"/>
        <v>0</v>
      </c>
      <c r="I17" s="31">
        <f t="shared" si="5"/>
        <v>13894349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21598275</v>
      </c>
      <c r="O17" s="43">
        <f t="shared" si="1"/>
        <v>405.12210905407687</v>
      </c>
      <c r="P17" s="10"/>
    </row>
    <row r="18" spans="1:119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12880410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12880410</v>
      </c>
      <c r="O18" s="47">
        <f t="shared" si="1"/>
        <v>241.59979742276744</v>
      </c>
      <c r="P18" s="9"/>
    </row>
    <row r="19" spans="1:119">
      <c r="A19" s="12"/>
      <c r="B19" s="44">
        <v>537</v>
      </c>
      <c r="C19" s="20" t="s">
        <v>33</v>
      </c>
      <c r="D19" s="46">
        <v>0</v>
      </c>
      <c r="E19" s="46">
        <v>11056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11056</v>
      </c>
      <c r="O19" s="47">
        <f t="shared" si="1"/>
        <v>0.20737906326787087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1013939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1013939</v>
      </c>
      <c r="O20" s="47">
        <f t="shared" si="1"/>
        <v>19.018607093954571</v>
      </c>
      <c r="P20" s="9"/>
    </row>
    <row r="21" spans="1:119">
      <c r="A21" s="12"/>
      <c r="B21" s="44">
        <v>539</v>
      </c>
      <c r="C21" s="20" t="s">
        <v>35</v>
      </c>
      <c r="D21" s="46">
        <v>3751002</v>
      </c>
      <c r="E21" s="46">
        <v>16572</v>
      </c>
      <c r="F21" s="46">
        <v>0</v>
      </c>
      <c r="G21" s="46">
        <v>3925296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7692870</v>
      </c>
      <c r="O21" s="47">
        <f t="shared" si="1"/>
        <v>144.29632547408698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SUM(D23:D24)</f>
        <v>483695</v>
      </c>
      <c r="E22" s="31">
        <f t="shared" si="6"/>
        <v>2808680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3292375</v>
      </c>
      <c r="O22" s="43">
        <f t="shared" si="1"/>
        <v>61.755575563183463</v>
      </c>
      <c r="P22" s="10"/>
    </row>
    <row r="23" spans="1:119">
      <c r="A23" s="12"/>
      <c r="B23" s="44">
        <v>541</v>
      </c>
      <c r="C23" s="20" t="s">
        <v>37</v>
      </c>
      <c r="D23" s="46">
        <v>483695</v>
      </c>
      <c r="E23" s="46">
        <v>2509432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2993127</v>
      </c>
      <c r="O23" s="47">
        <f t="shared" si="1"/>
        <v>56.142535591694333</v>
      </c>
      <c r="P23" s="9"/>
    </row>
    <row r="24" spans="1:119">
      <c r="A24" s="12"/>
      <c r="B24" s="44">
        <v>544</v>
      </c>
      <c r="C24" s="20" t="s">
        <v>38</v>
      </c>
      <c r="D24" s="46">
        <v>0</v>
      </c>
      <c r="E24" s="46">
        <v>299248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299248</v>
      </c>
      <c r="O24" s="47">
        <f t="shared" si="1"/>
        <v>5.6130399714891306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885451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885451</v>
      </c>
      <c r="O25" s="43">
        <f t="shared" si="1"/>
        <v>16.608538255209798</v>
      </c>
      <c r="P25" s="10"/>
    </row>
    <row r="26" spans="1:119">
      <c r="A26" s="13"/>
      <c r="B26" s="45">
        <v>554</v>
      </c>
      <c r="C26" s="21" t="s">
        <v>40</v>
      </c>
      <c r="D26" s="46">
        <v>0</v>
      </c>
      <c r="E26" s="46">
        <v>885451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885451</v>
      </c>
      <c r="O26" s="47">
        <f t="shared" si="1"/>
        <v>16.608538255209798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4758647</v>
      </c>
      <c r="E27" s="31">
        <f t="shared" si="8"/>
        <v>0</v>
      </c>
      <c r="F27" s="31">
        <f t="shared" si="8"/>
        <v>0</v>
      </c>
      <c r="G27" s="31">
        <f t="shared" si="8"/>
        <v>686233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5444880</v>
      </c>
      <c r="O27" s="43">
        <f t="shared" si="1"/>
        <v>102.13043722919363</v>
      </c>
      <c r="P27" s="9"/>
    </row>
    <row r="28" spans="1:119">
      <c r="A28" s="12"/>
      <c r="B28" s="44">
        <v>572</v>
      </c>
      <c r="C28" s="20" t="s">
        <v>42</v>
      </c>
      <c r="D28" s="46">
        <v>4758647</v>
      </c>
      <c r="E28" s="46">
        <v>0</v>
      </c>
      <c r="F28" s="46">
        <v>0</v>
      </c>
      <c r="G28" s="46">
        <v>686233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5444880</v>
      </c>
      <c r="O28" s="47">
        <f t="shared" si="1"/>
        <v>102.13043722919363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SUM(D30:D31)</f>
        <v>2587970</v>
      </c>
      <c r="E29" s="31">
        <f t="shared" si="9"/>
        <v>1853433</v>
      </c>
      <c r="F29" s="31">
        <f t="shared" si="9"/>
        <v>5240097</v>
      </c>
      <c r="G29" s="31">
        <f t="shared" si="9"/>
        <v>8622807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18304307</v>
      </c>
      <c r="O29" s="43">
        <f t="shared" si="1"/>
        <v>343.33665334908932</v>
      </c>
      <c r="P29" s="9"/>
    </row>
    <row r="30" spans="1:119">
      <c r="A30" s="12"/>
      <c r="B30" s="44">
        <v>581</v>
      </c>
      <c r="C30" s="20" t="s">
        <v>43</v>
      </c>
      <c r="D30" s="46">
        <v>2587970</v>
      </c>
      <c r="E30" s="46">
        <v>1853433</v>
      </c>
      <c r="F30" s="46">
        <v>0</v>
      </c>
      <c r="G30" s="46">
        <v>8622807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13064210</v>
      </c>
      <c r="O30" s="47">
        <f t="shared" si="1"/>
        <v>245.0473618066888</v>
      </c>
      <c r="P30" s="9"/>
    </row>
    <row r="31" spans="1:119" ht="15.75" thickBot="1">
      <c r="A31" s="12"/>
      <c r="B31" s="44">
        <v>585</v>
      </c>
      <c r="C31" s="20" t="s">
        <v>53</v>
      </c>
      <c r="D31" s="46">
        <v>0</v>
      </c>
      <c r="E31" s="46">
        <v>0</v>
      </c>
      <c r="F31" s="46">
        <v>5240097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5240097</v>
      </c>
      <c r="O31" s="47">
        <f t="shared" si="1"/>
        <v>98.289291542400534</v>
      </c>
      <c r="P31" s="9"/>
    </row>
    <row r="32" spans="1:119" ht="16.5" thickBot="1">
      <c r="A32" s="14" t="s">
        <v>10</v>
      </c>
      <c r="B32" s="23"/>
      <c r="C32" s="22"/>
      <c r="D32" s="15">
        <f>SUM(D5,D13,D17,D22,D25,D27,D29)</f>
        <v>43705203</v>
      </c>
      <c r="E32" s="15">
        <f t="shared" ref="E32:M32" si="10">SUM(E5,E13,E17,E22,E25,E27,E29)</f>
        <v>6944487</v>
      </c>
      <c r="F32" s="15">
        <f t="shared" si="10"/>
        <v>8784305</v>
      </c>
      <c r="G32" s="15">
        <f t="shared" si="10"/>
        <v>13776187</v>
      </c>
      <c r="H32" s="15">
        <f t="shared" si="10"/>
        <v>0</v>
      </c>
      <c r="I32" s="15">
        <f t="shared" si="10"/>
        <v>16036349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89246531</v>
      </c>
      <c r="O32" s="37">
        <f t="shared" si="1"/>
        <v>1674.0106728190121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54</v>
      </c>
      <c r="M34" s="93"/>
      <c r="N34" s="93"/>
      <c r="O34" s="41">
        <v>53313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9006983</v>
      </c>
      <c r="E5" s="26">
        <f t="shared" si="0"/>
        <v>700000</v>
      </c>
      <c r="F5" s="26">
        <f t="shared" si="0"/>
        <v>3545301</v>
      </c>
      <c r="G5" s="26">
        <f t="shared" si="0"/>
        <v>106319</v>
      </c>
      <c r="H5" s="26">
        <f t="shared" si="0"/>
        <v>0</v>
      </c>
      <c r="I5" s="26">
        <f t="shared" si="0"/>
        <v>2100000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15458603</v>
      </c>
      <c r="O5" s="32">
        <f t="shared" ref="O5:O31" si="1">(N5/O$33)</f>
        <v>290.82123977048258</v>
      </c>
      <c r="P5" s="6"/>
    </row>
    <row r="6" spans="1:133">
      <c r="A6" s="12"/>
      <c r="B6" s="44">
        <v>511</v>
      </c>
      <c r="C6" s="20" t="s">
        <v>19</v>
      </c>
      <c r="D6" s="46">
        <v>334160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334160</v>
      </c>
      <c r="O6" s="47">
        <f t="shared" si="1"/>
        <v>6.2865205530994261</v>
      </c>
      <c r="P6" s="9"/>
    </row>
    <row r="7" spans="1:133">
      <c r="A7" s="12"/>
      <c r="B7" s="44">
        <v>512</v>
      </c>
      <c r="C7" s="20" t="s">
        <v>20</v>
      </c>
      <c r="D7" s="46">
        <v>1721104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1721104</v>
      </c>
      <c r="O7" s="47">
        <f t="shared" si="1"/>
        <v>32.378967171479637</v>
      </c>
      <c r="P7" s="9"/>
    </row>
    <row r="8" spans="1:133">
      <c r="A8" s="12"/>
      <c r="B8" s="44">
        <v>513</v>
      </c>
      <c r="C8" s="20" t="s">
        <v>21</v>
      </c>
      <c r="D8" s="46">
        <v>4660840</v>
      </c>
      <c r="E8" s="46">
        <v>0</v>
      </c>
      <c r="F8" s="46">
        <v>0</v>
      </c>
      <c r="G8" s="46">
        <v>106319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4767159</v>
      </c>
      <c r="O8" s="47">
        <f t="shared" si="1"/>
        <v>89.684112501175804</v>
      </c>
      <c r="P8" s="9"/>
    </row>
    <row r="9" spans="1:133">
      <c r="A9" s="12"/>
      <c r="B9" s="44">
        <v>514</v>
      </c>
      <c r="C9" s="20" t="s">
        <v>22</v>
      </c>
      <c r="D9" s="46">
        <v>960476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960476</v>
      </c>
      <c r="O9" s="47">
        <f t="shared" si="1"/>
        <v>18.069344370237982</v>
      </c>
      <c r="P9" s="9"/>
    </row>
    <row r="10" spans="1:133">
      <c r="A10" s="12"/>
      <c r="B10" s="44">
        <v>515</v>
      </c>
      <c r="C10" s="20" t="s">
        <v>23</v>
      </c>
      <c r="D10" s="46">
        <v>1019649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1019649</v>
      </c>
      <c r="O10" s="47">
        <f t="shared" si="1"/>
        <v>19.182560436459411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500000</v>
      </c>
      <c r="F11" s="46">
        <v>3545301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4045301</v>
      </c>
      <c r="O11" s="47">
        <f t="shared" si="1"/>
        <v>76.103866052111755</v>
      </c>
      <c r="P11" s="9"/>
    </row>
    <row r="12" spans="1:133">
      <c r="A12" s="12"/>
      <c r="B12" s="44">
        <v>519</v>
      </c>
      <c r="C12" s="20" t="s">
        <v>25</v>
      </c>
      <c r="D12" s="46">
        <v>310754</v>
      </c>
      <c r="E12" s="46">
        <v>200000</v>
      </c>
      <c r="F12" s="46">
        <v>0</v>
      </c>
      <c r="G12" s="46">
        <v>0</v>
      </c>
      <c r="H12" s="46">
        <v>0</v>
      </c>
      <c r="I12" s="46">
        <v>2100000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2610754</v>
      </c>
      <c r="O12" s="47">
        <f t="shared" si="1"/>
        <v>49.115868685918542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22614340</v>
      </c>
      <c r="E13" s="31">
        <f t="shared" si="3"/>
        <v>410407</v>
      </c>
      <c r="F13" s="31">
        <f t="shared" si="3"/>
        <v>0</v>
      </c>
      <c r="G13" s="31">
        <f t="shared" si="3"/>
        <v>105576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23130323</v>
      </c>
      <c r="O13" s="43">
        <f t="shared" si="1"/>
        <v>435.14858432884961</v>
      </c>
      <c r="P13" s="10"/>
    </row>
    <row r="14" spans="1:133">
      <c r="A14" s="12"/>
      <c r="B14" s="44">
        <v>521</v>
      </c>
      <c r="C14" s="20" t="s">
        <v>27</v>
      </c>
      <c r="D14" s="46">
        <v>15031621</v>
      </c>
      <c r="E14" s="46">
        <v>374034</v>
      </c>
      <c r="F14" s="46">
        <v>0</v>
      </c>
      <c r="G14" s="46">
        <v>105576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15511231</v>
      </c>
      <c r="O14" s="47">
        <f t="shared" si="1"/>
        <v>291.81132536920325</v>
      </c>
      <c r="P14" s="9"/>
    </row>
    <row r="15" spans="1:133">
      <c r="A15" s="12"/>
      <c r="B15" s="44">
        <v>522</v>
      </c>
      <c r="C15" s="20" t="s">
        <v>28</v>
      </c>
      <c r="D15" s="46">
        <v>5946418</v>
      </c>
      <c r="E15" s="46">
        <v>36373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5982791</v>
      </c>
      <c r="O15" s="47">
        <f t="shared" si="1"/>
        <v>112.55368262628163</v>
      </c>
      <c r="P15" s="9"/>
    </row>
    <row r="16" spans="1:133">
      <c r="A16" s="12"/>
      <c r="B16" s="44">
        <v>524</v>
      </c>
      <c r="C16" s="20" t="s">
        <v>29</v>
      </c>
      <c r="D16" s="46">
        <v>1636301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1636301</v>
      </c>
      <c r="O16" s="47">
        <f t="shared" si="1"/>
        <v>30.783576333364689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3570053</v>
      </c>
      <c r="E17" s="31">
        <f t="shared" si="5"/>
        <v>151987</v>
      </c>
      <c r="F17" s="31">
        <f t="shared" si="5"/>
        <v>0</v>
      </c>
      <c r="G17" s="31">
        <f t="shared" si="5"/>
        <v>1224820</v>
      </c>
      <c r="H17" s="31">
        <f t="shared" si="5"/>
        <v>0</v>
      </c>
      <c r="I17" s="31">
        <f t="shared" si="5"/>
        <v>13316036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18262896</v>
      </c>
      <c r="O17" s="43">
        <f t="shared" si="1"/>
        <v>343.57813940363087</v>
      </c>
      <c r="P17" s="10"/>
    </row>
    <row r="18" spans="1:119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12503027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12503027</v>
      </c>
      <c r="O18" s="47">
        <f t="shared" si="1"/>
        <v>235.21826733138934</v>
      </c>
      <c r="P18" s="9"/>
    </row>
    <row r="19" spans="1:119">
      <c r="A19" s="12"/>
      <c r="B19" s="44">
        <v>537</v>
      </c>
      <c r="C19" s="20" t="s">
        <v>33</v>
      </c>
      <c r="D19" s="46">
        <v>11209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11209</v>
      </c>
      <c r="O19" s="47">
        <f t="shared" si="1"/>
        <v>0.21087385946759477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813009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813009</v>
      </c>
      <c r="O20" s="47">
        <f t="shared" si="1"/>
        <v>15.295061612266014</v>
      </c>
      <c r="P20" s="9"/>
    </row>
    <row r="21" spans="1:119">
      <c r="A21" s="12"/>
      <c r="B21" s="44">
        <v>539</v>
      </c>
      <c r="C21" s="20" t="s">
        <v>35</v>
      </c>
      <c r="D21" s="46">
        <v>3558844</v>
      </c>
      <c r="E21" s="46">
        <v>151987</v>
      </c>
      <c r="F21" s="46">
        <v>0</v>
      </c>
      <c r="G21" s="46">
        <v>1224820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4935651</v>
      </c>
      <c r="O21" s="47">
        <f t="shared" si="1"/>
        <v>92.85393660050795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SUM(D23:D24)</f>
        <v>613798</v>
      </c>
      <c r="E22" s="31">
        <f t="shared" si="6"/>
        <v>1918952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2532750</v>
      </c>
      <c r="O22" s="43">
        <f t="shared" si="1"/>
        <v>47.648386793340229</v>
      </c>
      <c r="P22" s="10"/>
    </row>
    <row r="23" spans="1:119">
      <c r="A23" s="12"/>
      <c r="B23" s="44">
        <v>541</v>
      </c>
      <c r="C23" s="20" t="s">
        <v>37</v>
      </c>
      <c r="D23" s="46">
        <v>613798</v>
      </c>
      <c r="E23" s="46">
        <v>1614085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2227883</v>
      </c>
      <c r="O23" s="47">
        <f t="shared" si="1"/>
        <v>41.91295268554228</v>
      </c>
      <c r="P23" s="9"/>
    </row>
    <row r="24" spans="1:119">
      <c r="A24" s="12"/>
      <c r="B24" s="44">
        <v>544</v>
      </c>
      <c r="C24" s="20" t="s">
        <v>38</v>
      </c>
      <c r="D24" s="46">
        <v>0</v>
      </c>
      <c r="E24" s="46">
        <v>304867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304867</v>
      </c>
      <c r="O24" s="47">
        <f t="shared" si="1"/>
        <v>5.7354341077979498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413341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413341</v>
      </c>
      <c r="O25" s="43">
        <f t="shared" si="1"/>
        <v>7.7761452356316436</v>
      </c>
      <c r="P25" s="10"/>
    </row>
    <row r="26" spans="1:119">
      <c r="A26" s="13"/>
      <c r="B26" s="45">
        <v>554</v>
      </c>
      <c r="C26" s="21" t="s">
        <v>40</v>
      </c>
      <c r="D26" s="46">
        <v>0</v>
      </c>
      <c r="E26" s="46">
        <v>413341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413341</v>
      </c>
      <c r="O26" s="47">
        <f t="shared" si="1"/>
        <v>7.7761452356316436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4667026</v>
      </c>
      <c r="E27" s="31">
        <f t="shared" si="8"/>
        <v>98986</v>
      </c>
      <c r="F27" s="31">
        <f t="shared" si="8"/>
        <v>0</v>
      </c>
      <c r="G27" s="31">
        <f t="shared" si="8"/>
        <v>23203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4789215</v>
      </c>
      <c r="O27" s="43">
        <f t="shared" si="1"/>
        <v>90.099049948264508</v>
      </c>
      <c r="P27" s="9"/>
    </row>
    <row r="28" spans="1:119">
      <c r="A28" s="12"/>
      <c r="B28" s="44">
        <v>572</v>
      </c>
      <c r="C28" s="20" t="s">
        <v>42</v>
      </c>
      <c r="D28" s="46">
        <v>4667026</v>
      </c>
      <c r="E28" s="46">
        <v>98986</v>
      </c>
      <c r="F28" s="46">
        <v>0</v>
      </c>
      <c r="G28" s="46">
        <v>23203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4789215</v>
      </c>
      <c r="O28" s="47">
        <f t="shared" si="1"/>
        <v>90.099049948264508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1667500</v>
      </c>
      <c r="E29" s="31">
        <f t="shared" si="9"/>
        <v>2121470</v>
      </c>
      <c r="F29" s="31">
        <f t="shared" si="9"/>
        <v>0</v>
      </c>
      <c r="G29" s="31">
        <f t="shared" si="9"/>
        <v>1850</v>
      </c>
      <c r="H29" s="31">
        <f t="shared" si="9"/>
        <v>0</v>
      </c>
      <c r="I29" s="31">
        <f t="shared" si="9"/>
        <v>500000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4290820</v>
      </c>
      <c r="O29" s="43">
        <f t="shared" si="1"/>
        <v>80.722791835198947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1667500</v>
      </c>
      <c r="E30" s="46">
        <v>2121470</v>
      </c>
      <c r="F30" s="46">
        <v>0</v>
      </c>
      <c r="G30" s="46">
        <v>1850</v>
      </c>
      <c r="H30" s="46">
        <v>0</v>
      </c>
      <c r="I30" s="46">
        <v>500000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4290820</v>
      </c>
      <c r="O30" s="47">
        <f t="shared" si="1"/>
        <v>80.722791835198947</v>
      </c>
      <c r="P30" s="9"/>
    </row>
    <row r="31" spans="1:119" ht="16.5" thickBot="1">
      <c r="A31" s="14" t="s">
        <v>10</v>
      </c>
      <c r="B31" s="23"/>
      <c r="C31" s="22"/>
      <c r="D31" s="15">
        <f>SUM(D5,D13,D17,D22,D25,D27,D29)</f>
        <v>42139700</v>
      </c>
      <c r="E31" s="15">
        <f t="shared" ref="E31:M31" si="10">SUM(E5,E13,E17,E22,E25,E27,E29)</f>
        <v>5815143</v>
      </c>
      <c r="F31" s="15">
        <f t="shared" si="10"/>
        <v>3545301</v>
      </c>
      <c r="G31" s="15">
        <f t="shared" si="10"/>
        <v>1461768</v>
      </c>
      <c r="H31" s="15">
        <f t="shared" si="10"/>
        <v>0</v>
      </c>
      <c r="I31" s="15">
        <f t="shared" si="10"/>
        <v>15916036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4"/>
        <v>68877948</v>
      </c>
      <c r="O31" s="37">
        <f t="shared" si="1"/>
        <v>1295.7943373153983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50</v>
      </c>
      <c r="M33" s="93"/>
      <c r="N33" s="93"/>
      <c r="O33" s="41">
        <v>53155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8907353</v>
      </c>
      <c r="E5" s="26">
        <f t="shared" si="0"/>
        <v>1174207</v>
      </c>
      <c r="F5" s="26">
        <f t="shared" si="0"/>
        <v>7572054</v>
      </c>
      <c r="G5" s="26">
        <f t="shared" si="0"/>
        <v>142372</v>
      </c>
      <c r="H5" s="26">
        <f t="shared" si="0"/>
        <v>0</v>
      </c>
      <c r="I5" s="26">
        <f t="shared" si="0"/>
        <v>3158061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20954047</v>
      </c>
      <c r="O5" s="32">
        <f t="shared" ref="O5:O32" si="1">(N5/O$34)</f>
        <v>396.03936948345273</v>
      </c>
      <c r="P5" s="6"/>
    </row>
    <row r="6" spans="1:133">
      <c r="A6" s="12"/>
      <c r="B6" s="44">
        <v>511</v>
      </c>
      <c r="C6" s="20" t="s">
        <v>19</v>
      </c>
      <c r="D6" s="46">
        <v>343731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343731</v>
      </c>
      <c r="O6" s="47">
        <f t="shared" si="1"/>
        <v>6.4966451832391465</v>
      </c>
      <c r="P6" s="9"/>
    </row>
    <row r="7" spans="1:133">
      <c r="A7" s="12"/>
      <c r="B7" s="44">
        <v>512</v>
      </c>
      <c r="C7" s="20" t="s">
        <v>20</v>
      </c>
      <c r="D7" s="46">
        <v>1704951</v>
      </c>
      <c r="E7" s="46">
        <v>13542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1718493</v>
      </c>
      <c r="O7" s="47">
        <f t="shared" si="1"/>
        <v>32.480164055264702</v>
      </c>
      <c r="P7" s="9"/>
    </row>
    <row r="8" spans="1:133">
      <c r="A8" s="12"/>
      <c r="B8" s="44">
        <v>513</v>
      </c>
      <c r="C8" s="20" t="s">
        <v>21</v>
      </c>
      <c r="D8" s="46">
        <v>4684957</v>
      </c>
      <c r="E8" s="46">
        <v>0</v>
      </c>
      <c r="F8" s="46">
        <v>0</v>
      </c>
      <c r="G8" s="46">
        <v>78372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4763329</v>
      </c>
      <c r="O8" s="47">
        <f t="shared" si="1"/>
        <v>90.02870967132246</v>
      </c>
      <c r="P8" s="9"/>
    </row>
    <row r="9" spans="1:133">
      <c r="A9" s="12"/>
      <c r="B9" s="44">
        <v>514</v>
      </c>
      <c r="C9" s="20" t="s">
        <v>22</v>
      </c>
      <c r="D9" s="46">
        <v>935427</v>
      </c>
      <c r="E9" s="46">
        <v>0</v>
      </c>
      <c r="F9" s="46">
        <v>0</v>
      </c>
      <c r="G9" s="46">
        <v>0</v>
      </c>
      <c r="H9" s="46">
        <v>0</v>
      </c>
      <c r="I9" s="46">
        <v>201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935628</v>
      </c>
      <c r="O9" s="47">
        <f t="shared" si="1"/>
        <v>17.683721106050012</v>
      </c>
      <c r="P9" s="9"/>
    </row>
    <row r="10" spans="1:133">
      <c r="A10" s="12"/>
      <c r="B10" s="44">
        <v>515</v>
      </c>
      <c r="C10" s="20" t="s">
        <v>23</v>
      </c>
      <c r="D10" s="46">
        <v>1042782</v>
      </c>
      <c r="E10" s="46">
        <v>62485</v>
      </c>
      <c r="F10" s="46">
        <v>0</v>
      </c>
      <c r="G10" s="46">
        <v>26637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1131904</v>
      </c>
      <c r="O10" s="47">
        <f t="shared" si="1"/>
        <v>21.393411328885445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1000000</v>
      </c>
      <c r="F11" s="46">
        <v>7572054</v>
      </c>
      <c r="G11" s="46">
        <v>37363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8609417</v>
      </c>
      <c r="O11" s="47">
        <f t="shared" si="1"/>
        <v>162.72121945226709</v>
      </c>
      <c r="P11" s="9"/>
    </row>
    <row r="12" spans="1:133">
      <c r="A12" s="12"/>
      <c r="B12" s="44">
        <v>519</v>
      </c>
      <c r="C12" s="20" t="s">
        <v>25</v>
      </c>
      <c r="D12" s="46">
        <v>195505</v>
      </c>
      <c r="E12" s="46">
        <v>98180</v>
      </c>
      <c r="F12" s="46">
        <v>0</v>
      </c>
      <c r="G12" s="46">
        <v>0</v>
      </c>
      <c r="H12" s="46">
        <v>0</v>
      </c>
      <c r="I12" s="46">
        <v>3157860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3451545</v>
      </c>
      <c r="O12" s="47">
        <f t="shared" si="1"/>
        <v>65.235498686423867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21879986</v>
      </c>
      <c r="E13" s="31">
        <f t="shared" si="3"/>
        <v>641521</v>
      </c>
      <c r="F13" s="31">
        <f t="shared" si="3"/>
        <v>0</v>
      </c>
      <c r="G13" s="31">
        <f t="shared" si="3"/>
        <v>83362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22604869</v>
      </c>
      <c r="O13" s="43">
        <f t="shared" si="1"/>
        <v>427.24052618647113</v>
      </c>
      <c r="P13" s="10"/>
    </row>
    <row r="14" spans="1:133">
      <c r="A14" s="12"/>
      <c r="B14" s="44">
        <v>521</v>
      </c>
      <c r="C14" s="20" t="s">
        <v>27</v>
      </c>
      <c r="D14" s="46">
        <v>14670136</v>
      </c>
      <c r="E14" s="46">
        <v>467610</v>
      </c>
      <c r="F14" s="46">
        <v>0</v>
      </c>
      <c r="G14" s="46">
        <v>83362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15221108</v>
      </c>
      <c r="O14" s="47">
        <f t="shared" si="1"/>
        <v>287.68466612485588</v>
      </c>
      <c r="P14" s="9"/>
    </row>
    <row r="15" spans="1:133">
      <c r="A15" s="12"/>
      <c r="B15" s="44">
        <v>522</v>
      </c>
      <c r="C15" s="20" t="s">
        <v>28</v>
      </c>
      <c r="D15" s="46">
        <v>5463174</v>
      </c>
      <c r="E15" s="46">
        <v>29849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5493023</v>
      </c>
      <c r="O15" s="47">
        <f t="shared" si="1"/>
        <v>103.82020072199437</v>
      </c>
      <c r="P15" s="9"/>
    </row>
    <row r="16" spans="1:133">
      <c r="A16" s="12"/>
      <c r="B16" s="44">
        <v>524</v>
      </c>
      <c r="C16" s="20" t="s">
        <v>29</v>
      </c>
      <c r="D16" s="46">
        <v>1746676</v>
      </c>
      <c r="E16" s="46">
        <v>144062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1890738</v>
      </c>
      <c r="O16" s="47">
        <f t="shared" si="1"/>
        <v>35.735659339620859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3592648</v>
      </c>
      <c r="E17" s="31">
        <f t="shared" si="5"/>
        <v>432311</v>
      </c>
      <c r="F17" s="31">
        <f t="shared" si="5"/>
        <v>0</v>
      </c>
      <c r="G17" s="31">
        <f t="shared" si="5"/>
        <v>977858</v>
      </c>
      <c r="H17" s="31">
        <f t="shared" si="5"/>
        <v>0</v>
      </c>
      <c r="I17" s="31">
        <f t="shared" si="5"/>
        <v>13302672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18305489</v>
      </c>
      <c r="O17" s="43">
        <f t="shared" si="1"/>
        <v>345.9806271144796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1700</v>
      </c>
      <c r="O18" s="47">
        <f t="shared" si="1"/>
        <v>3.2130639399724055E-2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12484874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12484874</v>
      </c>
      <c r="O19" s="47">
        <f t="shared" si="1"/>
        <v>235.96881437940615</v>
      </c>
      <c r="P19" s="9"/>
    </row>
    <row r="20" spans="1:119">
      <c r="A20" s="12"/>
      <c r="B20" s="44">
        <v>537</v>
      </c>
      <c r="C20" s="20" t="s">
        <v>33</v>
      </c>
      <c r="D20" s="46">
        <v>0</v>
      </c>
      <c r="E20" s="46">
        <v>2422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2422</v>
      </c>
      <c r="O20" s="47">
        <f t="shared" si="1"/>
        <v>4.5776710956548033E-2</v>
      </c>
      <c r="P20" s="9"/>
    </row>
    <row r="21" spans="1:119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816098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816098</v>
      </c>
      <c r="O21" s="47">
        <f t="shared" si="1"/>
        <v>15.424559148727059</v>
      </c>
      <c r="P21" s="9"/>
    </row>
    <row r="22" spans="1:119">
      <c r="A22" s="12"/>
      <c r="B22" s="44">
        <v>539</v>
      </c>
      <c r="C22" s="20" t="s">
        <v>35</v>
      </c>
      <c r="D22" s="46">
        <v>3592648</v>
      </c>
      <c r="E22" s="46">
        <v>429889</v>
      </c>
      <c r="F22" s="46">
        <v>0</v>
      </c>
      <c r="G22" s="46">
        <v>977858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5000395</v>
      </c>
      <c r="O22" s="47">
        <f t="shared" si="1"/>
        <v>94.509346235990094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SUM(D24:D25)</f>
        <v>634310</v>
      </c>
      <c r="E23" s="31">
        <f t="shared" si="6"/>
        <v>2207427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2841737</v>
      </c>
      <c r="O23" s="43">
        <f t="shared" si="1"/>
        <v>53.709898126972725</v>
      </c>
      <c r="P23" s="10"/>
    </row>
    <row r="24" spans="1:119">
      <c r="A24" s="12"/>
      <c r="B24" s="44">
        <v>541</v>
      </c>
      <c r="C24" s="20" t="s">
        <v>37</v>
      </c>
      <c r="D24" s="46">
        <v>634310</v>
      </c>
      <c r="E24" s="46">
        <v>1842794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2477104</v>
      </c>
      <c r="O24" s="47">
        <f t="shared" si="1"/>
        <v>46.818197282125915</v>
      </c>
      <c r="P24" s="9"/>
    </row>
    <row r="25" spans="1:119">
      <c r="A25" s="12"/>
      <c r="B25" s="44">
        <v>544</v>
      </c>
      <c r="C25" s="20" t="s">
        <v>38</v>
      </c>
      <c r="D25" s="46">
        <v>0</v>
      </c>
      <c r="E25" s="46">
        <v>364633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364633</v>
      </c>
      <c r="O25" s="47">
        <f t="shared" si="1"/>
        <v>6.8917008448468122</v>
      </c>
      <c r="P25" s="9"/>
    </row>
    <row r="26" spans="1:119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479103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479103</v>
      </c>
      <c r="O26" s="43">
        <f t="shared" si="1"/>
        <v>9.05522689901529</v>
      </c>
      <c r="P26" s="10"/>
    </row>
    <row r="27" spans="1:119">
      <c r="A27" s="13"/>
      <c r="B27" s="45">
        <v>554</v>
      </c>
      <c r="C27" s="21" t="s">
        <v>40</v>
      </c>
      <c r="D27" s="46">
        <v>0</v>
      </c>
      <c r="E27" s="46">
        <v>479103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479103</v>
      </c>
      <c r="O27" s="47">
        <f t="shared" si="1"/>
        <v>9.05522689901529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4931829</v>
      </c>
      <c r="E28" s="31">
        <f t="shared" si="8"/>
        <v>33253</v>
      </c>
      <c r="F28" s="31">
        <f t="shared" si="8"/>
        <v>0</v>
      </c>
      <c r="G28" s="31">
        <f t="shared" si="8"/>
        <v>52988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5018070</v>
      </c>
      <c r="O28" s="43">
        <f t="shared" si="1"/>
        <v>94.84341038386664</v>
      </c>
      <c r="P28" s="9"/>
    </row>
    <row r="29" spans="1:119">
      <c r="A29" s="12"/>
      <c r="B29" s="44">
        <v>572</v>
      </c>
      <c r="C29" s="20" t="s">
        <v>42</v>
      </c>
      <c r="D29" s="46">
        <v>4931829</v>
      </c>
      <c r="E29" s="46">
        <v>33253</v>
      </c>
      <c r="F29" s="46">
        <v>0</v>
      </c>
      <c r="G29" s="46">
        <v>52988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5018070</v>
      </c>
      <c r="O29" s="47">
        <f t="shared" si="1"/>
        <v>94.84341038386664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5363710</v>
      </c>
      <c r="E30" s="31">
        <f t="shared" si="9"/>
        <v>2332097</v>
      </c>
      <c r="F30" s="31">
        <f t="shared" si="9"/>
        <v>0</v>
      </c>
      <c r="G30" s="31">
        <f t="shared" si="9"/>
        <v>2024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7697831</v>
      </c>
      <c r="O30" s="43">
        <f t="shared" si="1"/>
        <v>145.49190118883365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5363710</v>
      </c>
      <c r="E31" s="46">
        <v>2332097</v>
      </c>
      <c r="F31" s="46">
        <v>0</v>
      </c>
      <c r="G31" s="46">
        <v>2024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7697831</v>
      </c>
      <c r="O31" s="47">
        <f t="shared" si="1"/>
        <v>145.49190118883365</v>
      </c>
      <c r="P31" s="9"/>
    </row>
    <row r="32" spans="1:119" ht="16.5" thickBot="1">
      <c r="A32" s="14" t="s">
        <v>10</v>
      </c>
      <c r="B32" s="23"/>
      <c r="C32" s="22"/>
      <c r="D32" s="15">
        <f>SUM(D5,D13,D17,D23,D26,D28,D30)</f>
        <v>45309836</v>
      </c>
      <c r="E32" s="15">
        <f t="shared" ref="E32:M32" si="10">SUM(E5,E13,E17,E23,E26,E28,E30)</f>
        <v>7299919</v>
      </c>
      <c r="F32" s="15">
        <f t="shared" si="10"/>
        <v>7572054</v>
      </c>
      <c r="G32" s="15">
        <f t="shared" si="10"/>
        <v>1258604</v>
      </c>
      <c r="H32" s="15">
        <f t="shared" si="10"/>
        <v>0</v>
      </c>
      <c r="I32" s="15">
        <f t="shared" si="10"/>
        <v>16460733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77901146</v>
      </c>
      <c r="O32" s="37">
        <f t="shared" si="1"/>
        <v>1472.3609593830918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48</v>
      </c>
      <c r="M34" s="93"/>
      <c r="N34" s="93"/>
      <c r="O34" s="41">
        <v>52909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thickBot="1">
      <c r="A36" s="97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8487946</v>
      </c>
      <c r="E5" s="26">
        <f t="shared" si="0"/>
        <v>1208287</v>
      </c>
      <c r="F5" s="26">
        <f t="shared" si="0"/>
        <v>3566987</v>
      </c>
      <c r="G5" s="26">
        <f t="shared" si="0"/>
        <v>354893</v>
      </c>
      <c r="H5" s="26">
        <f t="shared" si="0"/>
        <v>0</v>
      </c>
      <c r="I5" s="26">
        <f t="shared" si="0"/>
        <v>3065880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16683993</v>
      </c>
      <c r="O5" s="32">
        <f t="shared" ref="O5:O32" si="1">(N5/O$34)</f>
        <v>349.00830474437288</v>
      </c>
      <c r="P5" s="6"/>
    </row>
    <row r="6" spans="1:133">
      <c r="A6" s="12"/>
      <c r="B6" s="44">
        <v>511</v>
      </c>
      <c r="C6" s="20" t="s">
        <v>19</v>
      </c>
      <c r="D6" s="46">
        <v>360964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360964</v>
      </c>
      <c r="O6" s="47">
        <f t="shared" si="1"/>
        <v>7.5509162413187179</v>
      </c>
      <c r="P6" s="9"/>
    </row>
    <row r="7" spans="1:133">
      <c r="A7" s="12"/>
      <c r="B7" s="44">
        <v>512</v>
      </c>
      <c r="C7" s="20" t="s">
        <v>20</v>
      </c>
      <c r="D7" s="46">
        <v>1700296</v>
      </c>
      <c r="E7" s="46">
        <v>14177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1714473</v>
      </c>
      <c r="O7" s="47">
        <f t="shared" si="1"/>
        <v>35.86463475859761</v>
      </c>
      <c r="P7" s="9"/>
    </row>
    <row r="8" spans="1:133">
      <c r="A8" s="12"/>
      <c r="B8" s="44">
        <v>513</v>
      </c>
      <c r="C8" s="20" t="s">
        <v>21</v>
      </c>
      <c r="D8" s="46">
        <v>4484936</v>
      </c>
      <c r="E8" s="46">
        <v>0</v>
      </c>
      <c r="F8" s="46">
        <v>0</v>
      </c>
      <c r="G8" s="46">
        <v>158973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4643909</v>
      </c>
      <c r="O8" s="47">
        <f t="shared" si="1"/>
        <v>97.144778679608407</v>
      </c>
      <c r="P8" s="9"/>
    </row>
    <row r="9" spans="1:133">
      <c r="A9" s="12"/>
      <c r="B9" s="44">
        <v>514</v>
      </c>
      <c r="C9" s="20" t="s">
        <v>22</v>
      </c>
      <c r="D9" s="46">
        <v>724945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724945</v>
      </c>
      <c r="O9" s="47">
        <f t="shared" si="1"/>
        <v>15.164944356120827</v>
      </c>
      <c r="P9" s="9"/>
    </row>
    <row r="10" spans="1:133">
      <c r="A10" s="12"/>
      <c r="B10" s="44">
        <v>515</v>
      </c>
      <c r="C10" s="20" t="s">
        <v>23</v>
      </c>
      <c r="D10" s="46">
        <v>1065955</v>
      </c>
      <c r="E10" s="46">
        <v>98790</v>
      </c>
      <c r="F10" s="46">
        <v>0</v>
      </c>
      <c r="G10" s="46">
        <v>195920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1360665</v>
      </c>
      <c r="O10" s="47">
        <f t="shared" si="1"/>
        <v>28.463413103505982</v>
      </c>
      <c r="P10" s="9"/>
    </row>
    <row r="11" spans="1:133">
      <c r="A11" s="12"/>
      <c r="B11" s="44">
        <v>517</v>
      </c>
      <c r="C11" s="20" t="s">
        <v>24</v>
      </c>
      <c r="D11" s="46">
        <v>36069</v>
      </c>
      <c r="E11" s="46">
        <v>1000000</v>
      </c>
      <c r="F11" s="46">
        <v>3566987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4603056</v>
      </c>
      <c r="O11" s="47">
        <f t="shared" si="1"/>
        <v>96.290184921763867</v>
      </c>
      <c r="P11" s="9"/>
    </row>
    <row r="12" spans="1:133">
      <c r="A12" s="12"/>
      <c r="B12" s="44">
        <v>519</v>
      </c>
      <c r="C12" s="20" t="s">
        <v>25</v>
      </c>
      <c r="D12" s="46">
        <v>114781</v>
      </c>
      <c r="E12" s="46">
        <v>95320</v>
      </c>
      <c r="F12" s="46">
        <v>0</v>
      </c>
      <c r="G12" s="46">
        <v>0</v>
      </c>
      <c r="H12" s="46">
        <v>0</v>
      </c>
      <c r="I12" s="46">
        <v>3065880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3275981</v>
      </c>
      <c r="O12" s="47">
        <f t="shared" si="1"/>
        <v>68.529432683457458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21466944</v>
      </c>
      <c r="E13" s="31">
        <f t="shared" si="3"/>
        <v>1484503</v>
      </c>
      <c r="F13" s="31">
        <f t="shared" si="3"/>
        <v>0</v>
      </c>
      <c r="G13" s="31">
        <f t="shared" si="3"/>
        <v>58777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23010224</v>
      </c>
      <c r="O13" s="43">
        <f t="shared" si="1"/>
        <v>481.34515940088693</v>
      </c>
      <c r="P13" s="10"/>
    </row>
    <row r="14" spans="1:133">
      <c r="A14" s="12"/>
      <c r="B14" s="44">
        <v>521</v>
      </c>
      <c r="C14" s="20" t="s">
        <v>27</v>
      </c>
      <c r="D14" s="46">
        <v>14549371</v>
      </c>
      <c r="E14" s="46">
        <v>1484503</v>
      </c>
      <c r="F14" s="46">
        <v>0</v>
      </c>
      <c r="G14" s="46">
        <v>58777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16092651</v>
      </c>
      <c r="O14" s="47">
        <f t="shared" si="1"/>
        <v>336.63816835411262</v>
      </c>
      <c r="P14" s="9"/>
    </row>
    <row r="15" spans="1:133">
      <c r="A15" s="12"/>
      <c r="B15" s="44">
        <v>522</v>
      </c>
      <c r="C15" s="20" t="s">
        <v>28</v>
      </c>
      <c r="D15" s="46">
        <v>5118458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5118458</v>
      </c>
      <c r="O15" s="47">
        <f t="shared" si="1"/>
        <v>107.07175131788135</v>
      </c>
      <c r="P15" s="9"/>
    </row>
    <row r="16" spans="1:133">
      <c r="A16" s="12"/>
      <c r="B16" s="44">
        <v>524</v>
      </c>
      <c r="C16" s="20" t="s">
        <v>29</v>
      </c>
      <c r="D16" s="46">
        <v>1799115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1799115</v>
      </c>
      <c r="O16" s="47">
        <f t="shared" si="1"/>
        <v>37.635239728892977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4702285</v>
      </c>
      <c r="E17" s="31">
        <f t="shared" si="5"/>
        <v>6738</v>
      </c>
      <c r="F17" s="31">
        <f t="shared" si="5"/>
        <v>0</v>
      </c>
      <c r="G17" s="31">
        <f t="shared" si="5"/>
        <v>1612575</v>
      </c>
      <c r="H17" s="31">
        <f t="shared" si="5"/>
        <v>0</v>
      </c>
      <c r="I17" s="31">
        <f t="shared" si="5"/>
        <v>12675820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18997418</v>
      </c>
      <c r="O17" s="43">
        <f t="shared" si="1"/>
        <v>397.40226759267006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36999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36999</v>
      </c>
      <c r="O18" s="47">
        <f t="shared" si="1"/>
        <v>0.7739728892979667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11830851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11830851</v>
      </c>
      <c r="O19" s="47">
        <f t="shared" si="1"/>
        <v>247.48663291774747</v>
      </c>
      <c r="P19" s="9"/>
    </row>
    <row r="20" spans="1:119">
      <c r="A20" s="12"/>
      <c r="B20" s="44">
        <v>537</v>
      </c>
      <c r="C20" s="20" t="s">
        <v>33</v>
      </c>
      <c r="D20" s="46">
        <v>0</v>
      </c>
      <c r="E20" s="46">
        <v>6738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6738</v>
      </c>
      <c r="O20" s="47">
        <f t="shared" si="1"/>
        <v>0.14095054807129109</v>
      </c>
      <c r="P20" s="9"/>
    </row>
    <row r="21" spans="1:119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807970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807970</v>
      </c>
      <c r="O21" s="47">
        <f t="shared" si="1"/>
        <v>16.901723705129278</v>
      </c>
      <c r="P21" s="9"/>
    </row>
    <row r="22" spans="1:119">
      <c r="A22" s="12"/>
      <c r="B22" s="44">
        <v>539</v>
      </c>
      <c r="C22" s="20" t="s">
        <v>35</v>
      </c>
      <c r="D22" s="46">
        <v>4702285</v>
      </c>
      <c r="E22" s="46">
        <v>0</v>
      </c>
      <c r="F22" s="46">
        <v>0</v>
      </c>
      <c r="G22" s="46">
        <v>1612575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6314860</v>
      </c>
      <c r="O22" s="47">
        <f t="shared" si="1"/>
        <v>132.09898753242408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SUM(D24:D25)</f>
        <v>609530</v>
      </c>
      <c r="E23" s="31">
        <f t="shared" si="6"/>
        <v>1278239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1887769</v>
      </c>
      <c r="O23" s="43">
        <f t="shared" si="1"/>
        <v>39.489770730482803</v>
      </c>
      <c r="P23" s="10"/>
    </row>
    <row r="24" spans="1:119">
      <c r="A24" s="12"/>
      <c r="B24" s="44">
        <v>541</v>
      </c>
      <c r="C24" s="20" t="s">
        <v>37</v>
      </c>
      <c r="D24" s="46">
        <v>609530</v>
      </c>
      <c r="E24" s="46">
        <v>857742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1467272</v>
      </c>
      <c r="O24" s="47">
        <f t="shared" si="1"/>
        <v>30.693498452012385</v>
      </c>
      <c r="P24" s="9"/>
    </row>
    <row r="25" spans="1:119">
      <c r="A25" s="12"/>
      <c r="B25" s="44">
        <v>544</v>
      </c>
      <c r="C25" s="20" t="s">
        <v>38</v>
      </c>
      <c r="D25" s="46">
        <v>0</v>
      </c>
      <c r="E25" s="46">
        <v>420497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420497</v>
      </c>
      <c r="O25" s="47">
        <f t="shared" si="1"/>
        <v>8.7962722784704201</v>
      </c>
      <c r="P25" s="9"/>
    </row>
    <row r="26" spans="1:119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718590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718590</v>
      </c>
      <c r="O26" s="43">
        <f t="shared" si="1"/>
        <v>15.032005689900426</v>
      </c>
      <c r="P26" s="10"/>
    </row>
    <row r="27" spans="1:119">
      <c r="A27" s="13"/>
      <c r="B27" s="45">
        <v>554</v>
      </c>
      <c r="C27" s="21" t="s">
        <v>40</v>
      </c>
      <c r="D27" s="46">
        <v>0</v>
      </c>
      <c r="E27" s="46">
        <v>718590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718590</v>
      </c>
      <c r="O27" s="47">
        <f t="shared" si="1"/>
        <v>15.032005689900426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5213738</v>
      </c>
      <c r="E28" s="31">
        <f t="shared" si="8"/>
        <v>91423</v>
      </c>
      <c r="F28" s="31">
        <f t="shared" si="8"/>
        <v>0</v>
      </c>
      <c r="G28" s="31">
        <f t="shared" si="8"/>
        <v>47876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5353037</v>
      </c>
      <c r="O28" s="43">
        <f t="shared" si="1"/>
        <v>111.97885114216383</v>
      </c>
      <c r="P28" s="9"/>
    </row>
    <row r="29" spans="1:119">
      <c r="A29" s="12"/>
      <c r="B29" s="44">
        <v>572</v>
      </c>
      <c r="C29" s="20" t="s">
        <v>42</v>
      </c>
      <c r="D29" s="46">
        <v>5213738</v>
      </c>
      <c r="E29" s="46">
        <v>91423</v>
      </c>
      <c r="F29" s="46">
        <v>0</v>
      </c>
      <c r="G29" s="46">
        <v>47876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5353037</v>
      </c>
      <c r="O29" s="47">
        <f t="shared" si="1"/>
        <v>111.97885114216383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1994070</v>
      </c>
      <c r="E30" s="31">
        <f t="shared" si="9"/>
        <v>1836092</v>
      </c>
      <c r="F30" s="31">
        <f t="shared" si="9"/>
        <v>0</v>
      </c>
      <c r="G30" s="31">
        <f t="shared" si="9"/>
        <v>3712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3833874</v>
      </c>
      <c r="O30" s="43">
        <f t="shared" si="1"/>
        <v>80.199857752489336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1994070</v>
      </c>
      <c r="E31" s="46">
        <v>1836092</v>
      </c>
      <c r="F31" s="46">
        <v>0</v>
      </c>
      <c r="G31" s="46">
        <v>3712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3833874</v>
      </c>
      <c r="O31" s="47">
        <f t="shared" si="1"/>
        <v>80.199857752489336</v>
      </c>
      <c r="P31" s="9"/>
    </row>
    <row r="32" spans="1:119" ht="16.5" thickBot="1">
      <c r="A32" s="14" t="s">
        <v>10</v>
      </c>
      <c r="B32" s="23"/>
      <c r="C32" s="22"/>
      <c r="D32" s="15">
        <f>SUM(D5,D13,D17,D23,D26,D28,D30)</f>
        <v>42474513</v>
      </c>
      <c r="E32" s="15">
        <f t="shared" ref="E32:M32" si="10">SUM(E5,E13,E17,E23,E26,E28,E30)</f>
        <v>6623872</v>
      </c>
      <c r="F32" s="15">
        <f t="shared" si="10"/>
        <v>3566987</v>
      </c>
      <c r="G32" s="15">
        <f t="shared" si="10"/>
        <v>2077833</v>
      </c>
      <c r="H32" s="15">
        <f t="shared" si="10"/>
        <v>0</v>
      </c>
      <c r="I32" s="15">
        <f t="shared" si="10"/>
        <v>15741700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70484905</v>
      </c>
      <c r="O32" s="37">
        <f t="shared" si="1"/>
        <v>1474.4562170529662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45</v>
      </c>
      <c r="M34" s="93"/>
      <c r="N34" s="93"/>
      <c r="O34" s="41">
        <v>47804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thickBot="1">
      <c r="A36" s="97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9989537</v>
      </c>
      <c r="E5" s="26">
        <f t="shared" si="0"/>
        <v>1055523</v>
      </c>
      <c r="F5" s="26">
        <f t="shared" si="0"/>
        <v>2693868</v>
      </c>
      <c r="G5" s="26">
        <f t="shared" si="0"/>
        <v>1500558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15239486</v>
      </c>
      <c r="O5" s="32">
        <f t="shared" ref="O5:O28" si="1">(N5/O$30)</f>
        <v>316.21783246529577</v>
      </c>
      <c r="P5" s="6"/>
    </row>
    <row r="6" spans="1:133">
      <c r="A6" s="12"/>
      <c r="B6" s="44">
        <v>511</v>
      </c>
      <c r="C6" s="20" t="s">
        <v>19</v>
      </c>
      <c r="D6" s="46">
        <v>327801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327801</v>
      </c>
      <c r="O6" s="47">
        <f t="shared" si="1"/>
        <v>6.801838441267404</v>
      </c>
      <c r="P6" s="9"/>
    </row>
    <row r="7" spans="1:133">
      <c r="A7" s="12"/>
      <c r="B7" s="44">
        <v>512</v>
      </c>
      <c r="C7" s="20" t="s">
        <v>20</v>
      </c>
      <c r="D7" s="46">
        <v>5642963</v>
      </c>
      <c r="E7" s="46">
        <v>24523</v>
      </c>
      <c r="F7" s="46">
        <v>0</v>
      </c>
      <c r="G7" s="46">
        <v>172676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5840162</v>
      </c>
      <c r="O7" s="47">
        <f t="shared" si="1"/>
        <v>121.18278588176706</v>
      </c>
      <c r="P7" s="9"/>
    </row>
    <row r="8" spans="1:133">
      <c r="A8" s="12"/>
      <c r="B8" s="44">
        <v>513</v>
      </c>
      <c r="C8" s="20" t="s">
        <v>21</v>
      </c>
      <c r="D8" s="46">
        <v>1719571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1719571</v>
      </c>
      <c r="O8" s="47">
        <f t="shared" si="1"/>
        <v>35.680928765588362</v>
      </c>
      <c r="P8" s="9"/>
    </row>
    <row r="9" spans="1:133">
      <c r="A9" s="12"/>
      <c r="B9" s="44">
        <v>514</v>
      </c>
      <c r="C9" s="20" t="s">
        <v>22</v>
      </c>
      <c r="D9" s="46">
        <v>750278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750278</v>
      </c>
      <c r="O9" s="47">
        <f t="shared" si="1"/>
        <v>15.568194551075882</v>
      </c>
      <c r="P9" s="9"/>
    </row>
    <row r="10" spans="1:133">
      <c r="A10" s="12"/>
      <c r="B10" s="44">
        <v>515</v>
      </c>
      <c r="C10" s="20" t="s">
        <v>23</v>
      </c>
      <c r="D10" s="46">
        <v>1420894</v>
      </c>
      <c r="E10" s="46">
        <v>20000</v>
      </c>
      <c r="F10" s="46">
        <v>0</v>
      </c>
      <c r="G10" s="46">
        <v>103142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1544036</v>
      </c>
      <c r="O10" s="47">
        <f t="shared" si="1"/>
        <v>32.038594816674618</v>
      </c>
      <c r="P10" s="9"/>
    </row>
    <row r="11" spans="1:133">
      <c r="A11" s="12"/>
      <c r="B11" s="44">
        <v>517</v>
      </c>
      <c r="C11" s="20" t="s">
        <v>24</v>
      </c>
      <c r="D11" s="46">
        <v>36070</v>
      </c>
      <c r="E11" s="46">
        <v>1000000</v>
      </c>
      <c r="F11" s="46">
        <v>2693868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3729938</v>
      </c>
      <c r="O11" s="47">
        <f t="shared" si="1"/>
        <v>77.395845869732113</v>
      </c>
      <c r="P11" s="9"/>
    </row>
    <row r="12" spans="1:133">
      <c r="A12" s="12"/>
      <c r="B12" s="44">
        <v>519</v>
      </c>
      <c r="C12" s="20" t="s">
        <v>25</v>
      </c>
      <c r="D12" s="46">
        <v>91960</v>
      </c>
      <c r="E12" s="46">
        <v>11000</v>
      </c>
      <c r="F12" s="46">
        <v>0</v>
      </c>
      <c r="G12" s="46">
        <v>1224740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1327700</v>
      </c>
      <c r="O12" s="47">
        <f t="shared" si="1"/>
        <v>27.549644139190338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20517689</v>
      </c>
      <c r="E13" s="31">
        <f t="shared" si="3"/>
        <v>183068</v>
      </c>
      <c r="F13" s="31">
        <f t="shared" si="3"/>
        <v>0</v>
      </c>
      <c r="G13" s="31">
        <f t="shared" si="3"/>
        <v>24613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20725370</v>
      </c>
      <c r="O13" s="43">
        <f t="shared" si="1"/>
        <v>430.04938476542236</v>
      </c>
      <c r="P13" s="10"/>
    </row>
    <row r="14" spans="1:133">
      <c r="A14" s="12"/>
      <c r="B14" s="44">
        <v>521</v>
      </c>
      <c r="C14" s="20" t="s">
        <v>27</v>
      </c>
      <c r="D14" s="46">
        <v>13728015</v>
      </c>
      <c r="E14" s="46">
        <v>181270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13909285</v>
      </c>
      <c r="O14" s="47">
        <f t="shared" si="1"/>
        <v>288.61629282260907</v>
      </c>
      <c r="P14" s="9"/>
    </row>
    <row r="15" spans="1:133">
      <c r="A15" s="12"/>
      <c r="B15" s="44">
        <v>522</v>
      </c>
      <c r="C15" s="20" t="s">
        <v>28</v>
      </c>
      <c r="D15" s="46">
        <v>4848223</v>
      </c>
      <c r="E15" s="46">
        <v>1798</v>
      </c>
      <c r="F15" s="46">
        <v>0</v>
      </c>
      <c r="G15" s="46">
        <v>24613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4874634</v>
      </c>
      <c r="O15" s="47">
        <f t="shared" si="1"/>
        <v>101.14817504616853</v>
      </c>
      <c r="P15" s="9"/>
    </row>
    <row r="16" spans="1:133">
      <c r="A16" s="12"/>
      <c r="B16" s="44">
        <v>524</v>
      </c>
      <c r="C16" s="20" t="s">
        <v>29</v>
      </c>
      <c r="D16" s="46">
        <v>1941451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1941451</v>
      </c>
      <c r="O16" s="47">
        <f t="shared" si="1"/>
        <v>40.284916896644738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4373473</v>
      </c>
      <c r="E17" s="31">
        <f t="shared" si="5"/>
        <v>624270</v>
      </c>
      <c r="F17" s="31">
        <f t="shared" si="5"/>
        <v>0</v>
      </c>
      <c r="G17" s="31">
        <f t="shared" si="5"/>
        <v>7248</v>
      </c>
      <c r="H17" s="31">
        <f t="shared" si="5"/>
        <v>0</v>
      </c>
      <c r="I17" s="31">
        <f t="shared" si="5"/>
        <v>14172197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19177188</v>
      </c>
      <c r="O17" s="43">
        <f t="shared" si="1"/>
        <v>397.92476085738593</v>
      </c>
      <c r="P17" s="10"/>
    </row>
    <row r="18" spans="1:119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13426702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13426702</v>
      </c>
      <c r="O18" s="47">
        <f t="shared" si="1"/>
        <v>278.6027431369701</v>
      </c>
      <c r="P18" s="9"/>
    </row>
    <row r="19" spans="1:119">
      <c r="A19" s="12"/>
      <c r="B19" s="44">
        <v>538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745495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745495</v>
      </c>
      <c r="O19" s="47">
        <f t="shared" si="1"/>
        <v>15.468947772498082</v>
      </c>
      <c r="P19" s="9"/>
    </row>
    <row r="20" spans="1:119">
      <c r="A20" s="12"/>
      <c r="B20" s="44">
        <v>539</v>
      </c>
      <c r="C20" s="20" t="s">
        <v>35</v>
      </c>
      <c r="D20" s="46">
        <v>4373473</v>
      </c>
      <c r="E20" s="46">
        <v>624270</v>
      </c>
      <c r="F20" s="46">
        <v>0</v>
      </c>
      <c r="G20" s="46">
        <v>7248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5004991</v>
      </c>
      <c r="O20" s="47">
        <f t="shared" si="1"/>
        <v>103.85306994791775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SUM(D22:D23)</f>
        <v>0</v>
      </c>
      <c r="E21" s="31">
        <f t="shared" si="6"/>
        <v>1122678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1122678</v>
      </c>
      <c r="O21" s="43">
        <f t="shared" si="1"/>
        <v>23.295457846575228</v>
      </c>
      <c r="P21" s="10"/>
    </row>
    <row r="22" spans="1:119">
      <c r="A22" s="12"/>
      <c r="B22" s="44">
        <v>541</v>
      </c>
      <c r="C22" s="20" t="s">
        <v>37</v>
      </c>
      <c r="D22" s="46">
        <v>0</v>
      </c>
      <c r="E22" s="46">
        <v>584831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584831</v>
      </c>
      <c r="O22" s="47">
        <f t="shared" si="1"/>
        <v>12.135185607868362</v>
      </c>
      <c r="P22" s="9"/>
    </row>
    <row r="23" spans="1:119">
      <c r="A23" s="12"/>
      <c r="B23" s="44">
        <v>544</v>
      </c>
      <c r="C23" s="20" t="s">
        <v>38</v>
      </c>
      <c r="D23" s="46">
        <v>0</v>
      </c>
      <c r="E23" s="46">
        <v>537847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537847</v>
      </c>
      <c r="O23" s="47">
        <f t="shared" si="1"/>
        <v>11.160272238706867</v>
      </c>
      <c r="P23" s="9"/>
    </row>
    <row r="24" spans="1:119" ht="15.75">
      <c r="A24" s="28" t="s">
        <v>41</v>
      </c>
      <c r="B24" s="29"/>
      <c r="C24" s="30"/>
      <c r="D24" s="31">
        <f t="shared" ref="D24:M24" si="7">SUM(D25:D25)</f>
        <v>5082898</v>
      </c>
      <c r="E24" s="31">
        <f t="shared" si="7"/>
        <v>30240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5113138</v>
      </c>
      <c r="O24" s="43">
        <f t="shared" si="1"/>
        <v>106.0971095387297</v>
      </c>
      <c r="P24" s="9"/>
    </row>
    <row r="25" spans="1:119">
      <c r="A25" s="12"/>
      <c r="B25" s="44">
        <v>572</v>
      </c>
      <c r="C25" s="20" t="s">
        <v>42</v>
      </c>
      <c r="D25" s="46">
        <v>5082898</v>
      </c>
      <c r="E25" s="46">
        <v>30240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5113138</v>
      </c>
      <c r="O25" s="47">
        <f t="shared" si="1"/>
        <v>106.0971095387297</v>
      </c>
      <c r="P25" s="9"/>
    </row>
    <row r="26" spans="1:119" ht="15.75">
      <c r="A26" s="28" t="s">
        <v>44</v>
      </c>
      <c r="B26" s="29"/>
      <c r="C26" s="30"/>
      <c r="D26" s="31">
        <f t="shared" ref="D26:M26" si="8">SUM(D27:D27)</f>
        <v>1928360</v>
      </c>
      <c r="E26" s="31">
        <f t="shared" si="8"/>
        <v>1001832</v>
      </c>
      <c r="F26" s="31">
        <f t="shared" si="8"/>
        <v>0</v>
      </c>
      <c r="G26" s="31">
        <f t="shared" si="8"/>
        <v>7298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2937490</v>
      </c>
      <c r="O26" s="43">
        <f t="shared" si="1"/>
        <v>60.952627975017116</v>
      </c>
      <c r="P26" s="9"/>
    </row>
    <row r="27" spans="1:119" ht="15.75" thickBot="1">
      <c r="A27" s="12"/>
      <c r="B27" s="44">
        <v>581</v>
      </c>
      <c r="C27" s="20" t="s">
        <v>43</v>
      </c>
      <c r="D27" s="46">
        <v>1928360</v>
      </c>
      <c r="E27" s="46">
        <v>1001832</v>
      </c>
      <c r="F27" s="46">
        <v>0</v>
      </c>
      <c r="G27" s="46">
        <v>7298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2937490</v>
      </c>
      <c r="O27" s="47">
        <f t="shared" si="1"/>
        <v>60.952627975017116</v>
      </c>
      <c r="P27" s="9"/>
    </row>
    <row r="28" spans="1:119" ht="16.5" thickBot="1">
      <c r="A28" s="14" t="s">
        <v>10</v>
      </c>
      <c r="B28" s="23"/>
      <c r="C28" s="22"/>
      <c r="D28" s="15">
        <f>SUM(D5,D13,D17,D21,D24,D26)</f>
        <v>41891957</v>
      </c>
      <c r="E28" s="15">
        <f t="shared" ref="E28:M28" si="9">SUM(E5,E13,E17,E21,E24,E26)</f>
        <v>4017611</v>
      </c>
      <c r="F28" s="15">
        <f t="shared" si="9"/>
        <v>2693868</v>
      </c>
      <c r="G28" s="15">
        <f t="shared" si="9"/>
        <v>1539717</v>
      </c>
      <c r="H28" s="15">
        <f t="shared" si="9"/>
        <v>0</v>
      </c>
      <c r="I28" s="15">
        <f t="shared" si="9"/>
        <v>14172197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4"/>
        <v>64315350</v>
      </c>
      <c r="O28" s="37">
        <f t="shared" si="1"/>
        <v>1334.5371734484261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58</v>
      </c>
      <c r="M30" s="93"/>
      <c r="N30" s="93"/>
      <c r="O30" s="41">
        <v>48193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51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9413754</v>
      </c>
      <c r="E5" s="26">
        <f t="shared" si="0"/>
        <v>1031897</v>
      </c>
      <c r="F5" s="26">
        <f t="shared" si="0"/>
        <v>2893909</v>
      </c>
      <c r="G5" s="26">
        <f t="shared" si="0"/>
        <v>7582538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20922098</v>
      </c>
      <c r="O5" s="32">
        <f t="shared" ref="O5:O28" si="1">(N5/O$30)</f>
        <v>434.00539340759639</v>
      </c>
      <c r="P5" s="6"/>
    </row>
    <row r="6" spans="1:133">
      <c r="A6" s="12"/>
      <c r="B6" s="44">
        <v>511</v>
      </c>
      <c r="C6" s="20" t="s">
        <v>19</v>
      </c>
      <c r="D6" s="46">
        <v>318185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318185</v>
      </c>
      <c r="O6" s="47">
        <f t="shared" si="1"/>
        <v>6.6003899848569709</v>
      </c>
      <c r="P6" s="9"/>
    </row>
    <row r="7" spans="1:133">
      <c r="A7" s="12"/>
      <c r="B7" s="44">
        <v>512</v>
      </c>
      <c r="C7" s="20" t="s">
        <v>20</v>
      </c>
      <c r="D7" s="46">
        <v>5336776</v>
      </c>
      <c r="E7" s="46">
        <v>29944</v>
      </c>
      <c r="F7" s="46">
        <v>0</v>
      </c>
      <c r="G7" s="46">
        <v>97139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5463859</v>
      </c>
      <c r="O7" s="47">
        <f t="shared" si="1"/>
        <v>113.34161013960627</v>
      </c>
      <c r="P7" s="9"/>
    </row>
    <row r="8" spans="1:133">
      <c r="A8" s="12"/>
      <c r="B8" s="44">
        <v>513</v>
      </c>
      <c r="C8" s="20" t="s">
        <v>21</v>
      </c>
      <c r="D8" s="46">
        <v>1569645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1569645</v>
      </c>
      <c r="O8" s="47">
        <f t="shared" si="1"/>
        <v>32.560520256394298</v>
      </c>
      <c r="P8" s="9"/>
    </row>
    <row r="9" spans="1:133">
      <c r="A9" s="12"/>
      <c r="B9" s="44">
        <v>514</v>
      </c>
      <c r="C9" s="20" t="s">
        <v>22</v>
      </c>
      <c r="D9" s="46">
        <v>765464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765464</v>
      </c>
      <c r="O9" s="47">
        <f t="shared" si="1"/>
        <v>15.87868981683158</v>
      </c>
      <c r="P9" s="9"/>
    </row>
    <row r="10" spans="1:133">
      <c r="A10" s="12"/>
      <c r="B10" s="44">
        <v>515</v>
      </c>
      <c r="C10" s="20" t="s">
        <v>23</v>
      </c>
      <c r="D10" s="46">
        <v>1284050</v>
      </c>
      <c r="E10" s="46">
        <v>1081</v>
      </c>
      <c r="F10" s="46">
        <v>0</v>
      </c>
      <c r="G10" s="46">
        <v>123070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1408201</v>
      </c>
      <c r="O10" s="47">
        <f t="shared" si="1"/>
        <v>29.211546041031387</v>
      </c>
      <c r="P10" s="9"/>
    </row>
    <row r="11" spans="1:133">
      <c r="A11" s="12"/>
      <c r="B11" s="44">
        <v>517</v>
      </c>
      <c r="C11" s="20" t="s">
        <v>24</v>
      </c>
      <c r="D11" s="46">
        <v>36070</v>
      </c>
      <c r="E11" s="46">
        <v>1000000</v>
      </c>
      <c r="F11" s="46">
        <v>2893909</v>
      </c>
      <c r="G11" s="46">
        <v>5786350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9716329</v>
      </c>
      <c r="O11" s="47">
        <f t="shared" si="1"/>
        <v>201.55431783765843</v>
      </c>
      <c r="P11" s="9"/>
    </row>
    <row r="12" spans="1:133">
      <c r="A12" s="12"/>
      <c r="B12" s="44">
        <v>519</v>
      </c>
      <c r="C12" s="20" t="s">
        <v>25</v>
      </c>
      <c r="D12" s="46">
        <v>103564</v>
      </c>
      <c r="E12" s="46">
        <v>872</v>
      </c>
      <c r="F12" s="46">
        <v>0</v>
      </c>
      <c r="G12" s="46">
        <v>1575979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1680415</v>
      </c>
      <c r="O12" s="47">
        <f t="shared" si="1"/>
        <v>34.858319331217459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19146695</v>
      </c>
      <c r="E13" s="31">
        <f t="shared" si="3"/>
        <v>172858</v>
      </c>
      <c r="F13" s="31">
        <f t="shared" si="3"/>
        <v>0</v>
      </c>
      <c r="G13" s="31">
        <f t="shared" si="3"/>
        <v>78184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19397737</v>
      </c>
      <c r="O13" s="43">
        <f t="shared" si="1"/>
        <v>402.38423880349325</v>
      </c>
      <c r="P13" s="10"/>
    </row>
    <row r="14" spans="1:133">
      <c r="A14" s="12"/>
      <c r="B14" s="44">
        <v>521</v>
      </c>
      <c r="C14" s="20" t="s">
        <v>27</v>
      </c>
      <c r="D14" s="46">
        <v>12670775</v>
      </c>
      <c r="E14" s="46">
        <v>80107</v>
      </c>
      <c r="F14" s="46">
        <v>0</v>
      </c>
      <c r="G14" s="46">
        <v>58190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12809072</v>
      </c>
      <c r="O14" s="47">
        <f t="shared" si="1"/>
        <v>265.70979318356257</v>
      </c>
      <c r="P14" s="9"/>
    </row>
    <row r="15" spans="1:133">
      <c r="A15" s="12"/>
      <c r="B15" s="44">
        <v>522</v>
      </c>
      <c r="C15" s="20" t="s">
        <v>28</v>
      </c>
      <c r="D15" s="46">
        <v>4580791</v>
      </c>
      <c r="E15" s="46">
        <v>92751</v>
      </c>
      <c r="F15" s="46">
        <v>0</v>
      </c>
      <c r="G15" s="46">
        <v>19994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4693536</v>
      </c>
      <c r="O15" s="47">
        <f t="shared" si="1"/>
        <v>97.362125832347999</v>
      </c>
      <c r="P15" s="9"/>
    </row>
    <row r="16" spans="1:133">
      <c r="A16" s="12"/>
      <c r="B16" s="44">
        <v>524</v>
      </c>
      <c r="C16" s="20" t="s">
        <v>29</v>
      </c>
      <c r="D16" s="46">
        <v>1895129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1895129</v>
      </c>
      <c r="O16" s="47">
        <f t="shared" si="1"/>
        <v>39.312319787582716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4359029</v>
      </c>
      <c r="E17" s="31">
        <f t="shared" si="5"/>
        <v>1136102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14090364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19585495</v>
      </c>
      <c r="O17" s="43">
        <f t="shared" si="1"/>
        <v>406.27906735536334</v>
      </c>
      <c r="P17" s="10"/>
    </row>
    <row r="18" spans="1:119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13428943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13428943</v>
      </c>
      <c r="O18" s="47">
        <f t="shared" si="1"/>
        <v>278.56831995353372</v>
      </c>
      <c r="P18" s="9"/>
    </row>
    <row r="19" spans="1:119">
      <c r="A19" s="12"/>
      <c r="B19" s="44">
        <v>538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661421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661421</v>
      </c>
      <c r="O19" s="47">
        <f t="shared" si="1"/>
        <v>13.720434791627772</v>
      </c>
      <c r="P19" s="9"/>
    </row>
    <row r="20" spans="1:119">
      <c r="A20" s="12"/>
      <c r="B20" s="44">
        <v>539</v>
      </c>
      <c r="C20" s="20" t="s">
        <v>35</v>
      </c>
      <c r="D20" s="46">
        <v>4359029</v>
      </c>
      <c r="E20" s="46">
        <v>1136102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5495131</v>
      </c>
      <c r="O20" s="47">
        <f t="shared" si="1"/>
        <v>113.99031261020184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SUM(D22:D23)</f>
        <v>0</v>
      </c>
      <c r="E21" s="31">
        <f t="shared" si="6"/>
        <v>1178219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1178219</v>
      </c>
      <c r="O21" s="43">
        <f t="shared" si="1"/>
        <v>24.440828095504802</v>
      </c>
      <c r="P21" s="10"/>
    </row>
    <row r="22" spans="1:119">
      <c r="A22" s="12"/>
      <c r="B22" s="44">
        <v>541</v>
      </c>
      <c r="C22" s="20" t="s">
        <v>37</v>
      </c>
      <c r="D22" s="46">
        <v>0</v>
      </c>
      <c r="E22" s="46">
        <v>645122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645122</v>
      </c>
      <c r="O22" s="47">
        <f t="shared" si="1"/>
        <v>13.382330366959156</v>
      </c>
      <c r="P22" s="9"/>
    </row>
    <row r="23" spans="1:119">
      <c r="A23" s="12"/>
      <c r="B23" s="44">
        <v>544</v>
      </c>
      <c r="C23" s="20" t="s">
        <v>38</v>
      </c>
      <c r="D23" s="46">
        <v>0</v>
      </c>
      <c r="E23" s="46">
        <v>533097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533097</v>
      </c>
      <c r="O23" s="47">
        <f t="shared" si="1"/>
        <v>11.058497728545646</v>
      </c>
      <c r="P23" s="9"/>
    </row>
    <row r="24" spans="1:119" ht="15.75">
      <c r="A24" s="28" t="s">
        <v>41</v>
      </c>
      <c r="B24" s="29"/>
      <c r="C24" s="30"/>
      <c r="D24" s="31">
        <f t="shared" ref="D24:M24" si="7">SUM(D25:D25)</f>
        <v>4949815</v>
      </c>
      <c r="E24" s="31">
        <f t="shared" si="7"/>
        <v>22297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4972112</v>
      </c>
      <c r="O24" s="43">
        <f t="shared" si="1"/>
        <v>103.14087165764307</v>
      </c>
      <c r="P24" s="9"/>
    </row>
    <row r="25" spans="1:119">
      <c r="A25" s="12"/>
      <c r="B25" s="44">
        <v>572</v>
      </c>
      <c r="C25" s="20" t="s">
        <v>42</v>
      </c>
      <c r="D25" s="46">
        <v>4949815</v>
      </c>
      <c r="E25" s="46">
        <v>22297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4972112</v>
      </c>
      <c r="O25" s="47">
        <f t="shared" si="1"/>
        <v>103.14087165764307</v>
      </c>
      <c r="P25" s="9"/>
    </row>
    <row r="26" spans="1:119" ht="15.75">
      <c r="A26" s="28" t="s">
        <v>44</v>
      </c>
      <c r="B26" s="29"/>
      <c r="C26" s="30"/>
      <c r="D26" s="31">
        <f t="shared" ref="D26:M26" si="8">SUM(D27:D27)</f>
        <v>3089240</v>
      </c>
      <c r="E26" s="31">
        <f t="shared" si="8"/>
        <v>1448451</v>
      </c>
      <c r="F26" s="31">
        <f t="shared" si="8"/>
        <v>0</v>
      </c>
      <c r="G26" s="31">
        <f t="shared" si="8"/>
        <v>4676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4542367</v>
      </c>
      <c r="O26" s="43">
        <f t="shared" si="1"/>
        <v>94.226294936420018</v>
      </c>
      <c r="P26" s="9"/>
    </row>
    <row r="27" spans="1:119" ht="15.75" thickBot="1">
      <c r="A27" s="12"/>
      <c r="B27" s="44">
        <v>581</v>
      </c>
      <c r="C27" s="20" t="s">
        <v>43</v>
      </c>
      <c r="D27" s="46">
        <v>3089240</v>
      </c>
      <c r="E27" s="46">
        <v>1448451</v>
      </c>
      <c r="F27" s="46">
        <v>0</v>
      </c>
      <c r="G27" s="46">
        <v>4676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4542367</v>
      </c>
      <c r="O27" s="47">
        <f t="shared" si="1"/>
        <v>94.226294936420018</v>
      </c>
      <c r="P27" s="9"/>
    </row>
    <row r="28" spans="1:119" ht="16.5" thickBot="1">
      <c r="A28" s="14" t="s">
        <v>10</v>
      </c>
      <c r="B28" s="23"/>
      <c r="C28" s="22"/>
      <c r="D28" s="15">
        <f>SUM(D5,D13,D17,D21,D24,D26)</f>
        <v>40958533</v>
      </c>
      <c r="E28" s="15">
        <f t="shared" ref="E28:M28" si="9">SUM(E5,E13,E17,E21,E24,E26)</f>
        <v>4989824</v>
      </c>
      <c r="F28" s="15">
        <f t="shared" si="9"/>
        <v>2893909</v>
      </c>
      <c r="G28" s="15">
        <f t="shared" si="9"/>
        <v>7665398</v>
      </c>
      <c r="H28" s="15">
        <f t="shared" si="9"/>
        <v>0</v>
      </c>
      <c r="I28" s="15">
        <f t="shared" si="9"/>
        <v>14090364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4"/>
        <v>70598028</v>
      </c>
      <c r="O28" s="37">
        <f t="shared" si="1"/>
        <v>1464.4766942560209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75</v>
      </c>
      <c r="M30" s="93"/>
      <c r="N30" s="93"/>
      <c r="O30" s="41">
        <v>48207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51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15149233</v>
      </c>
      <c r="E5" s="26">
        <f t="shared" si="0"/>
        <v>757107</v>
      </c>
      <c r="F5" s="26">
        <f t="shared" si="0"/>
        <v>2464269</v>
      </c>
      <c r="G5" s="26">
        <f t="shared" si="0"/>
        <v>250245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18620854</v>
      </c>
      <c r="P5" s="32">
        <f t="shared" ref="P5:P34" si="1">(O5/P$36)</f>
        <v>321.39831195954224</v>
      </c>
      <c r="Q5" s="6"/>
    </row>
    <row r="6" spans="1:134">
      <c r="A6" s="12"/>
      <c r="B6" s="44">
        <v>511</v>
      </c>
      <c r="C6" s="20" t="s">
        <v>19</v>
      </c>
      <c r="D6" s="46">
        <v>574274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574274</v>
      </c>
      <c r="P6" s="47">
        <f t="shared" si="1"/>
        <v>9.9120423908728448</v>
      </c>
      <c r="Q6" s="9"/>
    </row>
    <row r="7" spans="1:134">
      <c r="A7" s="12"/>
      <c r="B7" s="44">
        <v>512</v>
      </c>
      <c r="C7" s="20" t="s">
        <v>20</v>
      </c>
      <c r="D7" s="46">
        <v>1744113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1744113</v>
      </c>
      <c r="P7" s="47">
        <f t="shared" si="1"/>
        <v>30.103612544660578</v>
      </c>
      <c r="Q7" s="9"/>
    </row>
    <row r="8" spans="1:134">
      <c r="A8" s="12"/>
      <c r="B8" s="44">
        <v>513</v>
      </c>
      <c r="C8" s="20" t="s">
        <v>21</v>
      </c>
      <c r="D8" s="46">
        <v>2333023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2333023</v>
      </c>
      <c r="P8" s="47">
        <f t="shared" si="1"/>
        <v>40.268274159863303</v>
      </c>
      <c r="Q8" s="9"/>
    </row>
    <row r="9" spans="1:134">
      <c r="A9" s="12"/>
      <c r="B9" s="44">
        <v>514</v>
      </c>
      <c r="C9" s="20" t="s">
        <v>22</v>
      </c>
      <c r="D9" s="46">
        <v>1061283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1061283</v>
      </c>
      <c r="P9" s="47">
        <f t="shared" si="1"/>
        <v>18.317879765952672</v>
      </c>
      <c r="Q9" s="9"/>
    </row>
    <row r="10" spans="1:134">
      <c r="A10" s="12"/>
      <c r="B10" s="44">
        <v>515</v>
      </c>
      <c r="C10" s="20" t="s">
        <v>23</v>
      </c>
      <c r="D10" s="46">
        <v>1308587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1308587</v>
      </c>
      <c r="P10" s="47">
        <f t="shared" si="1"/>
        <v>22.586378307471911</v>
      </c>
      <c r="Q10" s="9"/>
    </row>
    <row r="11" spans="1:134">
      <c r="A11" s="12"/>
      <c r="B11" s="44">
        <v>516</v>
      </c>
      <c r="C11" s="20" t="s">
        <v>87</v>
      </c>
      <c r="D11" s="46">
        <v>2621270</v>
      </c>
      <c r="E11" s="46">
        <v>0</v>
      </c>
      <c r="F11" s="46">
        <v>0</v>
      </c>
      <c r="G11" s="46">
        <v>250245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2871515</v>
      </c>
      <c r="P11" s="47">
        <f t="shared" si="1"/>
        <v>49.562714672834282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2464269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2464269</v>
      </c>
      <c r="P12" s="47">
        <f t="shared" si="1"/>
        <v>42.533596837944664</v>
      </c>
      <c r="Q12" s="9"/>
    </row>
    <row r="13" spans="1:134">
      <c r="A13" s="12"/>
      <c r="B13" s="44">
        <v>519</v>
      </c>
      <c r="C13" s="20" t="s">
        <v>25</v>
      </c>
      <c r="D13" s="46">
        <v>5506683</v>
      </c>
      <c r="E13" s="46">
        <v>757107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6263790</v>
      </c>
      <c r="P13" s="47">
        <f t="shared" si="1"/>
        <v>108.11381327994201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39470142</v>
      </c>
      <c r="E14" s="31">
        <f t="shared" si="3"/>
        <v>384545</v>
      </c>
      <c r="F14" s="31">
        <f t="shared" si="3"/>
        <v>0</v>
      </c>
      <c r="G14" s="31">
        <f t="shared" si="3"/>
        <v>396306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40250993</v>
      </c>
      <c r="P14" s="43">
        <f t="shared" si="1"/>
        <v>694.73726634102559</v>
      </c>
      <c r="Q14" s="10"/>
    </row>
    <row r="15" spans="1:134">
      <c r="A15" s="12"/>
      <c r="B15" s="44">
        <v>521</v>
      </c>
      <c r="C15" s="20" t="s">
        <v>27</v>
      </c>
      <c r="D15" s="46">
        <v>25148982</v>
      </c>
      <c r="E15" s="46">
        <v>82964</v>
      </c>
      <c r="F15" s="46">
        <v>0</v>
      </c>
      <c r="G15" s="46">
        <v>280667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25512613</v>
      </c>
      <c r="P15" s="47">
        <f t="shared" si="1"/>
        <v>440.35095017001225</v>
      </c>
      <c r="Q15" s="9"/>
    </row>
    <row r="16" spans="1:134">
      <c r="A16" s="12"/>
      <c r="B16" s="44">
        <v>522</v>
      </c>
      <c r="C16" s="20" t="s">
        <v>28</v>
      </c>
      <c r="D16" s="46">
        <v>11771956</v>
      </c>
      <c r="E16" s="46">
        <v>279581</v>
      </c>
      <c r="F16" s="46">
        <v>0</v>
      </c>
      <c r="G16" s="46">
        <v>115639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12167176</v>
      </c>
      <c r="P16" s="47">
        <f t="shared" si="1"/>
        <v>210.00700761171618</v>
      </c>
      <c r="Q16" s="9"/>
    </row>
    <row r="17" spans="1:17">
      <c r="A17" s="12"/>
      <c r="B17" s="44">
        <v>524</v>
      </c>
      <c r="C17" s="20" t="s">
        <v>29</v>
      </c>
      <c r="D17" s="46">
        <v>2549204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2549204</v>
      </c>
      <c r="P17" s="47">
        <f t="shared" si="1"/>
        <v>43.999585756942885</v>
      </c>
      <c r="Q17" s="9"/>
    </row>
    <row r="18" spans="1:17">
      <c r="A18" s="12"/>
      <c r="B18" s="44">
        <v>529</v>
      </c>
      <c r="C18" s="20" t="s">
        <v>96</v>
      </c>
      <c r="D18" s="46">
        <v>0</v>
      </c>
      <c r="E18" s="46">
        <v>22000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22000</v>
      </c>
      <c r="P18" s="47">
        <f t="shared" si="1"/>
        <v>0.37972280235428135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SUM(D20:D23)</f>
        <v>7269398</v>
      </c>
      <c r="E19" s="31">
        <f t="shared" si="5"/>
        <v>109418</v>
      </c>
      <c r="F19" s="31">
        <f t="shared" si="5"/>
        <v>0</v>
      </c>
      <c r="G19" s="31">
        <f t="shared" si="5"/>
        <v>648736</v>
      </c>
      <c r="H19" s="31">
        <f t="shared" si="5"/>
        <v>0</v>
      </c>
      <c r="I19" s="31">
        <f t="shared" si="5"/>
        <v>24315371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32342923</v>
      </c>
      <c r="P19" s="43">
        <f t="shared" si="1"/>
        <v>558.24297081312466</v>
      </c>
      <c r="Q19" s="10"/>
    </row>
    <row r="20" spans="1:17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22781322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1" si="6">SUM(D20:N20)</f>
        <v>22781322</v>
      </c>
      <c r="P20" s="47">
        <f t="shared" si="1"/>
        <v>393.20851959887466</v>
      </c>
      <c r="Q20" s="9"/>
    </row>
    <row r="21" spans="1:17">
      <c r="A21" s="12"/>
      <c r="B21" s="44">
        <v>537</v>
      </c>
      <c r="C21" s="20" t="s">
        <v>33</v>
      </c>
      <c r="D21" s="46">
        <v>31710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31710</v>
      </c>
      <c r="P21" s="47">
        <f t="shared" si="1"/>
        <v>0.54731863921155743</v>
      </c>
      <c r="Q21" s="9"/>
    </row>
    <row r="22" spans="1:17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1534049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1534049</v>
      </c>
      <c r="P22" s="47">
        <f t="shared" si="1"/>
        <v>26.477881146762861</v>
      </c>
      <c r="Q22" s="9"/>
    </row>
    <row r="23" spans="1:17">
      <c r="A23" s="12"/>
      <c r="B23" s="44">
        <v>539</v>
      </c>
      <c r="C23" s="20" t="s">
        <v>35</v>
      </c>
      <c r="D23" s="46">
        <v>7237688</v>
      </c>
      <c r="E23" s="46">
        <v>109418</v>
      </c>
      <c r="F23" s="46">
        <v>0</v>
      </c>
      <c r="G23" s="46">
        <v>648736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7995842</v>
      </c>
      <c r="P23" s="47">
        <f t="shared" si="1"/>
        <v>138.00925142827555</v>
      </c>
      <c r="Q23" s="9"/>
    </row>
    <row r="24" spans="1:17" ht="15.75">
      <c r="A24" s="28" t="s">
        <v>36</v>
      </c>
      <c r="B24" s="29"/>
      <c r="C24" s="30"/>
      <c r="D24" s="31">
        <f t="shared" ref="D24:N24" si="7">SUM(D25:D26)</f>
        <v>0</v>
      </c>
      <c r="E24" s="31">
        <f t="shared" si="7"/>
        <v>3163747</v>
      </c>
      <c r="F24" s="31">
        <f t="shared" si="7"/>
        <v>0</v>
      </c>
      <c r="G24" s="31">
        <f t="shared" si="7"/>
        <v>341342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3505089</v>
      </c>
      <c r="P24" s="43">
        <f t="shared" si="1"/>
        <v>60.498282617325714</v>
      </c>
      <c r="Q24" s="10"/>
    </row>
    <row r="25" spans="1:17">
      <c r="A25" s="12"/>
      <c r="B25" s="44">
        <v>541</v>
      </c>
      <c r="C25" s="20" t="s">
        <v>37</v>
      </c>
      <c r="D25" s="46">
        <v>0</v>
      </c>
      <c r="E25" s="46">
        <v>2479206</v>
      </c>
      <c r="F25" s="46">
        <v>0</v>
      </c>
      <c r="G25" s="46">
        <v>341342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2820548</v>
      </c>
      <c r="P25" s="47">
        <f t="shared" si="1"/>
        <v>48.683017760671071</v>
      </c>
      <c r="Q25" s="9"/>
    </row>
    <row r="26" spans="1:17">
      <c r="A26" s="12"/>
      <c r="B26" s="44">
        <v>544</v>
      </c>
      <c r="C26" s="20" t="s">
        <v>38</v>
      </c>
      <c r="D26" s="46">
        <v>0</v>
      </c>
      <c r="E26" s="46">
        <v>684541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684541</v>
      </c>
      <c r="P26" s="47">
        <f t="shared" si="1"/>
        <v>11.815264856654641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SUM(D28:D29)</f>
        <v>61420</v>
      </c>
      <c r="E27" s="31">
        <f t="shared" si="8"/>
        <v>782383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843803</v>
      </c>
      <c r="P27" s="43">
        <f t="shared" si="1"/>
        <v>14.564147263406804</v>
      </c>
      <c r="Q27" s="10"/>
    </row>
    <row r="28" spans="1:17">
      <c r="A28" s="13"/>
      <c r="B28" s="45">
        <v>554</v>
      </c>
      <c r="C28" s="21" t="s">
        <v>40</v>
      </c>
      <c r="D28" s="46">
        <v>0</v>
      </c>
      <c r="E28" s="46">
        <v>782383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782383</v>
      </c>
      <c r="P28" s="47">
        <f t="shared" si="1"/>
        <v>13.50403023974317</v>
      </c>
      <c r="Q28" s="9"/>
    </row>
    <row r="29" spans="1:17">
      <c r="A29" s="13"/>
      <c r="B29" s="45">
        <v>559</v>
      </c>
      <c r="C29" s="21" t="s">
        <v>82</v>
      </c>
      <c r="D29" s="46">
        <v>61420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61420</v>
      </c>
      <c r="P29" s="47">
        <f t="shared" si="1"/>
        <v>1.0601170236636346</v>
      </c>
      <c r="Q29" s="9"/>
    </row>
    <row r="30" spans="1:17" ht="15.75">
      <c r="A30" s="28" t="s">
        <v>41</v>
      </c>
      <c r="B30" s="29"/>
      <c r="C30" s="30"/>
      <c r="D30" s="31">
        <f t="shared" ref="D30:N30" si="9">SUM(D31:D31)</f>
        <v>4938178</v>
      </c>
      <c r="E30" s="31">
        <f t="shared" si="9"/>
        <v>0</v>
      </c>
      <c r="F30" s="31">
        <f t="shared" si="9"/>
        <v>0</v>
      </c>
      <c r="G30" s="31">
        <f t="shared" si="9"/>
        <v>978280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>SUM(D30:N30)</f>
        <v>5916458</v>
      </c>
      <c r="P30" s="43">
        <f t="shared" si="1"/>
        <v>102.11881871688213</v>
      </c>
      <c r="Q30" s="9"/>
    </row>
    <row r="31" spans="1:17">
      <c r="A31" s="12"/>
      <c r="B31" s="44">
        <v>572</v>
      </c>
      <c r="C31" s="20" t="s">
        <v>42</v>
      </c>
      <c r="D31" s="46">
        <v>4938178</v>
      </c>
      <c r="E31" s="46">
        <v>0</v>
      </c>
      <c r="F31" s="46">
        <v>0</v>
      </c>
      <c r="G31" s="46">
        <v>978280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5916458</v>
      </c>
      <c r="P31" s="47">
        <f t="shared" si="1"/>
        <v>102.11881871688213</v>
      </c>
      <c r="Q31" s="9"/>
    </row>
    <row r="32" spans="1:17" ht="15.75">
      <c r="A32" s="28" t="s">
        <v>44</v>
      </c>
      <c r="B32" s="29"/>
      <c r="C32" s="30"/>
      <c r="D32" s="31">
        <f t="shared" ref="D32:N32" si="10">SUM(D33:D33)</f>
        <v>3000000</v>
      </c>
      <c r="E32" s="31">
        <f t="shared" si="10"/>
        <v>11091735</v>
      </c>
      <c r="F32" s="31">
        <f t="shared" si="10"/>
        <v>0</v>
      </c>
      <c r="G32" s="31">
        <f t="shared" si="10"/>
        <v>4982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>SUM(D32:N32)</f>
        <v>14096717</v>
      </c>
      <c r="P32" s="43">
        <f t="shared" si="1"/>
        <v>243.31113105614719</v>
      </c>
      <c r="Q32" s="9"/>
    </row>
    <row r="33" spans="1:120" ht="15.75" thickBot="1">
      <c r="A33" s="12"/>
      <c r="B33" s="44">
        <v>581</v>
      </c>
      <c r="C33" s="20" t="s">
        <v>93</v>
      </c>
      <c r="D33" s="46">
        <v>3000000</v>
      </c>
      <c r="E33" s="46">
        <v>11091735</v>
      </c>
      <c r="F33" s="46">
        <v>0</v>
      </c>
      <c r="G33" s="46">
        <v>4982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14096717</v>
      </c>
      <c r="P33" s="47">
        <f t="shared" si="1"/>
        <v>243.31113105614719</v>
      </c>
      <c r="Q33" s="9"/>
    </row>
    <row r="34" spans="1:120" ht="16.5" thickBot="1">
      <c r="A34" s="14" t="s">
        <v>10</v>
      </c>
      <c r="B34" s="23"/>
      <c r="C34" s="22"/>
      <c r="D34" s="15">
        <f>SUM(D5,D14,D19,D24,D27,D30,D32)</f>
        <v>69888371</v>
      </c>
      <c r="E34" s="15">
        <f t="shared" ref="E34:N34" si="11">SUM(E5,E14,E19,E24,E27,E30,E32)</f>
        <v>16288935</v>
      </c>
      <c r="F34" s="15">
        <f t="shared" si="11"/>
        <v>2464269</v>
      </c>
      <c r="G34" s="15">
        <f t="shared" si="11"/>
        <v>2619891</v>
      </c>
      <c r="H34" s="15">
        <f t="shared" si="11"/>
        <v>0</v>
      </c>
      <c r="I34" s="15">
        <f t="shared" si="11"/>
        <v>24315371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11"/>
        <v>0</v>
      </c>
      <c r="O34" s="15">
        <f>SUM(D34:N34)</f>
        <v>115576837</v>
      </c>
      <c r="P34" s="37">
        <f t="shared" si="1"/>
        <v>1994.8709287674544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97</v>
      </c>
      <c r="N36" s="93"/>
      <c r="O36" s="93"/>
      <c r="P36" s="41">
        <v>57937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14572374</v>
      </c>
      <c r="E5" s="26">
        <f t="shared" si="0"/>
        <v>15000</v>
      </c>
      <c r="F5" s="26">
        <f t="shared" si="0"/>
        <v>10760698</v>
      </c>
      <c r="G5" s="26">
        <f t="shared" si="0"/>
        <v>469979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25818051</v>
      </c>
      <c r="P5" s="32">
        <f t="shared" ref="P5:P33" si="1">(O5/P$35)</f>
        <v>446.13106737398698</v>
      </c>
      <c r="Q5" s="6"/>
    </row>
    <row r="6" spans="1:134">
      <c r="A6" s="12"/>
      <c r="B6" s="44">
        <v>511</v>
      </c>
      <c r="C6" s="20" t="s">
        <v>19</v>
      </c>
      <c r="D6" s="46">
        <v>579477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579477</v>
      </c>
      <c r="P6" s="47">
        <f t="shared" si="1"/>
        <v>10.013253615800661</v>
      </c>
      <c r="Q6" s="9"/>
    </row>
    <row r="7" spans="1:134">
      <c r="A7" s="12"/>
      <c r="B7" s="44">
        <v>512</v>
      </c>
      <c r="C7" s="20" t="s">
        <v>20</v>
      </c>
      <c r="D7" s="46">
        <v>1815626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1815626</v>
      </c>
      <c r="P7" s="47">
        <f t="shared" si="1"/>
        <v>31.373675934405835</v>
      </c>
      <c r="Q7" s="9"/>
    </row>
    <row r="8" spans="1:134">
      <c r="A8" s="12"/>
      <c r="B8" s="44">
        <v>513</v>
      </c>
      <c r="C8" s="20" t="s">
        <v>21</v>
      </c>
      <c r="D8" s="46">
        <v>2140484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2140484</v>
      </c>
      <c r="P8" s="47">
        <f t="shared" si="1"/>
        <v>36.987161099687235</v>
      </c>
      <c r="Q8" s="9"/>
    </row>
    <row r="9" spans="1:134">
      <c r="A9" s="12"/>
      <c r="B9" s="44">
        <v>514</v>
      </c>
      <c r="C9" s="20" t="s">
        <v>22</v>
      </c>
      <c r="D9" s="46">
        <v>992292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992292</v>
      </c>
      <c r="P9" s="47">
        <f t="shared" si="1"/>
        <v>17.14661920478305</v>
      </c>
      <c r="Q9" s="9"/>
    </row>
    <row r="10" spans="1:134">
      <c r="A10" s="12"/>
      <c r="B10" s="44">
        <v>515</v>
      </c>
      <c r="C10" s="20" t="s">
        <v>23</v>
      </c>
      <c r="D10" s="46">
        <v>1103225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1103225</v>
      </c>
      <c r="P10" s="47">
        <f t="shared" si="1"/>
        <v>19.063520588895994</v>
      </c>
      <c r="Q10" s="9"/>
    </row>
    <row r="11" spans="1:134">
      <c r="A11" s="12"/>
      <c r="B11" s="44">
        <v>516</v>
      </c>
      <c r="C11" s="20" t="s">
        <v>87</v>
      </c>
      <c r="D11" s="46">
        <v>2566341</v>
      </c>
      <c r="E11" s="46">
        <v>0</v>
      </c>
      <c r="F11" s="46">
        <v>0</v>
      </c>
      <c r="G11" s="46">
        <v>469979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3036320</v>
      </c>
      <c r="P11" s="47">
        <f t="shared" si="1"/>
        <v>52.467038758618308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10760698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10760698</v>
      </c>
      <c r="P12" s="47">
        <f t="shared" si="1"/>
        <v>185.94283838191839</v>
      </c>
      <c r="Q12" s="9"/>
    </row>
    <row r="13" spans="1:134">
      <c r="A13" s="12"/>
      <c r="B13" s="44">
        <v>519</v>
      </c>
      <c r="C13" s="20" t="s">
        <v>25</v>
      </c>
      <c r="D13" s="46">
        <v>5374929</v>
      </c>
      <c r="E13" s="46">
        <v>15000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5389929</v>
      </c>
      <c r="P13" s="47">
        <f t="shared" si="1"/>
        <v>93.13695978987748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37795131</v>
      </c>
      <c r="E14" s="31">
        <f t="shared" si="3"/>
        <v>3244382</v>
      </c>
      <c r="F14" s="31">
        <f t="shared" si="3"/>
        <v>0</v>
      </c>
      <c r="G14" s="31">
        <f t="shared" si="3"/>
        <v>494303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2" si="4">SUM(D14:N14)</f>
        <v>41533816</v>
      </c>
      <c r="P14" s="43">
        <f t="shared" si="1"/>
        <v>717.69653194173247</v>
      </c>
      <c r="Q14" s="10"/>
    </row>
    <row r="15" spans="1:134">
      <c r="A15" s="12"/>
      <c r="B15" s="44">
        <v>521</v>
      </c>
      <c r="C15" s="20" t="s">
        <v>27</v>
      </c>
      <c r="D15" s="46">
        <v>22307887</v>
      </c>
      <c r="E15" s="46">
        <v>629870</v>
      </c>
      <c r="F15" s="46">
        <v>0</v>
      </c>
      <c r="G15" s="46">
        <v>152104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23089861</v>
      </c>
      <c r="P15" s="47">
        <f t="shared" si="1"/>
        <v>398.9884570855869</v>
      </c>
      <c r="Q15" s="9"/>
    </row>
    <row r="16" spans="1:134">
      <c r="A16" s="12"/>
      <c r="B16" s="44">
        <v>522</v>
      </c>
      <c r="C16" s="20" t="s">
        <v>28</v>
      </c>
      <c r="D16" s="46">
        <v>12927028</v>
      </c>
      <c r="E16" s="46">
        <v>2614512</v>
      </c>
      <c r="F16" s="46">
        <v>0</v>
      </c>
      <c r="G16" s="46">
        <v>342199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15883739</v>
      </c>
      <c r="P16" s="47">
        <f t="shared" si="1"/>
        <v>274.46802370790203</v>
      </c>
      <c r="Q16" s="9"/>
    </row>
    <row r="17" spans="1:17">
      <c r="A17" s="12"/>
      <c r="B17" s="44">
        <v>524</v>
      </c>
      <c r="C17" s="20" t="s">
        <v>29</v>
      </c>
      <c r="D17" s="46">
        <v>2560216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2560216</v>
      </c>
      <c r="P17" s="47">
        <f t="shared" si="1"/>
        <v>44.240051148243509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SUM(D19:D22)</f>
        <v>7177953</v>
      </c>
      <c r="E18" s="31">
        <f t="shared" si="5"/>
        <v>101963</v>
      </c>
      <c r="F18" s="31">
        <f t="shared" si="5"/>
        <v>0</v>
      </c>
      <c r="G18" s="31">
        <f t="shared" si="5"/>
        <v>2359597</v>
      </c>
      <c r="H18" s="31">
        <f t="shared" si="5"/>
        <v>0</v>
      </c>
      <c r="I18" s="31">
        <f t="shared" si="5"/>
        <v>23454008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33093521</v>
      </c>
      <c r="P18" s="43">
        <f t="shared" si="1"/>
        <v>571.84982115394587</v>
      </c>
      <c r="Q18" s="10"/>
    </row>
    <row r="19" spans="1:17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22066006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22066006</v>
      </c>
      <c r="P19" s="47">
        <f t="shared" si="1"/>
        <v>381.2964351747853</v>
      </c>
      <c r="Q19" s="9"/>
    </row>
    <row r="20" spans="1:17">
      <c r="A20" s="12"/>
      <c r="B20" s="44">
        <v>537</v>
      </c>
      <c r="C20" s="20" t="s">
        <v>33</v>
      </c>
      <c r="D20" s="46">
        <v>177237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177237</v>
      </c>
      <c r="P20" s="47">
        <f t="shared" si="1"/>
        <v>3.0626220386722194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1388002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1388002</v>
      </c>
      <c r="P21" s="47">
        <f t="shared" si="1"/>
        <v>23.984413609579928</v>
      </c>
      <c r="Q21" s="9"/>
    </row>
    <row r="22" spans="1:17">
      <c r="A22" s="12"/>
      <c r="B22" s="44">
        <v>539</v>
      </c>
      <c r="C22" s="20" t="s">
        <v>35</v>
      </c>
      <c r="D22" s="46">
        <v>7000716</v>
      </c>
      <c r="E22" s="46">
        <v>101963</v>
      </c>
      <c r="F22" s="46">
        <v>0</v>
      </c>
      <c r="G22" s="46">
        <v>2359597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9462276</v>
      </c>
      <c r="P22" s="47">
        <f t="shared" si="1"/>
        <v>163.50635033090839</v>
      </c>
      <c r="Q22" s="9"/>
    </row>
    <row r="23" spans="1:17" ht="15.75">
      <c r="A23" s="28" t="s">
        <v>36</v>
      </c>
      <c r="B23" s="29"/>
      <c r="C23" s="30"/>
      <c r="D23" s="31">
        <f t="shared" ref="D23:N23" si="6">SUM(D24:D25)</f>
        <v>0</v>
      </c>
      <c r="E23" s="31">
        <f t="shared" si="6"/>
        <v>2106694</v>
      </c>
      <c r="F23" s="31">
        <f t="shared" si="6"/>
        <v>0</v>
      </c>
      <c r="G23" s="31">
        <f t="shared" si="6"/>
        <v>321666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ref="O23:O28" si="7">SUM(D23:N23)</f>
        <v>2428360</v>
      </c>
      <c r="P23" s="43">
        <f t="shared" si="1"/>
        <v>41.961604257745677</v>
      </c>
      <c r="Q23" s="10"/>
    </row>
    <row r="24" spans="1:17">
      <c r="A24" s="12"/>
      <c r="B24" s="44">
        <v>541</v>
      </c>
      <c r="C24" s="20" t="s">
        <v>37</v>
      </c>
      <c r="D24" s="46">
        <v>0</v>
      </c>
      <c r="E24" s="46">
        <v>1401171</v>
      </c>
      <c r="F24" s="46">
        <v>0</v>
      </c>
      <c r="G24" s="46">
        <v>321666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1722837</v>
      </c>
      <c r="P24" s="47">
        <f t="shared" si="1"/>
        <v>29.770299459141885</v>
      </c>
      <c r="Q24" s="9"/>
    </row>
    <row r="25" spans="1:17">
      <c r="A25" s="12"/>
      <c r="B25" s="44">
        <v>544</v>
      </c>
      <c r="C25" s="20" t="s">
        <v>38</v>
      </c>
      <c r="D25" s="46">
        <v>0</v>
      </c>
      <c r="E25" s="46">
        <v>705523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705523</v>
      </c>
      <c r="P25" s="47">
        <f t="shared" si="1"/>
        <v>12.191304798603792</v>
      </c>
      <c r="Q25" s="9"/>
    </row>
    <row r="26" spans="1:17" ht="15.75">
      <c r="A26" s="28" t="s">
        <v>39</v>
      </c>
      <c r="B26" s="29"/>
      <c r="C26" s="30"/>
      <c r="D26" s="31">
        <f t="shared" ref="D26:N26" si="8">SUM(D27:D28)</f>
        <v>57500</v>
      </c>
      <c r="E26" s="31">
        <f t="shared" si="8"/>
        <v>740000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7"/>
        <v>797500</v>
      </c>
      <c r="P26" s="43">
        <f t="shared" si="1"/>
        <v>13.780650066527276</v>
      </c>
      <c r="Q26" s="10"/>
    </row>
    <row r="27" spans="1:17">
      <c r="A27" s="13"/>
      <c r="B27" s="45">
        <v>554</v>
      </c>
      <c r="C27" s="21" t="s">
        <v>40</v>
      </c>
      <c r="D27" s="46">
        <v>0</v>
      </c>
      <c r="E27" s="46">
        <v>740000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740000</v>
      </c>
      <c r="P27" s="47">
        <f t="shared" si="1"/>
        <v>12.787060876777661</v>
      </c>
      <c r="Q27" s="9"/>
    </row>
    <row r="28" spans="1:17">
      <c r="A28" s="13"/>
      <c r="B28" s="45">
        <v>559</v>
      </c>
      <c r="C28" s="21" t="s">
        <v>82</v>
      </c>
      <c r="D28" s="46">
        <v>57500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57500</v>
      </c>
      <c r="P28" s="47">
        <f t="shared" si="1"/>
        <v>0.99358918974961552</v>
      </c>
      <c r="Q28" s="9"/>
    </row>
    <row r="29" spans="1:17" ht="15.75">
      <c r="A29" s="28" t="s">
        <v>41</v>
      </c>
      <c r="B29" s="29"/>
      <c r="C29" s="30"/>
      <c r="D29" s="31">
        <f t="shared" ref="D29:N29" si="9">SUM(D30:D30)</f>
        <v>4610514</v>
      </c>
      <c r="E29" s="31">
        <f t="shared" si="9"/>
        <v>27550</v>
      </c>
      <c r="F29" s="31">
        <f t="shared" si="9"/>
        <v>0</v>
      </c>
      <c r="G29" s="31">
        <f t="shared" si="9"/>
        <v>1599345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>SUM(D29:N29)</f>
        <v>6237409</v>
      </c>
      <c r="P29" s="43">
        <f t="shared" si="1"/>
        <v>107.78125485994713</v>
      </c>
      <c r="Q29" s="9"/>
    </row>
    <row r="30" spans="1:17">
      <c r="A30" s="12"/>
      <c r="B30" s="44">
        <v>572</v>
      </c>
      <c r="C30" s="20" t="s">
        <v>42</v>
      </c>
      <c r="D30" s="46">
        <v>4610514</v>
      </c>
      <c r="E30" s="46">
        <v>27550</v>
      </c>
      <c r="F30" s="46">
        <v>0</v>
      </c>
      <c r="G30" s="46">
        <v>1599345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6237409</v>
      </c>
      <c r="P30" s="47">
        <f t="shared" si="1"/>
        <v>107.78125485994713</v>
      </c>
      <c r="Q30" s="9"/>
    </row>
    <row r="31" spans="1:17" ht="15.75">
      <c r="A31" s="28" t="s">
        <v>44</v>
      </c>
      <c r="B31" s="29"/>
      <c r="C31" s="30"/>
      <c r="D31" s="31">
        <f t="shared" ref="D31:N31" si="10">SUM(D32:D32)</f>
        <v>1000000</v>
      </c>
      <c r="E31" s="31">
        <f t="shared" si="10"/>
        <v>3227382</v>
      </c>
      <c r="F31" s="31">
        <f t="shared" si="10"/>
        <v>0</v>
      </c>
      <c r="G31" s="31">
        <f t="shared" si="10"/>
        <v>5484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4232866</v>
      </c>
      <c r="P31" s="43">
        <f t="shared" si="1"/>
        <v>73.143128682759937</v>
      </c>
      <c r="Q31" s="9"/>
    </row>
    <row r="32" spans="1:17" ht="15.75" thickBot="1">
      <c r="A32" s="12"/>
      <c r="B32" s="44">
        <v>581</v>
      </c>
      <c r="C32" s="20" t="s">
        <v>93</v>
      </c>
      <c r="D32" s="46">
        <v>1000000</v>
      </c>
      <c r="E32" s="46">
        <v>3227382</v>
      </c>
      <c r="F32" s="46">
        <v>0</v>
      </c>
      <c r="G32" s="46">
        <v>5484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4232866</v>
      </c>
      <c r="P32" s="47">
        <f t="shared" si="1"/>
        <v>73.143128682759937</v>
      </c>
      <c r="Q32" s="9"/>
    </row>
    <row r="33" spans="1:120" ht="16.5" thickBot="1">
      <c r="A33" s="14" t="s">
        <v>10</v>
      </c>
      <c r="B33" s="23"/>
      <c r="C33" s="22"/>
      <c r="D33" s="15">
        <f>SUM(D5,D14,D18,D23,D26,D29,D31)</f>
        <v>65213472</v>
      </c>
      <c r="E33" s="15">
        <f t="shared" ref="E33:N33" si="11">SUM(E5,E14,E18,E23,E26,E29,E31)</f>
        <v>9462971</v>
      </c>
      <c r="F33" s="15">
        <f t="shared" si="11"/>
        <v>10760698</v>
      </c>
      <c r="G33" s="15">
        <f t="shared" si="11"/>
        <v>5250374</v>
      </c>
      <c r="H33" s="15">
        <f t="shared" si="11"/>
        <v>0</v>
      </c>
      <c r="I33" s="15">
        <f t="shared" si="11"/>
        <v>23454008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11"/>
        <v>0</v>
      </c>
      <c r="O33" s="15">
        <f>SUM(D33:N33)</f>
        <v>114141523</v>
      </c>
      <c r="P33" s="37">
        <f t="shared" si="1"/>
        <v>1972.3440583366453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94</v>
      </c>
      <c r="N35" s="93"/>
      <c r="O35" s="93"/>
      <c r="P35" s="41">
        <v>57871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13792198</v>
      </c>
      <c r="E5" s="26">
        <f t="shared" si="0"/>
        <v>250000</v>
      </c>
      <c r="F5" s="26">
        <f t="shared" si="0"/>
        <v>2518351</v>
      </c>
      <c r="G5" s="26">
        <f t="shared" si="0"/>
        <v>385855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16946404</v>
      </c>
      <c r="O5" s="32">
        <f t="shared" ref="O5:O32" si="1">(N5/O$34)</f>
        <v>288.18944611669474</v>
      </c>
      <c r="P5" s="6"/>
    </row>
    <row r="6" spans="1:133">
      <c r="A6" s="12"/>
      <c r="B6" s="44">
        <v>511</v>
      </c>
      <c r="C6" s="20" t="s">
        <v>19</v>
      </c>
      <c r="D6" s="46">
        <v>547616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547616</v>
      </c>
      <c r="O6" s="47">
        <f t="shared" si="1"/>
        <v>9.3127221400268692</v>
      </c>
      <c r="P6" s="9"/>
    </row>
    <row r="7" spans="1:133">
      <c r="A7" s="12"/>
      <c r="B7" s="44">
        <v>512</v>
      </c>
      <c r="C7" s="20" t="s">
        <v>20</v>
      </c>
      <c r="D7" s="46">
        <v>1317409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1317409</v>
      </c>
      <c r="O7" s="47">
        <f t="shared" si="1"/>
        <v>22.403771916398824</v>
      </c>
      <c r="P7" s="9"/>
    </row>
    <row r="8" spans="1:133">
      <c r="A8" s="12"/>
      <c r="B8" s="44">
        <v>513</v>
      </c>
      <c r="C8" s="20" t="s">
        <v>21</v>
      </c>
      <c r="D8" s="46">
        <v>1953930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1953930</v>
      </c>
      <c r="O8" s="47">
        <f t="shared" si="1"/>
        <v>33.228406713943166</v>
      </c>
      <c r="P8" s="9"/>
    </row>
    <row r="9" spans="1:133">
      <c r="A9" s="12"/>
      <c r="B9" s="44">
        <v>514</v>
      </c>
      <c r="C9" s="20" t="s">
        <v>22</v>
      </c>
      <c r="D9" s="46">
        <v>912186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912186</v>
      </c>
      <c r="O9" s="47">
        <f t="shared" si="1"/>
        <v>15.512575888985255</v>
      </c>
      <c r="P9" s="9"/>
    </row>
    <row r="10" spans="1:133">
      <c r="A10" s="12"/>
      <c r="B10" s="44">
        <v>515</v>
      </c>
      <c r="C10" s="20" t="s">
        <v>23</v>
      </c>
      <c r="D10" s="46">
        <v>1200670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1200670</v>
      </c>
      <c r="O10" s="47">
        <f t="shared" si="1"/>
        <v>20.418516062105674</v>
      </c>
      <c r="P10" s="9"/>
    </row>
    <row r="11" spans="1:133">
      <c r="A11" s="12"/>
      <c r="B11" s="44">
        <v>516</v>
      </c>
      <c r="C11" s="20" t="s">
        <v>87</v>
      </c>
      <c r="D11" s="46">
        <v>2420962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2420962</v>
      </c>
      <c r="O11" s="47">
        <f t="shared" si="1"/>
        <v>41.170722582181185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2518351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2518351</v>
      </c>
      <c r="O12" s="47">
        <f t="shared" si="1"/>
        <v>42.826913592843901</v>
      </c>
      <c r="P12" s="9"/>
    </row>
    <row r="13" spans="1:133">
      <c r="A13" s="12"/>
      <c r="B13" s="44">
        <v>519</v>
      </c>
      <c r="C13" s="20" t="s">
        <v>60</v>
      </c>
      <c r="D13" s="46">
        <v>5439425</v>
      </c>
      <c r="E13" s="46">
        <v>250000</v>
      </c>
      <c r="F13" s="46">
        <v>0</v>
      </c>
      <c r="G13" s="46">
        <v>385855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6075280</v>
      </c>
      <c r="O13" s="47">
        <f t="shared" si="1"/>
        <v>103.31581722020985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36087019</v>
      </c>
      <c r="E14" s="31">
        <f t="shared" si="3"/>
        <v>1067635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37154654</v>
      </c>
      <c r="O14" s="43">
        <f t="shared" si="1"/>
        <v>631.84963352209923</v>
      </c>
      <c r="P14" s="10"/>
    </row>
    <row r="15" spans="1:133">
      <c r="A15" s="12"/>
      <c r="B15" s="44">
        <v>521</v>
      </c>
      <c r="C15" s="20" t="s">
        <v>27</v>
      </c>
      <c r="D15" s="46">
        <v>22663362</v>
      </c>
      <c r="E15" s="46">
        <v>184469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22847831</v>
      </c>
      <c r="O15" s="47">
        <f t="shared" si="1"/>
        <v>388.54873050694692</v>
      </c>
      <c r="P15" s="9"/>
    </row>
    <row r="16" spans="1:133">
      <c r="A16" s="12"/>
      <c r="B16" s="44">
        <v>522</v>
      </c>
      <c r="C16" s="20" t="s">
        <v>28</v>
      </c>
      <c r="D16" s="46">
        <v>10820904</v>
      </c>
      <c r="E16" s="46">
        <v>883166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11704070</v>
      </c>
      <c r="O16" s="47">
        <f t="shared" si="1"/>
        <v>199.03865449041714</v>
      </c>
      <c r="P16" s="9"/>
    </row>
    <row r="17" spans="1:119">
      <c r="A17" s="12"/>
      <c r="B17" s="44">
        <v>524</v>
      </c>
      <c r="C17" s="20" t="s">
        <v>29</v>
      </c>
      <c r="D17" s="46">
        <v>2602753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2602753</v>
      </c>
      <c r="O17" s="47">
        <f t="shared" si="1"/>
        <v>44.262248524735135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SUM(D19:D22)</f>
        <v>6963860</v>
      </c>
      <c r="E18" s="31">
        <f t="shared" si="5"/>
        <v>22925</v>
      </c>
      <c r="F18" s="31">
        <f t="shared" si="5"/>
        <v>0</v>
      </c>
      <c r="G18" s="31">
        <f t="shared" si="5"/>
        <v>3320293</v>
      </c>
      <c r="H18" s="31">
        <f t="shared" si="5"/>
        <v>0</v>
      </c>
      <c r="I18" s="31">
        <f t="shared" si="5"/>
        <v>23346464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33653542</v>
      </c>
      <c r="O18" s="43">
        <f t="shared" si="1"/>
        <v>572.30995017261023</v>
      </c>
      <c r="P18" s="10"/>
    </row>
    <row r="19" spans="1:119">
      <c r="A19" s="12"/>
      <c r="B19" s="44">
        <v>536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21671337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21671337</v>
      </c>
      <c r="O19" s="47">
        <f t="shared" si="1"/>
        <v>368.54134993112598</v>
      </c>
      <c r="P19" s="9"/>
    </row>
    <row r="20" spans="1:119">
      <c r="A20" s="12"/>
      <c r="B20" s="44">
        <v>537</v>
      </c>
      <c r="C20" s="20" t="s">
        <v>63</v>
      </c>
      <c r="D20" s="46">
        <v>64763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64763</v>
      </c>
      <c r="O20" s="47">
        <f t="shared" si="1"/>
        <v>1.1013553730251857</v>
      </c>
      <c r="P20" s="9"/>
    </row>
    <row r="21" spans="1:119">
      <c r="A21" s="12"/>
      <c r="B21" s="44">
        <v>538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1675127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1675127</v>
      </c>
      <c r="O21" s="47">
        <f t="shared" si="1"/>
        <v>28.487100998248387</v>
      </c>
      <c r="P21" s="9"/>
    </row>
    <row r="22" spans="1:119">
      <c r="A22" s="12"/>
      <c r="B22" s="44">
        <v>539</v>
      </c>
      <c r="C22" s="20" t="s">
        <v>35</v>
      </c>
      <c r="D22" s="46">
        <v>6899097</v>
      </c>
      <c r="E22" s="46">
        <v>22925</v>
      </c>
      <c r="F22" s="46">
        <v>0</v>
      </c>
      <c r="G22" s="46">
        <v>3320293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10242315</v>
      </c>
      <c r="O22" s="47">
        <f t="shared" si="1"/>
        <v>174.18014387021071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SUM(D24:D25)</f>
        <v>0</v>
      </c>
      <c r="E23" s="31">
        <f t="shared" si="6"/>
        <v>2108407</v>
      </c>
      <c r="F23" s="31">
        <f t="shared" si="6"/>
        <v>0</v>
      </c>
      <c r="G23" s="31">
        <f t="shared" si="6"/>
        <v>1309960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3418367</v>
      </c>
      <c r="O23" s="43">
        <f t="shared" si="1"/>
        <v>58.132527252010952</v>
      </c>
      <c r="P23" s="10"/>
    </row>
    <row r="24" spans="1:119">
      <c r="A24" s="12"/>
      <c r="B24" s="44">
        <v>541</v>
      </c>
      <c r="C24" s="20" t="s">
        <v>65</v>
      </c>
      <c r="D24" s="46">
        <v>0</v>
      </c>
      <c r="E24" s="46">
        <v>1404630</v>
      </c>
      <c r="F24" s="46">
        <v>0</v>
      </c>
      <c r="G24" s="46">
        <v>1309960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2714590</v>
      </c>
      <c r="O24" s="47">
        <f t="shared" si="1"/>
        <v>46.164141285308574</v>
      </c>
      <c r="P24" s="9"/>
    </row>
    <row r="25" spans="1:119">
      <c r="A25" s="12"/>
      <c r="B25" s="44">
        <v>544</v>
      </c>
      <c r="C25" s="20" t="s">
        <v>66</v>
      </c>
      <c r="D25" s="46">
        <v>0</v>
      </c>
      <c r="E25" s="46">
        <v>703777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703777</v>
      </c>
      <c r="O25" s="47">
        <f t="shared" si="1"/>
        <v>11.96838596670238</v>
      </c>
      <c r="P25" s="9"/>
    </row>
    <row r="26" spans="1:119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75829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75829</v>
      </c>
      <c r="O26" s="43">
        <f t="shared" si="1"/>
        <v>1.289543050524633</v>
      </c>
      <c r="P26" s="10"/>
    </row>
    <row r="27" spans="1:119">
      <c r="A27" s="13"/>
      <c r="B27" s="45">
        <v>554</v>
      </c>
      <c r="C27" s="21" t="s">
        <v>40</v>
      </c>
      <c r="D27" s="46">
        <v>0</v>
      </c>
      <c r="E27" s="46">
        <v>75829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75829</v>
      </c>
      <c r="O27" s="47">
        <f t="shared" si="1"/>
        <v>1.289543050524633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4722059</v>
      </c>
      <c r="E28" s="31">
        <f t="shared" si="8"/>
        <v>261194</v>
      </c>
      <c r="F28" s="31">
        <f t="shared" si="8"/>
        <v>0</v>
      </c>
      <c r="G28" s="31">
        <f t="shared" si="8"/>
        <v>1525606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6508859</v>
      </c>
      <c r="O28" s="43">
        <f t="shared" si="1"/>
        <v>110.68923354250633</v>
      </c>
      <c r="P28" s="9"/>
    </row>
    <row r="29" spans="1:119">
      <c r="A29" s="12"/>
      <c r="B29" s="44">
        <v>572</v>
      </c>
      <c r="C29" s="20" t="s">
        <v>67</v>
      </c>
      <c r="D29" s="46">
        <v>4722059</v>
      </c>
      <c r="E29" s="46">
        <v>261194</v>
      </c>
      <c r="F29" s="46">
        <v>0</v>
      </c>
      <c r="G29" s="46">
        <v>1525606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6508859</v>
      </c>
      <c r="O29" s="47">
        <f t="shared" si="1"/>
        <v>110.68923354250633</v>
      </c>
      <c r="P29" s="9"/>
    </row>
    <row r="30" spans="1:119" ht="15.75">
      <c r="A30" s="28" t="s">
        <v>69</v>
      </c>
      <c r="B30" s="29"/>
      <c r="C30" s="30"/>
      <c r="D30" s="31">
        <f t="shared" ref="D30:M30" si="9">SUM(D31:D31)</f>
        <v>2800000</v>
      </c>
      <c r="E30" s="31">
        <f t="shared" si="9"/>
        <v>3104301</v>
      </c>
      <c r="F30" s="31">
        <f t="shared" si="9"/>
        <v>0</v>
      </c>
      <c r="G30" s="31">
        <f t="shared" si="9"/>
        <v>20181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5924482</v>
      </c>
      <c r="O30" s="43">
        <f t="shared" si="1"/>
        <v>100.75135622332193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2800000</v>
      </c>
      <c r="E31" s="46">
        <v>3104301</v>
      </c>
      <c r="F31" s="46">
        <v>0</v>
      </c>
      <c r="G31" s="46">
        <v>20181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5924482</v>
      </c>
      <c r="O31" s="47">
        <f t="shared" si="1"/>
        <v>100.75135622332193</v>
      </c>
      <c r="P31" s="9"/>
    </row>
    <row r="32" spans="1:119" ht="16.5" thickBot="1">
      <c r="A32" s="14" t="s">
        <v>10</v>
      </c>
      <c r="B32" s="23"/>
      <c r="C32" s="22"/>
      <c r="D32" s="15">
        <f>SUM(D5,D14,D18,D23,D26,D28,D30)</f>
        <v>64365136</v>
      </c>
      <c r="E32" s="15">
        <f t="shared" ref="E32:M32" si="10">SUM(E5,E14,E18,E23,E26,E28,E30)</f>
        <v>6890291</v>
      </c>
      <c r="F32" s="15">
        <f t="shared" si="10"/>
        <v>2518351</v>
      </c>
      <c r="G32" s="15">
        <f t="shared" si="10"/>
        <v>6561895</v>
      </c>
      <c r="H32" s="15">
        <f t="shared" si="10"/>
        <v>0</v>
      </c>
      <c r="I32" s="15">
        <f t="shared" si="10"/>
        <v>23346464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103682137</v>
      </c>
      <c r="O32" s="37">
        <f t="shared" si="1"/>
        <v>1763.2116898797681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88</v>
      </c>
      <c r="M34" s="93"/>
      <c r="N34" s="93"/>
      <c r="O34" s="41">
        <v>58803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19640615</v>
      </c>
      <c r="E5" s="26">
        <f t="shared" si="0"/>
        <v>10409</v>
      </c>
      <c r="F5" s="26">
        <f t="shared" si="0"/>
        <v>2517464</v>
      </c>
      <c r="G5" s="26">
        <f t="shared" si="0"/>
        <v>1274252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23442740</v>
      </c>
      <c r="O5" s="32">
        <f t="shared" ref="O5:O33" si="1">(N5/O$35)</f>
        <v>399.079704470396</v>
      </c>
      <c r="P5" s="6"/>
    </row>
    <row r="6" spans="1:133">
      <c r="A6" s="12"/>
      <c r="B6" s="44">
        <v>511</v>
      </c>
      <c r="C6" s="20" t="s">
        <v>19</v>
      </c>
      <c r="D6" s="46">
        <v>537897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537897</v>
      </c>
      <c r="O6" s="47">
        <f t="shared" si="1"/>
        <v>9.156940519560111</v>
      </c>
      <c r="P6" s="9"/>
    </row>
    <row r="7" spans="1:133">
      <c r="A7" s="12"/>
      <c r="B7" s="44">
        <v>512</v>
      </c>
      <c r="C7" s="20" t="s">
        <v>20</v>
      </c>
      <c r="D7" s="46">
        <v>1471326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1471326</v>
      </c>
      <c r="O7" s="47">
        <f t="shared" si="1"/>
        <v>25.047257498893465</v>
      </c>
      <c r="P7" s="9"/>
    </row>
    <row r="8" spans="1:133">
      <c r="A8" s="12"/>
      <c r="B8" s="44">
        <v>513</v>
      </c>
      <c r="C8" s="20" t="s">
        <v>21</v>
      </c>
      <c r="D8" s="46">
        <v>1821770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1821770</v>
      </c>
      <c r="O8" s="47">
        <f t="shared" si="1"/>
        <v>31.013074120731332</v>
      </c>
      <c r="P8" s="9"/>
    </row>
    <row r="9" spans="1:133">
      <c r="A9" s="12"/>
      <c r="B9" s="44">
        <v>514</v>
      </c>
      <c r="C9" s="20" t="s">
        <v>22</v>
      </c>
      <c r="D9" s="46">
        <v>766879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766879</v>
      </c>
      <c r="O9" s="47">
        <f t="shared" si="1"/>
        <v>13.055037281672398</v>
      </c>
      <c r="P9" s="9"/>
    </row>
    <row r="10" spans="1:133">
      <c r="A10" s="12"/>
      <c r="B10" s="44">
        <v>515</v>
      </c>
      <c r="C10" s="20" t="s">
        <v>23</v>
      </c>
      <c r="D10" s="46">
        <v>1199962</v>
      </c>
      <c r="E10" s="46">
        <v>10409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1210371</v>
      </c>
      <c r="O10" s="47">
        <f t="shared" si="1"/>
        <v>20.604865343365905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2517464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2517464</v>
      </c>
      <c r="O11" s="47">
        <f t="shared" si="1"/>
        <v>42.856286813523546</v>
      </c>
      <c r="P11" s="9"/>
    </row>
    <row r="12" spans="1:133">
      <c r="A12" s="12"/>
      <c r="B12" s="44">
        <v>519</v>
      </c>
      <c r="C12" s="20" t="s">
        <v>60</v>
      </c>
      <c r="D12" s="46">
        <v>13842781</v>
      </c>
      <c r="E12" s="46">
        <v>0</v>
      </c>
      <c r="F12" s="46">
        <v>0</v>
      </c>
      <c r="G12" s="46">
        <v>1274252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15117033</v>
      </c>
      <c r="O12" s="47">
        <f t="shared" si="1"/>
        <v>257.34624289264923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33179829</v>
      </c>
      <c r="E13" s="31">
        <f t="shared" si="3"/>
        <v>871604</v>
      </c>
      <c r="F13" s="31">
        <f t="shared" si="3"/>
        <v>0</v>
      </c>
      <c r="G13" s="31">
        <f t="shared" si="3"/>
        <v>23424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34074857</v>
      </c>
      <c r="O13" s="43">
        <f t="shared" si="1"/>
        <v>580.07655510537609</v>
      </c>
      <c r="P13" s="10"/>
    </row>
    <row r="14" spans="1:133">
      <c r="A14" s="12"/>
      <c r="B14" s="44">
        <v>521</v>
      </c>
      <c r="C14" s="20" t="s">
        <v>27</v>
      </c>
      <c r="D14" s="46">
        <v>19947102</v>
      </c>
      <c r="E14" s="46">
        <v>855961</v>
      </c>
      <c r="F14" s="46">
        <v>0</v>
      </c>
      <c r="G14" s="46">
        <v>23424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20826487</v>
      </c>
      <c r="O14" s="47">
        <f t="shared" si="1"/>
        <v>354.5416737598311</v>
      </c>
      <c r="P14" s="9"/>
    </row>
    <row r="15" spans="1:133">
      <c r="A15" s="12"/>
      <c r="B15" s="44">
        <v>522</v>
      </c>
      <c r="C15" s="20" t="s">
        <v>28</v>
      </c>
      <c r="D15" s="46">
        <v>10446997</v>
      </c>
      <c r="E15" s="46">
        <v>2818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10449815</v>
      </c>
      <c r="O15" s="47">
        <f t="shared" si="1"/>
        <v>177.89341527356916</v>
      </c>
      <c r="P15" s="9"/>
    </row>
    <row r="16" spans="1:133">
      <c r="A16" s="12"/>
      <c r="B16" s="44">
        <v>524</v>
      </c>
      <c r="C16" s="20" t="s">
        <v>29</v>
      </c>
      <c r="D16" s="46">
        <v>2782613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2782613</v>
      </c>
      <c r="O16" s="47">
        <f t="shared" si="1"/>
        <v>47.370075925232371</v>
      </c>
      <c r="P16" s="9"/>
    </row>
    <row r="17" spans="1:16">
      <c r="A17" s="12"/>
      <c r="B17" s="44">
        <v>525</v>
      </c>
      <c r="C17" s="20" t="s">
        <v>81</v>
      </c>
      <c r="D17" s="46">
        <v>3117</v>
      </c>
      <c r="E17" s="46">
        <v>12825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15942</v>
      </c>
      <c r="O17" s="47">
        <f t="shared" si="1"/>
        <v>0.27139014674338635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252601</v>
      </c>
      <c r="E18" s="31">
        <f t="shared" si="5"/>
        <v>0</v>
      </c>
      <c r="F18" s="31">
        <f t="shared" si="5"/>
        <v>0</v>
      </c>
      <c r="G18" s="31">
        <f t="shared" si="5"/>
        <v>2289436</v>
      </c>
      <c r="H18" s="31">
        <f t="shared" si="5"/>
        <v>0</v>
      </c>
      <c r="I18" s="31">
        <f t="shared" si="5"/>
        <v>22865035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25407072</v>
      </c>
      <c r="O18" s="43">
        <f t="shared" si="1"/>
        <v>432.51969629907052</v>
      </c>
      <c r="P18" s="10"/>
    </row>
    <row r="19" spans="1:16">
      <c r="A19" s="12"/>
      <c r="B19" s="44">
        <v>536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21227682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21227682</v>
      </c>
      <c r="O19" s="47">
        <f t="shared" si="1"/>
        <v>361.37145483640325</v>
      </c>
      <c r="P19" s="9"/>
    </row>
    <row r="20" spans="1:16">
      <c r="A20" s="12"/>
      <c r="B20" s="44">
        <v>537</v>
      </c>
      <c r="C20" s="20" t="s">
        <v>63</v>
      </c>
      <c r="D20" s="46">
        <v>252601</v>
      </c>
      <c r="E20" s="46">
        <v>0</v>
      </c>
      <c r="F20" s="46">
        <v>0</v>
      </c>
      <c r="G20" s="46">
        <v>159577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412178</v>
      </c>
      <c r="O20" s="47">
        <f t="shared" si="1"/>
        <v>7.0167512171870214</v>
      </c>
      <c r="P20" s="9"/>
    </row>
    <row r="21" spans="1:16">
      <c r="A21" s="12"/>
      <c r="B21" s="44">
        <v>538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1637353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1637353</v>
      </c>
      <c r="O21" s="47">
        <f t="shared" si="1"/>
        <v>27.873633856525142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2129859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2129859</v>
      </c>
      <c r="O22" s="47">
        <f t="shared" si="1"/>
        <v>36.257856388955091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0</v>
      </c>
      <c r="E23" s="31">
        <f t="shared" si="6"/>
        <v>3129871</v>
      </c>
      <c r="F23" s="31">
        <f t="shared" si="6"/>
        <v>0</v>
      </c>
      <c r="G23" s="31">
        <f t="shared" si="6"/>
        <v>896028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4025899</v>
      </c>
      <c r="O23" s="43">
        <f t="shared" si="1"/>
        <v>68.535272888223076</v>
      </c>
      <c r="P23" s="10"/>
    </row>
    <row r="24" spans="1:16">
      <c r="A24" s="12"/>
      <c r="B24" s="44">
        <v>541</v>
      </c>
      <c r="C24" s="20" t="s">
        <v>65</v>
      </c>
      <c r="D24" s="46">
        <v>0</v>
      </c>
      <c r="E24" s="46">
        <v>2492478</v>
      </c>
      <c r="F24" s="46">
        <v>0</v>
      </c>
      <c r="G24" s="46">
        <v>896028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3388506</v>
      </c>
      <c r="O24" s="47">
        <f t="shared" si="1"/>
        <v>57.684552790167174</v>
      </c>
      <c r="P24" s="9"/>
    </row>
    <row r="25" spans="1:16">
      <c r="A25" s="12"/>
      <c r="B25" s="44">
        <v>544</v>
      </c>
      <c r="C25" s="20" t="s">
        <v>66</v>
      </c>
      <c r="D25" s="46">
        <v>0</v>
      </c>
      <c r="E25" s="46">
        <v>637393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637393</v>
      </c>
      <c r="O25" s="47">
        <f t="shared" si="1"/>
        <v>10.850720098055906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46229</v>
      </c>
      <c r="E26" s="31">
        <f t="shared" si="8"/>
        <v>807975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854204</v>
      </c>
      <c r="O26" s="43">
        <f t="shared" si="1"/>
        <v>14.541622689047019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807975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807975</v>
      </c>
      <c r="O27" s="47">
        <f t="shared" si="1"/>
        <v>13.754638929556364</v>
      </c>
      <c r="P27" s="9"/>
    </row>
    <row r="28" spans="1:16">
      <c r="A28" s="13"/>
      <c r="B28" s="45">
        <v>559</v>
      </c>
      <c r="C28" s="21" t="s">
        <v>82</v>
      </c>
      <c r="D28" s="46">
        <v>46229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46229</v>
      </c>
      <c r="O28" s="47">
        <f t="shared" si="1"/>
        <v>0.78698375949065402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5047012</v>
      </c>
      <c r="E29" s="31">
        <f t="shared" si="9"/>
        <v>23610</v>
      </c>
      <c r="F29" s="31">
        <f t="shared" si="9"/>
        <v>0</v>
      </c>
      <c r="G29" s="31">
        <f t="shared" si="9"/>
        <v>269375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5339997</v>
      </c>
      <c r="O29" s="43">
        <f t="shared" si="1"/>
        <v>90.905944639270032</v>
      </c>
      <c r="P29" s="9"/>
    </row>
    <row r="30" spans="1:16">
      <c r="A30" s="12"/>
      <c r="B30" s="44">
        <v>572</v>
      </c>
      <c r="C30" s="20" t="s">
        <v>67</v>
      </c>
      <c r="D30" s="46">
        <v>5047012</v>
      </c>
      <c r="E30" s="46">
        <v>23610</v>
      </c>
      <c r="F30" s="46">
        <v>0</v>
      </c>
      <c r="G30" s="46">
        <v>269375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5339997</v>
      </c>
      <c r="O30" s="47">
        <f t="shared" si="1"/>
        <v>90.905944639270032</v>
      </c>
      <c r="P30" s="9"/>
    </row>
    <row r="31" spans="1:16" ht="15.75">
      <c r="A31" s="28" t="s">
        <v>69</v>
      </c>
      <c r="B31" s="29"/>
      <c r="C31" s="30"/>
      <c r="D31" s="31">
        <f t="shared" ref="D31:M31" si="10">SUM(D32:D32)</f>
        <v>3000000</v>
      </c>
      <c r="E31" s="31">
        <f t="shared" si="10"/>
        <v>3210781</v>
      </c>
      <c r="F31" s="31">
        <f t="shared" si="10"/>
        <v>0</v>
      </c>
      <c r="G31" s="31">
        <f t="shared" si="10"/>
        <v>32501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6243282</v>
      </c>
      <c r="O31" s="43">
        <f t="shared" si="1"/>
        <v>106.28310237989854</v>
      </c>
      <c r="P31" s="9"/>
    </row>
    <row r="32" spans="1:16" ht="15.75" thickBot="1">
      <c r="A32" s="12"/>
      <c r="B32" s="44">
        <v>581</v>
      </c>
      <c r="C32" s="20" t="s">
        <v>70</v>
      </c>
      <c r="D32" s="46">
        <v>3000000</v>
      </c>
      <c r="E32" s="46">
        <v>3210781</v>
      </c>
      <c r="F32" s="46">
        <v>0</v>
      </c>
      <c r="G32" s="46">
        <v>32501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6243282</v>
      </c>
      <c r="O32" s="47">
        <f t="shared" si="1"/>
        <v>106.28310237989854</v>
      </c>
      <c r="P32" s="9"/>
    </row>
    <row r="33" spans="1:119" ht="16.5" thickBot="1">
      <c r="A33" s="14" t="s">
        <v>10</v>
      </c>
      <c r="B33" s="23"/>
      <c r="C33" s="22"/>
      <c r="D33" s="15">
        <f>SUM(D5,D13,D18,D23,D26,D29,D31)</f>
        <v>61166286</v>
      </c>
      <c r="E33" s="15">
        <f t="shared" ref="E33:M33" si="11">SUM(E5,E13,E18,E23,E26,E29,E31)</f>
        <v>8054250</v>
      </c>
      <c r="F33" s="15">
        <f t="shared" si="11"/>
        <v>2517464</v>
      </c>
      <c r="G33" s="15">
        <f t="shared" si="11"/>
        <v>4785016</v>
      </c>
      <c r="H33" s="15">
        <f t="shared" si="11"/>
        <v>0</v>
      </c>
      <c r="I33" s="15">
        <f t="shared" si="11"/>
        <v>22865035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>SUM(D33:M33)</f>
        <v>99388051</v>
      </c>
      <c r="O33" s="37">
        <f t="shared" si="1"/>
        <v>1691.9418984712811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85</v>
      </c>
      <c r="M35" s="93"/>
      <c r="N35" s="93"/>
      <c r="O35" s="41">
        <v>58742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21359370</v>
      </c>
      <c r="E5" s="26">
        <f t="shared" si="0"/>
        <v>18107</v>
      </c>
      <c r="F5" s="26">
        <f t="shared" si="0"/>
        <v>2228157</v>
      </c>
      <c r="G5" s="26">
        <f t="shared" si="0"/>
        <v>983183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24588817</v>
      </c>
      <c r="O5" s="32">
        <f t="shared" ref="O5:O33" si="1">(N5/O$35)</f>
        <v>421.44551282051282</v>
      </c>
      <c r="P5" s="6"/>
    </row>
    <row r="6" spans="1:133">
      <c r="A6" s="12"/>
      <c r="B6" s="44">
        <v>511</v>
      </c>
      <c r="C6" s="20" t="s">
        <v>19</v>
      </c>
      <c r="D6" s="46">
        <v>529960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529960</v>
      </c>
      <c r="O6" s="47">
        <f t="shared" si="1"/>
        <v>9.0833676127793783</v>
      </c>
      <c r="P6" s="9"/>
    </row>
    <row r="7" spans="1:133">
      <c r="A7" s="12"/>
      <c r="B7" s="44">
        <v>512</v>
      </c>
      <c r="C7" s="20" t="s">
        <v>20</v>
      </c>
      <c r="D7" s="46">
        <v>1230665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1230665</v>
      </c>
      <c r="O7" s="47">
        <f t="shared" si="1"/>
        <v>21.093257232963115</v>
      </c>
      <c r="P7" s="9"/>
    </row>
    <row r="8" spans="1:133">
      <c r="A8" s="12"/>
      <c r="B8" s="44">
        <v>513</v>
      </c>
      <c r="C8" s="20" t="s">
        <v>21</v>
      </c>
      <c r="D8" s="46">
        <v>1693838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1693838</v>
      </c>
      <c r="O8" s="47">
        <f t="shared" si="1"/>
        <v>29.031914164267107</v>
      </c>
      <c r="P8" s="9"/>
    </row>
    <row r="9" spans="1:133">
      <c r="A9" s="12"/>
      <c r="B9" s="44">
        <v>514</v>
      </c>
      <c r="C9" s="20" t="s">
        <v>22</v>
      </c>
      <c r="D9" s="46">
        <v>588883</v>
      </c>
      <c r="E9" s="46">
        <v>8450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597333</v>
      </c>
      <c r="O9" s="47">
        <f t="shared" si="1"/>
        <v>10.238122171945701</v>
      </c>
      <c r="P9" s="9"/>
    </row>
    <row r="10" spans="1:133">
      <c r="A10" s="12"/>
      <c r="B10" s="44">
        <v>515</v>
      </c>
      <c r="C10" s="20" t="s">
        <v>23</v>
      </c>
      <c r="D10" s="46">
        <v>1153708</v>
      </c>
      <c r="E10" s="46">
        <v>9657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1163365</v>
      </c>
      <c r="O10" s="47">
        <f t="shared" si="1"/>
        <v>19.939753873577402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2228157</v>
      </c>
      <c r="G11" s="46">
        <v>34500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2262657</v>
      </c>
      <c r="O11" s="47">
        <f t="shared" si="1"/>
        <v>38.781314273961335</v>
      </c>
      <c r="P11" s="9"/>
    </row>
    <row r="12" spans="1:133">
      <c r="A12" s="12"/>
      <c r="B12" s="44">
        <v>519</v>
      </c>
      <c r="C12" s="20" t="s">
        <v>60</v>
      </c>
      <c r="D12" s="46">
        <v>16162316</v>
      </c>
      <c r="E12" s="46">
        <v>0</v>
      </c>
      <c r="F12" s="46">
        <v>0</v>
      </c>
      <c r="G12" s="46">
        <v>948683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17110999</v>
      </c>
      <c r="O12" s="47">
        <f t="shared" si="1"/>
        <v>293.27778349101879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31450940</v>
      </c>
      <c r="E13" s="31">
        <f t="shared" si="3"/>
        <v>1262811</v>
      </c>
      <c r="F13" s="31">
        <f t="shared" si="3"/>
        <v>0</v>
      </c>
      <c r="G13" s="31">
        <f t="shared" si="3"/>
        <v>87311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32801062</v>
      </c>
      <c r="O13" s="43">
        <f t="shared" si="1"/>
        <v>562.20111750994101</v>
      </c>
      <c r="P13" s="10"/>
    </row>
    <row r="14" spans="1:133">
      <c r="A14" s="12"/>
      <c r="B14" s="44">
        <v>521</v>
      </c>
      <c r="C14" s="20" t="s">
        <v>27</v>
      </c>
      <c r="D14" s="46">
        <v>18976876</v>
      </c>
      <c r="E14" s="46">
        <v>375518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19352394</v>
      </c>
      <c r="O14" s="47">
        <f t="shared" si="1"/>
        <v>331.69467297408471</v>
      </c>
      <c r="P14" s="9"/>
    </row>
    <row r="15" spans="1:133">
      <c r="A15" s="12"/>
      <c r="B15" s="44">
        <v>522</v>
      </c>
      <c r="C15" s="20" t="s">
        <v>28</v>
      </c>
      <c r="D15" s="46">
        <v>9717578</v>
      </c>
      <c r="E15" s="46">
        <v>204583</v>
      </c>
      <c r="F15" s="46">
        <v>0</v>
      </c>
      <c r="G15" s="46">
        <v>87311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10009472</v>
      </c>
      <c r="O15" s="47">
        <f t="shared" si="1"/>
        <v>171.55957767722472</v>
      </c>
      <c r="P15" s="9"/>
    </row>
    <row r="16" spans="1:133">
      <c r="A16" s="12"/>
      <c r="B16" s="44">
        <v>524</v>
      </c>
      <c r="C16" s="20" t="s">
        <v>29</v>
      </c>
      <c r="D16" s="46">
        <v>2660800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2660800</v>
      </c>
      <c r="O16" s="47">
        <f t="shared" si="1"/>
        <v>45.605375017139721</v>
      </c>
      <c r="P16" s="9"/>
    </row>
    <row r="17" spans="1:16">
      <c r="A17" s="12"/>
      <c r="B17" s="44">
        <v>525</v>
      </c>
      <c r="C17" s="20" t="s">
        <v>81</v>
      </c>
      <c r="D17" s="46">
        <v>95686</v>
      </c>
      <c r="E17" s="46">
        <v>682710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778396</v>
      </c>
      <c r="O17" s="47">
        <f t="shared" si="1"/>
        <v>13.341491841491841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196635</v>
      </c>
      <c r="E18" s="31">
        <f t="shared" si="5"/>
        <v>0</v>
      </c>
      <c r="F18" s="31">
        <f t="shared" si="5"/>
        <v>0</v>
      </c>
      <c r="G18" s="31">
        <f t="shared" si="5"/>
        <v>321943</v>
      </c>
      <c r="H18" s="31">
        <f t="shared" si="5"/>
        <v>0</v>
      </c>
      <c r="I18" s="31">
        <f t="shared" si="5"/>
        <v>19932847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20451425</v>
      </c>
      <c r="O18" s="43">
        <f t="shared" si="1"/>
        <v>350.53175990675993</v>
      </c>
      <c r="P18" s="10"/>
    </row>
    <row r="19" spans="1:16">
      <c r="A19" s="12"/>
      <c r="B19" s="44">
        <v>536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18504705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18504705</v>
      </c>
      <c r="O19" s="47">
        <f t="shared" si="1"/>
        <v>317.16551830522417</v>
      </c>
      <c r="P19" s="9"/>
    </row>
    <row r="20" spans="1:16">
      <c r="A20" s="12"/>
      <c r="B20" s="44">
        <v>537</v>
      </c>
      <c r="C20" s="20" t="s">
        <v>63</v>
      </c>
      <c r="D20" s="46">
        <v>196635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196635</v>
      </c>
      <c r="O20" s="47">
        <f t="shared" si="1"/>
        <v>3.3702694364459069</v>
      </c>
      <c r="P20" s="9"/>
    </row>
    <row r="21" spans="1:16">
      <c r="A21" s="12"/>
      <c r="B21" s="44">
        <v>538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1428142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1428142</v>
      </c>
      <c r="O21" s="47">
        <f t="shared" si="1"/>
        <v>24.477958316193611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321943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321943</v>
      </c>
      <c r="O22" s="47">
        <f t="shared" si="1"/>
        <v>5.5180138488962021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0</v>
      </c>
      <c r="E23" s="31">
        <f t="shared" si="6"/>
        <v>1604572</v>
      </c>
      <c r="F23" s="31">
        <f t="shared" si="6"/>
        <v>0</v>
      </c>
      <c r="G23" s="31">
        <f t="shared" si="6"/>
        <v>5259391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6863963</v>
      </c>
      <c r="O23" s="43">
        <f t="shared" si="1"/>
        <v>117.6464246537776</v>
      </c>
      <c r="P23" s="10"/>
    </row>
    <row r="24" spans="1:16">
      <c r="A24" s="12"/>
      <c r="B24" s="44">
        <v>541</v>
      </c>
      <c r="C24" s="20" t="s">
        <v>65</v>
      </c>
      <c r="D24" s="46">
        <v>0</v>
      </c>
      <c r="E24" s="46">
        <v>1007964</v>
      </c>
      <c r="F24" s="46">
        <v>0</v>
      </c>
      <c r="G24" s="46">
        <v>5259391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6267355</v>
      </c>
      <c r="O24" s="47">
        <f t="shared" si="1"/>
        <v>107.4207287810229</v>
      </c>
      <c r="P24" s="9"/>
    </row>
    <row r="25" spans="1:16">
      <c r="A25" s="12"/>
      <c r="B25" s="44">
        <v>544</v>
      </c>
      <c r="C25" s="20" t="s">
        <v>66</v>
      </c>
      <c r="D25" s="46">
        <v>0</v>
      </c>
      <c r="E25" s="46">
        <v>596608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596608</v>
      </c>
      <c r="O25" s="47">
        <f t="shared" si="1"/>
        <v>10.225695872754697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103013</v>
      </c>
      <c r="E26" s="31">
        <f t="shared" si="8"/>
        <v>511372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614385</v>
      </c>
      <c r="O26" s="43">
        <f t="shared" si="1"/>
        <v>10.53038872891814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511372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511372</v>
      </c>
      <c r="O27" s="47">
        <f t="shared" si="1"/>
        <v>8.764774441245029</v>
      </c>
      <c r="P27" s="9"/>
    </row>
    <row r="28" spans="1:16">
      <c r="A28" s="13"/>
      <c r="B28" s="45">
        <v>559</v>
      </c>
      <c r="C28" s="21" t="s">
        <v>82</v>
      </c>
      <c r="D28" s="46">
        <v>103013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103013</v>
      </c>
      <c r="O28" s="47">
        <f t="shared" si="1"/>
        <v>1.7656142876731111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4799055</v>
      </c>
      <c r="E29" s="31">
        <f t="shared" si="9"/>
        <v>2497028</v>
      </c>
      <c r="F29" s="31">
        <f t="shared" si="9"/>
        <v>0</v>
      </c>
      <c r="G29" s="31">
        <f t="shared" si="9"/>
        <v>1965299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9261382</v>
      </c>
      <c r="O29" s="43">
        <f t="shared" si="1"/>
        <v>158.73752228163994</v>
      </c>
      <c r="P29" s="9"/>
    </row>
    <row r="30" spans="1:16">
      <c r="A30" s="12"/>
      <c r="B30" s="44">
        <v>572</v>
      </c>
      <c r="C30" s="20" t="s">
        <v>67</v>
      </c>
      <c r="D30" s="46">
        <v>4799055</v>
      </c>
      <c r="E30" s="46">
        <v>2497028</v>
      </c>
      <c r="F30" s="46">
        <v>0</v>
      </c>
      <c r="G30" s="46">
        <v>1965299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9261382</v>
      </c>
      <c r="O30" s="47">
        <f t="shared" si="1"/>
        <v>158.73752228163994</v>
      </c>
      <c r="P30" s="9"/>
    </row>
    <row r="31" spans="1:16" ht="15.75">
      <c r="A31" s="28" t="s">
        <v>69</v>
      </c>
      <c r="B31" s="29"/>
      <c r="C31" s="30"/>
      <c r="D31" s="31">
        <f t="shared" ref="D31:M31" si="10">SUM(D32:D32)</f>
        <v>3100000</v>
      </c>
      <c r="E31" s="31">
        <f t="shared" si="10"/>
        <v>2391266</v>
      </c>
      <c r="F31" s="31">
        <f t="shared" si="10"/>
        <v>0</v>
      </c>
      <c r="G31" s="31">
        <f t="shared" si="10"/>
        <v>18193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5509459</v>
      </c>
      <c r="O31" s="43">
        <f t="shared" si="1"/>
        <v>94.430601261483616</v>
      </c>
      <c r="P31" s="9"/>
    </row>
    <row r="32" spans="1:16" ht="15.75" thickBot="1">
      <c r="A32" s="12"/>
      <c r="B32" s="44">
        <v>581</v>
      </c>
      <c r="C32" s="20" t="s">
        <v>70</v>
      </c>
      <c r="D32" s="46">
        <v>3100000</v>
      </c>
      <c r="E32" s="46">
        <v>2391266</v>
      </c>
      <c r="F32" s="46">
        <v>0</v>
      </c>
      <c r="G32" s="46">
        <v>18193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5509459</v>
      </c>
      <c r="O32" s="47">
        <f t="shared" si="1"/>
        <v>94.430601261483616</v>
      </c>
      <c r="P32" s="9"/>
    </row>
    <row r="33" spans="1:119" ht="16.5" thickBot="1">
      <c r="A33" s="14" t="s">
        <v>10</v>
      </c>
      <c r="B33" s="23"/>
      <c r="C33" s="22"/>
      <c r="D33" s="15">
        <f>SUM(D5,D13,D18,D23,D26,D29,D31)</f>
        <v>61009013</v>
      </c>
      <c r="E33" s="15">
        <f t="shared" ref="E33:M33" si="11">SUM(E5,E13,E18,E23,E26,E29,E31)</f>
        <v>8285156</v>
      </c>
      <c r="F33" s="15">
        <f t="shared" si="11"/>
        <v>2228157</v>
      </c>
      <c r="G33" s="15">
        <f t="shared" si="11"/>
        <v>8635320</v>
      </c>
      <c r="H33" s="15">
        <f t="shared" si="11"/>
        <v>0</v>
      </c>
      <c r="I33" s="15">
        <f t="shared" si="11"/>
        <v>19932847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>SUM(D33:M33)</f>
        <v>100090493</v>
      </c>
      <c r="O33" s="37">
        <f t="shared" si="1"/>
        <v>1715.5233271630329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83</v>
      </c>
      <c r="M35" s="93"/>
      <c r="N35" s="93"/>
      <c r="O35" s="41">
        <v>58344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11193316</v>
      </c>
      <c r="E5" s="26">
        <f t="shared" si="0"/>
        <v>938891</v>
      </c>
      <c r="F5" s="26">
        <f t="shared" si="0"/>
        <v>8813073</v>
      </c>
      <c r="G5" s="26">
        <f t="shared" si="0"/>
        <v>846173</v>
      </c>
      <c r="H5" s="26">
        <f t="shared" si="0"/>
        <v>0</v>
      </c>
      <c r="I5" s="26">
        <f t="shared" si="0"/>
        <v>2434780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24226233</v>
      </c>
      <c r="O5" s="32">
        <f t="shared" ref="O5:O33" si="1">(N5/O$35)</f>
        <v>422.09657635682549</v>
      </c>
      <c r="P5" s="6"/>
    </row>
    <row r="6" spans="1:133">
      <c r="A6" s="12"/>
      <c r="B6" s="44">
        <v>511</v>
      </c>
      <c r="C6" s="20" t="s">
        <v>19</v>
      </c>
      <c r="D6" s="46">
        <v>508351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508351</v>
      </c>
      <c r="O6" s="47">
        <f t="shared" si="1"/>
        <v>8.8570607195748767</v>
      </c>
      <c r="P6" s="9"/>
    </row>
    <row r="7" spans="1:133">
      <c r="A7" s="12"/>
      <c r="B7" s="44">
        <v>512</v>
      </c>
      <c r="C7" s="20" t="s">
        <v>20</v>
      </c>
      <c r="D7" s="46">
        <v>2026154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2026154</v>
      </c>
      <c r="O7" s="47">
        <f t="shared" si="1"/>
        <v>35.301925254813135</v>
      </c>
      <c r="P7" s="9"/>
    </row>
    <row r="8" spans="1:133">
      <c r="A8" s="12"/>
      <c r="B8" s="44">
        <v>513</v>
      </c>
      <c r="C8" s="20" t="s">
        <v>21</v>
      </c>
      <c r="D8" s="46">
        <v>6600597</v>
      </c>
      <c r="E8" s="46">
        <v>0</v>
      </c>
      <c r="F8" s="46">
        <v>0</v>
      </c>
      <c r="G8" s="46">
        <v>806173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7406770</v>
      </c>
      <c r="O8" s="47">
        <f t="shared" si="1"/>
        <v>129.04904608415367</v>
      </c>
      <c r="P8" s="9"/>
    </row>
    <row r="9" spans="1:133">
      <c r="A9" s="12"/>
      <c r="B9" s="44">
        <v>514</v>
      </c>
      <c r="C9" s="20" t="s">
        <v>22</v>
      </c>
      <c r="D9" s="46">
        <v>543360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543360</v>
      </c>
      <c r="O9" s="47">
        <f t="shared" si="1"/>
        <v>9.4670267444899387</v>
      </c>
      <c r="P9" s="9"/>
    </row>
    <row r="10" spans="1:133">
      <c r="A10" s="12"/>
      <c r="B10" s="44">
        <v>515</v>
      </c>
      <c r="C10" s="20" t="s">
        <v>23</v>
      </c>
      <c r="D10" s="46">
        <v>1076157</v>
      </c>
      <c r="E10" s="46">
        <v>8419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1084576</v>
      </c>
      <c r="O10" s="47">
        <f t="shared" si="1"/>
        <v>18.896698318668875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8813073</v>
      </c>
      <c r="G11" s="46">
        <v>40000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8853073</v>
      </c>
      <c r="O11" s="47">
        <f t="shared" si="1"/>
        <v>154.24815750500915</v>
      </c>
      <c r="P11" s="9"/>
    </row>
    <row r="12" spans="1:133">
      <c r="A12" s="12"/>
      <c r="B12" s="44">
        <v>519</v>
      </c>
      <c r="C12" s="20" t="s">
        <v>60</v>
      </c>
      <c r="D12" s="46">
        <v>438697</v>
      </c>
      <c r="E12" s="46">
        <v>930472</v>
      </c>
      <c r="F12" s="46">
        <v>0</v>
      </c>
      <c r="G12" s="46">
        <v>0</v>
      </c>
      <c r="H12" s="46">
        <v>0</v>
      </c>
      <c r="I12" s="46">
        <v>2434780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3803949</v>
      </c>
      <c r="O12" s="47">
        <f t="shared" si="1"/>
        <v>66.276661730115862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29246263</v>
      </c>
      <c r="E13" s="31">
        <f t="shared" si="3"/>
        <v>971369</v>
      </c>
      <c r="F13" s="31">
        <f t="shared" si="3"/>
        <v>0</v>
      </c>
      <c r="G13" s="31">
        <f t="shared" si="3"/>
        <v>81252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30298884</v>
      </c>
      <c r="O13" s="43">
        <f t="shared" si="1"/>
        <v>527.90110636815052</v>
      </c>
      <c r="P13" s="10"/>
    </row>
    <row r="14" spans="1:133">
      <c r="A14" s="12"/>
      <c r="B14" s="44">
        <v>521</v>
      </c>
      <c r="C14" s="20" t="s">
        <v>27</v>
      </c>
      <c r="D14" s="46">
        <v>17614322</v>
      </c>
      <c r="E14" s="46">
        <v>316749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17931071</v>
      </c>
      <c r="O14" s="47">
        <f t="shared" si="1"/>
        <v>312.41521038417983</v>
      </c>
      <c r="P14" s="9"/>
    </row>
    <row r="15" spans="1:133">
      <c r="A15" s="12"/>
      <c r="B15" s="44">
        <v>522</v>
      </c>
      <c r="C15" s="20" t="s">
        <v>28</v>
      </c>
      <c r="D15" s="46">
        <v>9144060</v>
      </c>
      <c r="E15" s="46">
        <v>654620</v>
      </c>
      <c r="F15" s="46">
        <v>0</v>
      </c>
      <c r="G15" s="46">
        <v>81252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9879932</v>
      </c>
      <c r="O15" s="47">
        <f t="shared" si="1"/>
        <v>172.13924557888319</v>
      </c>
      <c r="P15" s="9"/>
    </row>
    <row r="16" spans="1:133">
      <c r="A16" s="12"/>
      <c r="B16" s="44">
        <v>524</v>
      </c>
      <c r="C16" s="20" t="s">
        <v>29</v>
      </c>
      <c r="D16" s="46">
        <v>2487881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2487881</v>
      </c>
      <c r="O16" s="47">
        <f t="shared" si="1"/>
        <v>43.346650405087551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4188559</v>
      </c>
      <c r="E17" s="31">
        <f t="shared" si="4"/>
        <v>8122</v>
      </c>
      <c r="F17" s="31">
        <f t="shared" si="4"/>
        <v>0</v>
      </c>
      <c r="G17" s="31">
        <f t="shared" si="4"/>
        <v>1554241</v>
      </c>
      <c r="H17" s="31">
        <f t="shared" si="4"/>
        <v>0</v>
      </c>
      <c r="I17" s="31">
        <f t="shared" si="4"/>
        <v>17488768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23239690</v>
      </c>
      <c r="O17" s="43">
        <f t="shared" si="1"/>
        <v>404.90791880825856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25435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25435</v>
      </c>
      <c r="O18" s="47">
        <f t="shared" si="1"/>
        <v>0.44315706943113514</v>
      </c>
      <c r="P18" s="9"/>
    </row>
    <row r="19" spans="1:16">
      <c r="A19" s="12"/>
      <c r="B19" s="44">
        <v>535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62279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62279</v>
      </c>
      <c r="O19" s="47">
        <f t="shared" si="1"/>
        <v>1.0850945204286087</v>
      </c>
      <c r="P19" s="9"/>
    </row>
    <row r="20" spans="1:16">
      <c r="A20" s="12"/>
      <c r="B20" s="44">
        <v>536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15956619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15956619</v>
      </c>
      <c r="O20" s="47">
        <f t="shared" si="1"/>
        <v>278.01409530446904</v>
      </c>
      <c r="P20" s="9"/>
    </row>
    <row r="21" spans="1:16">
      <c r="A21" s="12"/>
      <c r="B21" s="44">
        <v>537</v>
      </c>
      <c r="C21" s="20" t="s">
        <v>63</v>
      </c>
      <c r="D21" s="46">
        <v>147539</v>
      </c>
      <c r="E21" s="46">
        <v>0</v>
      </c>
      <c r="F21" s="46">
        <v>0</v>
      </c>
      <c r="G21" s="46">
        <v>67061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214600</v>
      </c>
      <c r="O21" s="47">
        <f t="shared" si="1"/>
        <v>3.7390016551964456</v>
      </c>
      <c r="P21" s="9"/>
    </row>
    <row r="22" spans="1:16">
      <c r="A22" s="12"/>
      <c r="B22" s="44">
        <v>538</v>
      </c>
      <c r="C22" s="20" t="s">
        <v>64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1444435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1444435</v>
      </c>
      <c r="O22" s="47">
        <f t="shared" si="1"/>
        <v>25.166565031797195</v>
      </c>
      <c r="P22" s="9"/>
    </row>
    <row r="23" spans="1:16">
      <c r="A23" s="12"/>
      <c r="B23" s="44">
        <v>539</v>
      </c>
      <c r="C23" s="20" t="s">
        <v>35</v>
      </c>
      <c r="D23" s="46">
        <v>4041020</v>
      </c>
      <c r="E23" s="46">
        <v>8122</v>
      </c>
      <c r="F23" s="46">
        <v>0</v>
      </c>
      <c r="G23" s="46">
        <v>1487180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5536322</v>
      </c>
      <c r="O23" s="47">
        <f t="shared" si="1"/>
        <v>96.460005226936147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465983</v>
      </c>
      <c r="E24" s="31">
        <f t="shared" si="6"/>
        <v>2122340</v>
      </c>
      <c r="F24" s="31">
        <f t="shared" si="6"/>
        <v>0</v>
      </c>
      <c r="G24" s="31">
        <f t="shared" si="6"/>
        <v>563469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3151792</v>
      </c>
      <c r="O24" s="43">
        <f t="shared" si="1"/>
        <v>54.91405174666783</v>
      </c>
      <c r="P24" s="10"/>
    </row>
    <row r="25" spans="1:16">
      <c r="A25" s="12"/>
      <c r="B25" s="44">
        <v>541</v>
      </c>
      <c r="C25" s="20" t="s">
        <v>65</v>
      </c>
      <c r="D25" s="46">
        <v>465983</v>
      </c>
      <c r="E25" s="46">
        <v>1396344</v>
      </c>
      <c r="F25" s="46">
        <v>0</v>
      </c>
      <c r="G25" s="46">
        <v>563469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2425796</v>
      </c>
      <c r="O25" s="47">
        <f t="shared" si="1"/>
        <v>42.264935970032234</v>
      </c>
      <c r="P25" s="9"/>
    </row>
    <row r="26" spans="1:16">
      <c r="A26" s="12"/>
      <c r="B26" s="44">
        <v>544</v>
      </c>
      <c r="C26" s="20" t="s">
        <v>66</v>
      </c>
      <c r="D26" s="46">
        <v>0</v>
      </c>
      <c r="E26" s="46">
        <v>725996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725996</v>
      </c>
      <c r="O26" s="47">
        <f t="shared" si="1"/>
        <v>12.649115776635595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466390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466390</v>
      </c>
      <c r="O27" s="43">
        <f t="shared" si="1"/>
        <v>8.1259691610767497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466390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466390</v>
      </c>
      <c r="O28" s="47">
        <f t="shared" si="1"/>
        <v>8.1259691610767497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6160238</v>
      </c>
      <c r="E29" s="31">
        <f t="shared" si="9"/>
        <v>1440554</v>
      </c>
      <c r="F29" s="31">
        <f t="shared" si="9"/>
        <v>0</v>
      </c>
      <c r="G29" s="31">
        <f t="shared" si="9"/>
        <v>959192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8559984</v>
      </c>
      <c r="O29" s="43">
        <f t="shared" si="1"/>
        <v>149.14163254638905</v>
      </c>
      <c r="P29" s="9"/>
    </row>
    <row r="30" spans="1:16">
      <c r="A30" s="12"/>
      <c r="B30" s="44">
        <v>572</v>
      </c>
      <c r="C30" s="20" t="s">
        <v>67</v>
      </c>
      <c r="D30" s="46">
        <v>6160238</v>
      </c>
      <c r="E30" s="46">
        <v>1440554</v>
      </c>
      <c r="F30" s="46">
        <v>0</v>
      </c>
      <c r="G30" s="46">
        <v>959192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8559984</v>
      </c>
      <c r="O30" s="47">
        <f t="shared" si="1"/>
        <v>149.14163254638905</v>
      </c>
      <c r="P30" s="9"/>
    </row>
    <row r="31" spans="1:16" ht="15.75">
      <c r="A31" s="28" t="s">
        <v>69</v>
      </c>
      <c r="B31" s="29"/>
      <c r="C31" s="30"/>
      <c r="D31" s="31">
        <f t="shared" ref="D31:M31" si="10">SUM(D32:D32)</f>
        <v>2935530</v>
      </c>
      <c r="E31" s="31">
        <f t="shared" si="10"/>
        <v>1198649</v>
      </c>
      <c r="F31" s="31">
        <f t="shared" si="10"/>
        <v>0</v>
      </c>
      <c r="G31" s="31">
        <f t="shared" si="10"/>
        <v>7618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4141797</v>
      </c>
      <c r="O31" s="43">
        <f t="shared" si="1"/>
        <v>72.16302813833957</v>
      </c>
      <c r="P31" s="9"/>
    </row>
    <row r="32" spans="1:16" ht="15.75" thickBot="1">
      <c r="A32" s="12"/>
      <c r="B32" s="44">
        <v>581</v>
      </c>
      <c r="C32" s="20" t="s">
        <v>70</v>
      </c>
      <c r="D32" s="46">
        <v>2935530</v>
      </c>
      <c r="E32" s="46">
        <v>1198649</v>
      </c>
      <c r="F32" s="46">
        <v>0</v>
      </c>
      <c r="G32" s="46">
        <v>7618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4141797</v>
      </c>
      <c r="O32" s="47">
        <f t="shared" si="1"/>
        <v>72.16302813833957</v>
      </c>
      <c r="P32" s="9"/>
    </row>
    <row r="33" spans="1:119" ht="16.5" thickBot="1">
      <c r="A33" s="14" t="s">
        <v>10</v>
      </c>
      <c r="B33" s="23"/>
      <c r="C33" s="22"/>
      <c r="D33" s="15">
        <f>SUM(D5,D13,D17,D24,D27,D29,D31)</f>
        <v>54189889</v>
      </c>
      <c r="E33" s="15">
        <f t="shared" ref="E33:M33" si="11">SUM(E5,E13,E17,E24,E27,E29,E31)</f>
        <v>7146315</v>
      </c>
      <c r="F33" s="15">
        <f t="shared" si="11"/>
        <v>8813073</v>
      </c>
      <c r="G33" s="15">
        <f t="shared" si="11"/>
        <v>4011945</v>
      </c>
      <c r="H33" s="15">
        <f t="shared" si="11"/>
        <v>0</v>
      </c>
      <c r="I33" s="15">
        <f t="shared" si="11"/>
        <v>19923548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94084770</v>
      </c>
      <c r="O33" s="37">
        <f t="shared" si="1"/>
        <v>1639.2502831257077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79</v>
      </c>
      <c r="M35" s="93"/>
      <c r="N35" s="93"/>
      <c r="O35" s="41">
        <v>57395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12953966</v>
      </c>
      <c r="E5" s="26">
        <f t="shared" si="0"/>
        <v>266544</v>
      </c>
      <c r="F5" s="26">
        <f t="shared" si="0"/>
        <v>3291488</v>
      </c>
      <c r="G5" s="26">
        <f t="shared" si="0"/>
        <v>80000</v>
      </c>
      <c r="H5" s="26">
        <f t="shared" si="0"/>
        <v>0</v>
      </c>
      <c r="I5" s="26">
        <f t="shared" si="0"/>
        <v>2363850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18955848</v>
      </c>
      <c r="O5" s="32">
        <f t="shared" ref="O5:O32" si="1">(N5/O$34)</f>
        <v>331.88332516282651</v>
      </c>
      <c r="P5" s="6"/>
    </row>
    <row r="6" spans="1:133">
      <c r="A6" s="12"/>
      <c r="B6" s="44">
        <v>511</v>
      </c>
      <c r="C6" s="20" t="s">
        <v>19</v>
      </c>
      <c r="D6" s="46">
        <v>495653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495653</v>
      </c>
      <c r="O6" s="47">
        <f t="shared" si="1"/>
        <v>8.6780061628965619</v>
      </c>
      <c r="P6" s="9"/>
    </row>
    <row r="7" spans="1:133">
      <c r="A7" s="12"/>
      <c r="B7" s="44">
        <v>512</v>
      </c>
      <c r="C7" s="20" t="s">
        <v>20</v>
      </c>
      <c r="D7" s="46">
        <v>1747166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1747166</v>
      </c>
      <c r="O7" s="47">
        <f t="shared" si="1"/>
        <v>30.589782197632889</v>
      </c>
      <c r="P7" s="9"/>
    </row>
    <row r="8" spans="1:133">
      <c r="A8" s="12"/>
      <c r="B8" s="44">
        <v>513</v>
      </c>
      <c r="C8" s="20" t="s">
        <v>21</v>
      </c>
      <c r="D8" s="46">
        <v>6502107</v>
      </c>
      <c r="E8" s="46">
        <v>0</v>
      </c>
      <c r="F8" s="46">
        <v>0</v>
      </c>
      <c r="G8" s="46">
        <v>80000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6582107</v>
      </c>
      <c r="O8" s="47">
        <f t="shared" si="1"/>
        <v>115.24103578681981</v>
      </c>
      <c r="P8" s="9"/>
    </row>
    <row r="9" spans="1:133">
      <c r="A9" s="12"/>
      <c r="B9" s="44">
        <v>514</v>
      </c>
      <c r="C9" s="20" t="s">
        <v>22</v>
      </c>
      <c r="D9" s="46">
        <v>495903</v>
      </c>
      <c r="E9" s="46">
        <v>32750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528653</v>
      </c>
      <c r="O9" s="47">
        <f t="shared" si="1"/>
        <v>9.2557777155262979</v>
      </c>
      <c r="P9" s="9"/>
    </row>
    <row r="10" spans="1:133">
      <c r="A10" s="12"/>
      <c r="B10" s="44">
        <v>515</v>
      </c>
      <c r="C10" s="20" t="s">
        <v>23</v>
      </c>
      <c r="D10" s="46">
        <v>998663</v>
      </c>
      <c r="E10" s="46">
        <v>7914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1006577</v>
      </c>
      <c r="O10" s="47">
        <f t="shared" si="1"/>
        <v>17.623380488829749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3291488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3291488</v>
      </c>
      <c r="O11" s="47">
        <f t="shared" si="1"/>
        <v>57.628125218852858</v>
      </c>
      <c r="P11" s="9"/>
    </row>
    <row r="12" spans="1:133">
      <c r="A12" s="12"/>
      <c r="B12" s="44">
        <v>519</v>
      </c>
      <c r="C12" s="20" t="s">
        <v>60</v>
      </c>
      <c r="D12" s="46">
        <v>2714474</v>
      </c>
      <c r="E12" s="46">
        <v>225880</v>
      </c>
      <c r="F12" s="46">
        <v>0</v>
      </c>
      <c r="G12" s="46">
        <v>0</v>
      </c>
      <c r="H12" s="46">
        <v>0</v>
      </c>
      <c r="I12" s="46">
        <v>2363850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5304204</v>
      </c>
      <c r="O12" s="47">
        <f t="shared" si="1"/>
        <v>92.867217592268361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28455942</v>
      </c>
      <c r="E13" s="31">
        <f t="shared" si="3"/>
        <v>2890531</v>
      </c>
      <c r="F13" s="31">
        <f t="shared" si="3"/>
        <v>0</v>
      </c>
      <c r="G13" s="31">
        <f t="shared" si="3"/>
        <v>732253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32078726</v>
      </c>
      <c r="O13" s="43">
        <f t="shared" si="1"/>
        <v>561.64167658799636</v>
      </c>
      <c r="P13" s="10"/>
    </row>
    <row r="14" spans="1:133">
      <c r="A14" s="12"/>
      <c r="B14" s="44">
        <v>521</v>
      </c>
      <c r="C14" s="20" t="s">
        <v>27</v>
      </c>
      <c r="D14" s="46">
        <v>16836114</v>
      </c>
      <c r="E14" s="46">
        <v>321252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17157366</v>
      </c>
      <c r="O14" s="47">
        <f t="shared" si="1"/>
        <v>300.39509069262556</v>
      </c>
      <c r="P14" s="9"/>
    </row>
    <row r="15" spans="1:133">
      <c r="A15" s="12"/>
      <c r="B15" s="44">
        <v>522</v>
      </c>
      <c r="C15" s="20" t="s">
        <v>28</v>
      </c>
      <c r="D15" s="46">
        <v>9283092</v>
      </c>
      <c r="E15" s="46">
        <v>2569279</v>
      </c>
      <c r="F15" s="46">
        <v>0</v>
      </c>
      <c r="G15" s="46">
        <v>732253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12584624</v>
      </c>
      <c r="O15" s="47">
        <f t="shared" si="1"/>
        <v>220.334477204286</v>
      </c>
      <c r="P15" s="9"/>
    </row>
    <row r="16" spans="1:133">
      <c r="A16" s="12"/>
      <c r="B16" s="44">
        <v>524</v>
      </c>
      <c r="C16" s="20" t="s">
        <v>29</v>
      </c>
      <c r="D16" s="46">
        <v>2336736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2336736</v>
      </c>
      <c r="O16" s="47">
        <f t="shared" si="1"/>
        <v>40.912108691084811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4170015</v>
      </c>
      <c r="E17" s="31">
        <f t="shared" si="5"/>
        <v>63170</v>
      </c>
      <c r="F17" s="31">
        <f t="shared" si="5"/>
        <v>0</v>
      </c>
      <c r="G17" s="31">
        <f t="shared" si="5"/>
        <v>2529911</v>
      </c>
      <c r="H17" s="31">
        <f t="shared" si="5"/>
        <v>0</v>
      </c>
      <c r="I17" s="31">
        <f t="shared" si="5"/>
        <v>16897831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23660927</v>
      </c>
      <c r="O17" s="43">
        <f t="shared" si="1"/>
        <v>414.26092513481336</v>
      </c>
      <c r="P17" s="10"/>
    </row>
    <row r="18" spans="1:119">
      <c r="A18" s="12"/>
      <c r="B18" s="44">
        <v>535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22914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22914</v>
      </c>
      <c r="O18" s="47">
        <f t="shared" si="1"/>
        <v>0.40118355627144758</v>
      </c>
      <c r="P18" s="9"/>
    </row>
    <row r="19" spans="1:119">
      <c r="A19" s="12"/>
      <c r="B19" s="44">
        <v>536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15436997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15436997</v>
      </c>
      <c r="O19" s="47">
        <f t="shared" si="1"/>
        <v>270.27447650395686</v>
      </c>
      <c r="P19" s="9"/>
    </row>
    <row r="20" spans="1:119">
      <c r="A20" s="12"/>
      <c r="B20" s="44">
        <v>537</v>
      </c>
      <c r="C20" s="20" t="s">
        <v>63</v>
      </c>
      <c r="D20" s="46">
        <v>0</v>
      </c>
      <c r="E20" s="46">
        <v>0</v>
      </c>
      <c r="F20" s="46">
        <v>0</v>
      </c>
      <c r="G20" s="46">
        <v>2201491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2201491</v>
      </c>
      <c r="O20" s="47">
        <f t="shared" si="1"/>
        <v>38.544208277890611</v>
      </c>
      <c r="P20" s="9"/>
    </row>
    <row r="21" spans="1:119">
      <c r="A21" s="12"/>
      <c r="B21" s="44">
        <v>538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1437920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1437920</v>
      </c>
      <c r="O21" s="47">
        <f t="shared" si="1"/>
        <v>25.17543245325303</v>
      </c>
      <c r="P21" s="9"/>
    </row>
    <row r="22" spans="1:119">
      <c r="A22" s="12"/>
      <c r="B22" s="44">
        <v>539</v>
      </c>
      <c r="C22" s="20" t="s">
        <v>35</v>
      </c>
      <c r="D22" s="46">
        <v>4170015</v>
      </c>
      <c r="E22" s="46">
        <v>63170</v>
      </c>
      <c r="F22" s="46">
        <v>0</v>
      </c>
      <c r="G22" s="46">
        <v>328420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4561605</v>
      </c>
      <c r="O22" s="47">
        <f t="shared" si="1"/>
        <v>79.865624343441411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SUM(D24:D25)</f>
        <v>510620</v>
      </c>
      <c r="E23" s="31">
        <f t="shared" si="6"/>
        <v>1945902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2456522</v>
      </c>
      <c r="O23" s="43">
        <f t="shared" si="1"/>
        <v>43.009349394215285</v>
      </c>
      <c r="P23" s="10"/>
    </row>
    <row r="24" spans="1:119">
      <c r="A24" s="12"/>
      <c r="B24" s="44">
        <v>541</v>
      </c>
      <c r="C24" s="20" t="s">
        <v>65</v>
      </c>
      <c r="D24" s="46">
        <v>510620</v>
      </c>
      <c r="E24" s="46">
        <v>1513563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2024183</v>
      </c>
      <c r="O24" s="47">
        <f t="shared" si="1"/>
        <v>35.439859233839904</v>
      </c>
      <c r="P24" s="9"/>
    </row>
    <row r="25" spans="1:119">
      <c r="A25" s="12"/>
      <c r="B25" s="44">
        <v>544</v>
      </c>
      <c r="C25" s="20" t="s">
        <v>66</v>
      </c>
      <c r="D25" s="46">
        <v>0</v>
      </c>
      <c r="E25" s="46">
        <v>432339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432339</v>
      </c>
      <c r="O25" s="47">
        <f t="shared" si="1"/>
        <v>7.5694901603753761</v>
      </c>
      <c r="P25" s="9"/>
    </row>
    <row r="26" spans="1:119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415400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415400</v>
      </c>
      <c r="O26" s="43">
        <f t="shared" si="1"/>
        <v>7.2729182715876464</v>
      </c>
      <c r="P26" s="10"/>
    </row>
    <row r="27" spans="1:119">
      <c r="A27" s="13"/>
      <c r="B27" s="45">
        <v>554</v>
      </c>
      <c r="C27" s="21" t="s">
        <v>40</v>
      </c>
      <c r="D27" s="46">
        <v>0</v>
      </c>
      <c r="E27" s="46">
        <v>415400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415400</v>
      </c>
      <c r="O27" s="47">
        <f t="shared" si="1"/>
        <v>7.2729182715876464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6005018</v>
      </c>
      <c r="E28" s="31">
        <f t="shared" si="8"/>
        <v>496641</v>
      </c>
      <c r="F28" s="31">
        <f t="shared" si="8"/>
        <v>0</v>
      </c>
      <c r="G28" s="31">
        <f t="shared" si="8"/>
        <v>432219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6933878</v>
      </c>
      <c r="O28" s="43">
        <f t="shared" si="1"/>
        <v>121.39992296379299</v>
      </c>
      <c r="P28" s="9"/>
    </row>
    <row r="29" spans="1:119">
      <c r="A29" s="12"/>
      <c r="B29" s="44">
        <v>572</v>
      </c>
      <c r="C29" s="20" t="s">
        <v>67</v>
      </c>
      <c r="D29" s="46">
        <v>6005018</v>
      </c>
      <c r="E29" s="46">
        <v>496641</v>
      </c>
      <c r="F29" s="46">
        <v>0</v>
      </c>
      <c r="G29" s="46">
        <v>432219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6933878</v>
      </c>
      <c r="O29" s="47">
        <f t="shared" si="1"/>
        <v>121.39992296379299</v>
      </c>
      <c r="P29" s="9"/>
    </row>
    <row r="30" spans="1:119" ht="15.75">
      <c r="A30" s="28" t="s">
        <v>69</v>
      </c>
      <c r="B30" s="29"/>
      <c r="C30" s="30"/>
      <c r="D30" s="31">
        <f t="shared" ref="D30:M30" si="9">SUM(D31:D31)</f>
        <v>3217017</v>
      </c>
      <c r="E30" s="31">
        <f t="shared" si="9"/>
        <v>2311836</v>
      </c>
      <c r="F30" s="31">
        <f t="shared" si="9"/>
        <v>0</v>
      </c>
      <c r="G30" s="31">
        <f t="shared" si="9"/>
        <v>478055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6006908</v>
      </c>
      <c r="O30" s="43">
        <f t="shared" si="1"/>
        <v>105.1703200504237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3217017</v>
      </c>
      <c r="E31" s="46">
        <v>2311836</v>
      </c>
      <c r="F31" s="46">
        <v>0</v>
      </c>
      <c r="G31" s="46">
        <v>478055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6006908</v>
      </c>
      <c r="O31" s="47">
        <f t="shared" si="1"/>
        <v>105.1703200504237</v>
      </c>
      <c r="P31" s="9"/>
    </row>
    <row r="32" spans="1:119" ht="16.5" thickBot="1">
      <c r="A32" s="14" t="s">
        <v>10</v>
      </c>
      <c r="B32" s="23"/>
      <c r="C32" s="22"/>
      <c r="D32" s="15">
        <f>SUM(D5,D13,D17,D23,D26,D28,D30)</f>
        <v>55312578</v>
      </c>
      <c r="E32" s="15">
        <f t="shared" ref="E32:M32" si="10">SUM(E5,E13,E17,E23,E26,E28,E30)</f>
        <v>8390024</v>
      </c>
      <c r="F32" s="15">
        <f t="shared" si="10"/>
        <v>3291488</v>
      </c>
      <c r="G32" s="15">
        <f t="shared" si="10"/>
        <v>4252438</v>
      </c>
      <c r="H32" s="15">
        <f t="shared" si="10"/>
        <v>0</v>
      </c>
      <c r="I32" s="15">
        <f t="shared" si="10"/>
        <v>19261681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90508209</v>
      </c>
      <c r="O32" s="37">
        <f t="shared" si="1"/>
        <v>1584.6384375656557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77</v>
      </c>
      <c r="M34" s="93"/>
      <c r="N34" s="93"/>
      <c r="O34" s="41">
        <v>57116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10300070</v>
      </c>
      <c r="E5" s="26">
        <f t="shared" si="0"/>
        <v>229617</v>
      </c>
      <c r="F5" s="26">
        <f t="shared" si="0"/>
        <v>3291973</v>
      </c>
      <c r="G5" s="26">
        <f t="shared" si="0"/>
        <v>166354</v>
      </c>
      <c r="H5" s="26">
        <f t="shared" si="0"/>
        <v>0</v>
      </c>
      <c r="I5" s="26">
        <f t="shared" si="0"/>
        <v>2317500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16305514</v>
      </c>
      <c r="O5" s="32">
        <f t="shared" ref="O5:O33" si="1">(N5/O$35)</f>
        <v>288.11891930097363</v>
      </c>
      <c r="P5" s="6"/>
    </row>
    <row r="6" spans="1:133">
      <c r="A6" s="12"/>
      <c r="B6" s="44">
        <v>511</v>
      </c>
      <c r="C6" s="20" t="s">
        <v>19</v>
      </c>
      <c r="D6" s="46">
        <v>455081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455081</v>
      </c>
      <c r="O6" s="47">
        <f t="shared" si="1"/>
        <v>8.0412948597883123</v>
      </c>
      <c r="P6" s="9"/>
    </row>
    <row r="7" spans="1:133">
      <c r="A7" s="12"/>
      <c r="B7" s="44">
        <v>512</v>
      </c>
      <c r="C7" s="20" t="s">
        <v>20</v>
      </c>
      <c r="D7" s="46">
        <v>2065924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2065924</v>
      </c>
      <c r="O7" s="47">
        <f t="shared" si="1"/>
        <v>36.504938773346524</v>
      </c>
      <c r="P7" s="9"/>
    </row>
    <row r="8" spans="1:133">
      <c r="A8" s="12"/>
      <c r="B8" s="44">
        <v>513</v>
      </c>
      <c r="C8" s="20" t="s">
        <v>21</v>
      </c>
      <c r="D8" s="46">
        <v>6014745</v>
      </c>
      <c r="E8" s="46">
        <v>0</v>
      </c>
      <c r="F8" s="46">
        <v>0</v>
      </c>
      <c r="G8" s="46">
        <v>166354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6181099</v>
      </c>
      <c r="O8" s="47">
        <f t="shared" si="1"/>
        <v>109.22020391214461</v>
      </c>
      <c r="P8" s="9"/>
    </row>
    <row r="9" spans="1:133">
      <c r="A9" s="12"/>
      <c r="B9" s="44">
        <v>514</v>
      </c>
      <c r="C9" s="20" t="s">
        <v>22</v>
      </c>
      <c r="D9" s="46">
        <v>420780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420780</v>
      </c>
      <c r="O9" s="47">
        <f t="shared" si="1"/>
        <v>7.4351951654798301</v>
      </c>
      <c r="P9" s="9"/>
    </row>
    <row r="10" spans="1:133">
      <c r="A10" s="12"/>
      <c r="B10" s="44">
        <v>515</v>
      </c>
      <c r="C10" s="20" t="s">
        <v>23</v>
      </c>
      <c r="D10" s="46">
        <v>1000955</v>
      </c>
      <c r="E10" s="46">
        <v>8167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1009122</v>
      </c>
      <c r="O10" s="47">
        <f t="shared" si="1"/>
        <v>17.831215874754829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3291973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3291973</v>
      </c>
      <c r="O11" s="47">
        <f t="shared" si="1"/>
        <v>58.169261216051453</v>
      </c>
      <c r="P11" s="9"/>
    </row>
    <row r="12" spans="1:133">
      <c r="A12" s="12"/>
      <c r="B12" s="44">
        <v>519</v>
      </c>
      <c r="C12" s="20" t="s">
        <v>60</v>
      </c>
      <c r="D12" s="46">
        <v>342585</v>
      </c>
      <c r="E12" s="46">
        <v>221450</v>
      </c>
      <c r="F12" s="46">
        <v>0</v>
      </c>
      <c r="G12" s="46">
        <v>0</v>
      </c>
      <c r="H12" s="46">
        <v>0</v>
      </c>
      <c r="I12" s="46">
        <v>2317500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2881535</v>
      </c>
      <c r="O12" s="47">
        <f t="shared" si="1"/>
        <v>50.916809499408053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26195778</v>
      </c>
      <c r="E13" s="31">
        <f t="shared" si="3"/>
        <v>1426086</v>
      </c>
      <c r="F13" s="31">
        <f t="shared" si="3"/>
        <v>0</v>
      </c>
      <c r="G13" s="31">
        <f t="shared" si="3"/>
        <v>425245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28047109</v>
      </c>
      <c r="O13" s="43">
        <f t="shared" si="1"/>
        <v>495.59325358259855</v>
      </c>
      <c r="P13" s="10"/>
    </row>
    <row r="14" spans="1:133">
      <c r="A14" s="12"/>
      <c r="B14" s="44">
        <v>521</v>
      </c>
      <c r="C14" s="20" t="s">
        <v>27</v>
      </c>
      <c r="D14" s="46">
        <v>16103488</v>
      </c>
      <c r="E14" s="46">
        <v>392658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16496146</v>
      </c>
      <c r="O14" s="47">
        <f t="shared" si="1"/>
        <v>291.48739243369323</v>
      </c>
      <c r="P14" s="9"/>
    </row>
    <row r="15" spans="1:133">
      <c r="A15" s="12"/>
      <c r="B15" s="44">
        <v>522</v>
      </c>
      <c r="C15" s="20" t="s">
        <v>28</v>
      </c>
      <c r="D15" s="46">
        <v>7938150</v>
      </c>
      <c r="E15" s="46">
        <v>1033428</v>
      </c>
      <c r="F15" s="46">
        <v>0</v>
      </c>
      <c r="G15" s="46">
        <v>425245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9396823</v>
      </c>
      <c r="O15" s="47">
        <f t="shared" si="1"/>
        <v>166.0421430212217</v>
      </c>
      <c r="P15" s="9"/>
    </row>
    <row r="16" spans="1:133">
      <c r="A16" s="12"/>
      <c r="B16" s="44">
        <v>524</v>
      </c>
      <c r="C16" s="20" t="s">
        <v>29</v>
      </c>
      <c r="D16" s="46">
        <v>2154140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2154140</v>
      </c>
      <c r="O16" s="47">
        <f t="shared" si="1"/>
        <v>38.063718127683636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4115092</v>
      </c>
      <c r="E17" s="31">
        <f t="shared" si="4"/>
        <v>136988</v>
      </c>
      <c r="F17" s="31">
        <f t="shared" si="4"/>
        <v>0</v>
      </c>
      <c r="G17" s="31">
        <f t="shared" si="4"/>
        <v>1005687</v>
      </c>
      <c r="H17" s="31">
        <f t="shared" si="4"/>
        <v>0</v>
      </c>
      <c r="I17" s="31">
        <f t="shared" si="4"/>
        <v>15959716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21217483</v>
      </c>
      <c r="O17" s="43">
        <f t="shared" si="1"/>
        <v>374.9135582139134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20572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20572</v>
      </c>
      <c r="O18" s="47">
        <f t="shared" si="1"/>
        <v>0.36350785432827382</v>
      </c>
      <c r="P18" s="9"/>
    </row>
    <row r="19" spans="1:16">
      <c r="A19" s="12"/>
      <c r="B19" s="44">
        <v>535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170</v>
      </c>
      <c r="O19" s="47">
        <f t="shared" si="1"/>
        <v>3.0039050765995794E-3</v>
      </c>
      <c r="P19" s="9"/>
    </row>
    <row r="20" spans="1:16">
      <c r="A20" s="12"/>
      <c r="B20" s="44">
        <v>536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14716492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14716492</v>
      </c>
      <c r="O20" s="47">
        <f t="shared" si="1"/>
        <v>260.04085310904173</v>
      </c>
      <c r="P20" s="9"/>
    </row>
    <row r="21" spans="1:16">
      <c r="A21" s="12"/>
      <c r="B21" s="44">
        <v>537</v>
      </c>
      <c r="C21" s="20" t="s">
        <v>63</v>
      </c>
      <c r="D21" s="46">
        <v>92678</v>
      </c>
      <c r="E21" s="46">
        <v>0</v>
      </c>
      <c r="F21" s="46">
        <v>0</v>
      </c>
      <c r="G21" s="46">
        <v>35812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128490</v>
      </c>
      <c r="O21" s="47">
        <f t="shared" si="1"/>
        <v>2.2704221370134117</v>
      </c>
      <c r="P21" s="9"/>
    </row>
    <row r="22" spans="1:16">
      <c r="A22" s="12"/>
      <c r="B22" s="44">
        <v>538</v>
      </c>
      <c r="C22" s="20" t="s">
        <v>64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1222482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1222482</v>
      </c>
      <c r="O22" s="47">
        <f t="shared" si="1"/>
        <v>21.601293446185924</v>
      </c>
      <c r="P22" s="9"/>
    </row>
    <row r="23" spans="1:16">
      <c r="A23" s="12"/>
      <c r="B23" s="44">
        <v>539</v>
      </c>
      <c r="C23" s="20" t="s">
        <v>35</v>
      </c>
      <c r="D23" s="46">
        <v>4022414</v>
      </c>
      <c r="E23" s="46">
        <v>136988</v>
      </c>
      <c r="F23" s="46">
        <v>0</v>
      </c>
      <c r="G23" s="46">
        <v>969875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5129277</v>
      </c>
      <c r="O23" s="47">
        <f t="shared" si="1"/>
        <v>90.634477762267423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437529</v>
      </c>
      <c r="E24" s="31">
        <f t="shared" si="6"/>
        <v>2335102</v>
      </c>
      <c r="F24" s="31">
        <f t="shared" si="6"/>
        <v>0</v>
      </c>
      <c r="G24" s="31">
        <f t="shared" si="6"/>
        <v>249203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3021834</v>
      </c>
      <c r="O24" s="43">
        <f t="shared" si="1"/>
        <v>53.395897019065963</v>
      </c>
      <c r="P24" s="10"/>
    </row>
    <row r="25" spans="1:16">
      <c r="A25" s="12"/>
      <c r="B25" s="44">
        <v>541</v>
      </c>
      <c r="C25" s="20" t="s">
        <v>65</v>
      </c>
      <c r="D25" s="46">
        <v>437529</v>
      </c>
      <c r="E25" s="46">
        <v>1931758</v>
      </c>
      <c r="F25" s="46">
        <v>0</v>
      </c>
      <c r="G25" s="46">
        <v>249203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2618490</v>
      </c>
      <c r="O25" s="47">
        <f t="shared" si="1"/>
        <v>46.268796494266077</v>
      </c>
      <c r="P25" s="9"/>
    </row>
    <row r="26" spans="1:16">
      <c r="A26" s="12"/>
      <c r="B26" s="44">
        <v>544</v>
      </c>
      <c r="C26" s="20" t="s">
        <v>66</v>
      </c>
      <c r="D26" s="46">
        <v>0</v>
      </c>
      <c r="E26" s="46">
        <v>403344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403344</v>
      </c>
      <c r="O26" s="47">
        <f t="shared" si="1"/>
        <v>7.1271005247998866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736238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736238</v>
      </c>
      <c r="O27" s="43">
        <f t="shared" si="1"/>
        <v>13.009347445797184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736238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736238</v>
      </c>
      <c r="O28" s="47">
        <f t="shared" si="1"/>
        <v>13.009347445797184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5921736</v>
      </c>
      <c r="E29" s="31">
        <f t="shared" si="9"/>
        <v>174900</v>
      </c>
      <c r="F29" s="31">
        <f t="shared" si="9"/>
        <v>0</v>
      </c>
      <c r="G29" s="31">
        <f t="shared" si="9"/>
        <v>415143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6511779</v>
      </c>
      <c r="O29" s="43">
        <f t="shared" si="1"/>
        <v>115.06332938702667</v>
      </c>
      <c r="P29" s="9"/>
    </row>
    <row r="30" spans="1:16">
      <c r="A30" s="12"/>
      <c r="B30" s="44">
        <v>572</v>
      </c>
      <c r="C30" s="20" t="s">
        <v>67</v>
      </c>
      <c r="D30" s="46">
        <v>5921736</v>
      </c>
      <c r="E30" s="46">
        <v>174900</v>
      </c>
      <c r="F30" s="46">
        <v>0</v>
      </c>
      <c r="G30" s="46">
        <v>415143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6511779</v>
      </c>
      <c r="O30" s="47">
        <f t="shared" si="1"/>
        <v>115.06332938702667</v>
      </c>
      <c r="P30" s="9"/>
    </row>
    <row r="31" spans="1:16" ht="15.75">
      <c r="A31" s="28" t="s">
        <v>69</v>
      </c>
      <c r="B31" s="29"/>
      <c r="C31" s="30"/>
      <c r="D31" s="31">
        <f t="shared" ref="D31:M31" si="10">SUM(D32:D32)</f>
        <v>2235800</v>
      </c>
      <c r="E31" s="31">
        <f t="shared" si="10"/>
        <v>1855979</v>
      </c>
      <c r="F31" s="31">
        <f t="shared" si="10"/>
        <v>0</v>
      </c>
      <c r="G31" s="31">
        <f t="shared" si="10"/>
        <v>641708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4733487</v>
      </c>
      <c r="O31" s="43">
        <f t="shared" si="1"/>
        <v>83.640856643047726</v>
      </c>
      <c r="P31" s="9"/>
    </row>
    <row r="32" spans="1:16" ht="15.75" thickBot="1">
      <c r="A32" s="12"/>
      <c r="B32" s="44">
        <v>581</v>
      </c>
      <c r="C32" s="20" t="s">
        <v>70</v>
      </c>
      <c r="D32" s="46">
        <v>2235800</v>
      </c>
      <c r="E32" s="46">
        <v>1855979</v>
      </c>
      <c r="F32" s="46">
        <v>0</v>
      </c>
      <c r="G32" s="46">
        <v>641708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4733487</v>
      </c>
      <c r="O32" s="47">
        <f t="shared" si="1"/>
        <v>83.640856643047726</v>
      </c>
      <c r="P32" s="9"/>
    </row>
    <row r="33" spans="1:119" ht="16.5" thickBot="1">
      <c r="A33" s="14" t="s">
        <v>10</v>
      </c>
      <c r="B33" s="23"/>
      <c r="C33" s="22"/>
      <c r="D33" s="15">
        <f>SUM(D5,D13,D17,D24,D27,D29,D31)</f>
        <v>49206005</v>
      </c>
      <c r="E33" s="15">
        <f t="shared" ref="E33:M33" si="11">SUM(E5,E13,E17,E24,E27,E29,E31)</f>
        <v>6894910</v>
      </c>
      <c r="F33" s="15">
        <f t="shared" si="11"/>
        <v>3291973</v>
      </c>
      <c r="G33" s="15">
        <f t="shared" si="11"/>
        <v>2903340</v>
      </c>
      <c r="H33" s="15">
        <f t="shared" si="11"/>
        <v>0</v>
      </c>
      <c r="I33" s="15">
        <f t="shared" si="11"/>
        <v>18277216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80573444</v>
      </c>
      <c r="O33" s="37">
        <f t="shared" si="1"/>
        <v>1423.7351615924231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73</v>
      </c>
      <c r="M35" s="93"/>
      <c r="N35" s="93"/>
      <c r="O35" s="41">
        <v>56593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2024-07-12T16:02:32Z</cp:lastPrinted>
  <dcterms:created xsi:type="dcterms:W3CDTF">2000-08-31T21:26:31Z</dcterms:created>
  <dcterms:modified xsi:type="dcterms:W3CDTF">2024-07-18T16:47:58Z</dcterms:modified>
</cp:coreProperties>
</file>