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7" documentId="11_0D354D9FA7A0020CA9651E1292A8F14589FD0F78" xr6:coauthVersionLast="47" xr6:coauthVersionMax="47" xr10:uidLastSave="{48CAC5E0-4875-4F36-89B1-11CCA94D96F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'2008'!$A$1:$O$78</definedName>
    <definedName name="_xlnm.Print_Area" localSheetId="14">'2009'!$A$1:$O$78</definedName>
    <definedName name="_xlnm.Print_Area" localSheetId="13">'2010'!$A$1:$O$74</definedName>
    <definedName name="_xlnm.Print_Area" localSheetId="12">'2011'!$A$1:$O$75</definedName>
    <definedName name="_xlnm.Print_Area" localSheetId="11">'2012'!$A$1:$O$72</definedName>
    <definedName name="_xlnm.Print_Area" localSheetId="10">'2013'!$A$1:$O$76</definedName>
    <definedName name="_xlnm.Print_Area" localSheetId="9">'2014'!$A$1:$O$76</definedName>
    <definedName name="_xlnm.Print_Area" localSheetId="8">'2015'!$A$1:$O$77</definedName>
    <definedName name="_xlnm.Print_Area" localSheetId="7">'2016'!$A$1:$O$79</definedName>
    <definedName name="_xlnm.Print_Area" localSheetId="6">'2017'!$A$1:$O$77</definedName>
    <definedName name="_xlnm.Print_Area" localSheetId="5">'2018'!$A$1:$O$70</definedName>
    <definedName name="_xlnm.Print_Area" localSheetId="4">'2019'!$A$1:$O$67</definedName>
    <definedName name="_xlnm.Print_Area" localSheetId="3">'2020'!$A$1:$O$74</definedName>
    <definedName name="_xlnm.Print_Area" localSheetId="2">'2021'!$A$1:$P$82</definedName>
    <definedName name="_xlnm.Print_Area" localSheetId="1">'2022'!$A$1:$P$84</definedName>
    <definedName name="_xlnm.Print_Area" localSheetId="0">'2023'!$A$1:$P$77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48" l="1"/>
  <c r="P72" i="48" s="1"/>
  <c r="O71" i="48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9" i="47"/>
  <c r="P79" i="47" s="1"/>
  <c r="O78" i="47"/>
  <c r="P78" i="47" s="1"/>
  <c r="O77" i="47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7" i="48" l="1"/>
  <c r="P67" i="48" s="1"/>
  <c r="O57" i="48"/>
  <c r="P57" i="48" s="1"/>
  <c r="O23" i="48"/>
  <c r="P23" i="48" s="1"/>
  <c r="L73" i="48"/>
  <c r="O13" i="48"/>
  <c r="P13" i="48" s="1"/>
  <c r="M73" i="48"/>
  <c r="N73" i="48"/>
  <c r="D73" i="48"/>
  <c r="E73" i="48"/>
  <c r="F73" i="48"/>
  <c r="G73" i="48"/>
  <c r="H73" i="48"/>
  <c r="J73" i="48"/>
  <c r="O5" i="48"/>
  <c r="P5" i="48" s="1"/>
  <c r="O53" i="48"/>
  <c r="P53" i="48" s="1"/>
  <c r="O37" i="48"/>
  <c r="P37" i="48" s="1"/>
  <c r="I73" i="48"/>
  <c r="K73" i="48"/>
  <c r="O74" i="47"/>
  <c r="P74" i="47" s="1"/>
  <c r="O64" i="47"/>
  <c r="P64" i="47" s="1"/>
  <c r="O59" i="47"/>
  <c r="P59" i="47" s="1"/>
  <c r="O42" i="47"/>
  <c r="P42" i="47" s="1"/>
  <c r="M80" i="47"/>
  <c r="O24" i="47"/>
  <c r="P24" i="47" s="1"/>
  <c r="L80" i="47"/>
  <c r="N80" i="47"/>
  <c r="J80" i="47"/>
  <c r="F80" i="47"/>
  <c r="D80" i="47"/>
  <c r="I80" i="47"/>
  <c r="O13" i="47"/>
  <c r="P13" i="47" s="1"/>
  <c r="E80" i="47"/>
  <c r="K80" i="47"/>
  <c r="H80" i="47"/>
  <c r="G80" i="47"/>
  <c r="O5" i="47"/>
  <c r="P5" i="47" s="1"/>
  <c r="O77" i="46"/>
  <c r="P77" i="46" s="1"/>
  <c r="O76" i="46"/>
  <c r="P76" i="46" s="1"/>
  <c r="N75" i="46"/>
  <c r="M75" i="46"/>
  <c r="L75" i="46"/>
  <c r="K75" i="46"/>
  <c r="J75" i="46"/>
  <c r="I75" i="46"/>
  <c r="H75" i="46"/>
  <c r="G75" i="46"/>
  <c r="F75" i="46"/>
  <c r="E75" i="46"/>
  <c r="D75" i="46"/>
  <c r="O74" i="46"/>
  <c r="P74" i="46" s="1"/>
  <c r="O73" i="46"/>
  <c r="P73" i="46" s="1"/>
  <c r="O72" i="46"/>
  <c r="P72" i="46" s="1"/>
  <c r="O71" i="46"/>
  <c r="P71" i="46"/>
  <c r="O70" i="46"/>
  <c r="P70" i="46"/>
  <c r="O69" i="46"/>
  <c r="P69" i="46" s="1"/>
  <c r="O68" i="46"/>
  <c r="P68" i="46" s="1"/>
  <c r="O67" i="46"/>
  <c r="P67" i="46" s="1"/>
  <c r="O66" i="46"/>
  <c r="P66" i="46" s="1"/>
  <c r="N65" i="46"/>
  <c r="M65" i="46"/>
  <c r="L65" i="46"/>
  <c r="K65" i="46"/>
  <c r="J65" i="46"/>
  <c r="I65" i="46"/>
  <c r="H65" i="46"/>
  <c r="G65" i="46"/>
  <c r="F65" i="46"/>
  <c r="E65" i="46"/>
  <c r="D65" i="46"/>
  <c r="O64" i="46"/>
  <c r="P64" i="46" s="1"/>
  <c r="O63" i="46"/>
  <c r="P63" i="46"/>
  <c r="N62" i="46"/>
  <c r="M62" i="46"/>
  <c r="L62" i="46"/>
  <c r="L78" i="46" s="1"/>
  <c r="K62" i="46"/>
  <c r="J62" i="46"/>
  <c r="I62" i="46"/>
  <c r="H62" i="46"/>
  <c r="G62" i="46"/>
  <c r="F62" i="46"/>
  <c r="E62" i="46"/>
  <c r="D62" i="46"/>
  <c r="O61" i="46"/>
  <c r="P61" i="46"/>
  <c r="O60" i="46"/>
  <c r="P60" i="46" s="1"/>
  <c r="O59" i="46"/>
  <c r="P59" i="46" s="1"/>
  <c r="O58" i="46"/>
  <c r="P58" i="46" s="1"/>
  <c r="O57" i="46"/>
  <c r="P57" i="46" s="1"/>
  <c r="O56" i="46"/>
  <c r="P56" i="46"/>
  <c r="O55" i="46"/>
  <c r="P55" i="46"/>
  <c r="O54" i="46"/>
  <c r="P54" i="46" s="1"/>
  <c r="O53" i="46"/>
  <c r="P53" i="46" s="1"/>
  <c r="O52" i="46"/>
  <c r="P52" i="46" s="1"/>
  <c r="O51" i="46"/>
  <c r="P51" i="46" s="1"/>
  <c r="O50" i="46"/>
  <c r="P50" i="46"/>
  <c r="O49" i="46"/>
  <c r="P49" i="46" s="1"/>
  <c r="O48" i="46"/>
  <c r="P48" i="46" s="1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6" i="46" s="1"/>
  <c r="P46" i="46" s="1"/>
  <c r="O45" i="46"/>
  <c r="P45" i="46" s="1"/>
  <c r="O44" i="46"/>
  <c r="P44" i="46" s="1"/>
  <c r="O43" i="46"/>
  <c r="P43" i="46" s="1"/>
  <c r="O42" i="46"/>
  <c r="P42" i="46"/>
  <c r="O41" i="46"/>
  <c r="P41" i="46" s="1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/>
  <c r="O33" i="46"/>
  <c r="P33" i="46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D78" i="46" s="1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/>
  <c r="O16" i="46"/>
  <c r="P16" i="46"/>
  <c r="O15" i="46"/>
  <c r="P15" i="46" s="1"/>
  <c r="N14" i="46"/>
  <c r="M14" i="46"/>
  <c r="L14" i="46"/>
  <c r="K14" i="46"/>
  <c r="K78" i="46" s="1"/>
  <c r="J14" i="46"/>
  <c r="I14" i="46"/>
  <c r="O14" i="46" s="1"/>
  <c r="P14" i="46" s="1"/>
  <c r="H14" i="46"/>
  <c r="G14" i="46"/>
  <c r="F14" i="46"/>
  <c r="E14" i="46"/>
  <c r="D14" i="46"/>
  <c r="O13" i="46"/>
  <c r="P13" i="46"/>
  <c r="O12" i="46"/>
  <c r="P12" i="46"/>
  <c r="O11" i="46"/>
  <c r="P11" i="46" s="1"/>
  <c r="O10" i="46"/>
  <c r="P10" i="46" s="1"/>
  <c r="O9" i="46"/>
  <c r="P9" i="46"/>
  <c r="O8" i="46"/>
  <c r="P8" i="46" s="1"/>
  <c r="O7" i="46"/>
  <c r="P7" i="46"/>
  <c r="O6" i="46"/>
  <c r="P6" i="46"/>
  <c r="N5" i="46"/>
  <c r="M5" i="46"/>
  <c r="M78" i="46" s="1"/>
  <c r="L5" i="46"/>
  <c r="K5" i="46"/>
  <c r="J5" i="46"/>
  <c r="I5" i="46"/>
  <c r="H5" i="46"/>
  <c r="G5" i="46"/>
  <c r="F5" i="46"/>
  <c r="E5" i="46"/>
  <c r="D5" i="46"/>
  <c r="N69" i="45"/>
  <c r="O69" i="45" s="1"/>
  <c r="N68" i="45"/>
  <c r="O68" i="45" s="1"/>
  <c r="N67" i="45"/>
  <c r="O67" i="45"/>
  <c r="N66" i="45"/>
  <c r="O66" i="45"/>
  <c r="M65" i="45"/>
  <c r="L65" i="45"/>
  <c r="K65" i="45"/>
  <c r="J65" i="45"/>
  <c r="J70" i="45" s="1"/>
  <c r="I65" i="45"/>
  <c r="N65" i="45" s="1"/>
  <c r="O65" i="45" s="1"/>
  <c r="H65" i="45"/>
  <c r="G65" i="45"/>
  <c r="F65" i="45"/>
  <c r="E65" i="45"/>
  <c r="D65" i="45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/>
  <c r="N57" i="45"/>
  <c r="O57" i="45" s="1"/>
  <c r="N56" i="45"/>
  <c r="O56" i="45" s="1"/>
  <c r="M55" i="45"/>
  <c r="L55" i="45"/>
  <c r="N55" i="45" s="1"/>
  <c r="O55" i="45" s="1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M52" i="45"/>
  <c r="L52" i="45"/>
  <c r="K52" i="45"/>
  <c r="J52" i="45"/>
  <c r="I52" i="45"/>
  <c r="H52" i="45"/>
  <c r="G52" i="45"/>
  <c r="G70" i="45" s="1"/>
  <c r="F52" i="45"/>
  <c r="E52" i="45"/>
  <c r="E70" i="45" s="1"/>
  <c r="D52" i="45"/>
  <c r="D70" i="45" s="1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/>
  <c r="N41" i="45"/>
  <c r="O41" i="45" s="1"/>
  <c r="N40" i="45"/>
  <c r="O40" i="45" s="1"/>
  <c r="N39" i="45"/>
  <c r="O39" i="45" s="1"/>
  <c r="M38" i="45"/>
  <c r="L38" i="45"/>
  <c r="K38" i="45"/>
  <c r="K70" i="45" s="1"/>
  <c r="J38" i="45"/>
  <c r="N38" i="45" s="1"/>
  <c r="O38" i="45" s="1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N23" i="45" s="1"/>
  <c r="O23" i="45" s="1"/>
  <c r="D23" i="45"/>
  <c r="N22" i="45"/>
  <c r="O22" i="45" s="1"/>
  <c r="N21" i="45"/>
  <c r="O21" i="45" s="1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F70" i="45" s="1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H70" i="45" s="1"/>
  <c r="G5" i="45"/>
  <c r="F5" i="45"/>
  <c r="E5" i="45"/>
  <c r="D5" i="45"/>
  <c r="N62" i="44"/>
  <c r="O62" i="44"/>
  <c r="N61" i="44"/>
  <c r="O61" i="44" s="1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8" i="44"/>
  <c r="O58" i="44" s="1"/>
  <c r="N57" i="44"/>
  <c r="O57" i="44" s="1"/>
  <c r="N56" i="44"/>
  <c r="O56" i="44" s="1"/>
  <c r="N55" i="44"/>
  <c r="O55" i="44"/>
  <c r="N54" i="44"/>
  <c r="O54" i="44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M47" i="44"/>
  <c r="L47" i="44"/>
  <c r="K47" i="44"/>
  <c r="J47" i="44"/>
  <c r="I47" i="44"/>
  <c r="I63" i="44" s="1"/>
  <c r="H47" i="44"/>
  <c r="N47" i="44" s="1"/>
  <c r="O47" i="44" s="1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H63" i="44" s="1"/>
  <c r="G39" i="44"/>
  <c r="G63" i="44" s="1"/>
  <c r="F39" i="44"/>
  <c r="N39" i="44" s="1"/>
  <c r="O39" i="44" s="1"/>
  <c r="E39" i="44"/>
  <c r="D39" i="44"/>
  <c r="N38" i="44"/>
  <c r="O38" i="44" s="1"/>
  <c r="N37" i="44"/>
  <c r="O37" i="44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63" i="44" s="1"/>
  <c r="E5" i="44"/>
  <c r="D5" i="44"/>
  <c r="N65" i="43"/>
  <c r="O65" i="43" s="1"/>
  <c r="N64" i="43"/>
  <c r="O64" i="43" s="1"/>
  <c r="N63" i="43"/>
  <c r="O63" i="43" s="1"/>
  <c r="N62" i="43"/>
  <c r="O62" i="43"/>
  <c r="M61" i="43"/>
  <c r="L61" i="43"/>
  <c r="K61" i="43"/>
  <c r="J61" i="43"/>
  <c r="I61" i="43"/>
  <c r="H61" i="43"/>
  <c r="G61" i="43"/>
  <c r="F61" i="43"/>
  <c r="E61" i="43"/>
  <c r="D61" i="43"/>
  <c r="N60" i="43"/>
  <c r="O60" i="43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 s="1"/>
  <c r="N45" i="43"/>
  <c r="O45" i="43" s="1"/>
  <c r="N44" i="43"/>
  <c r="O44" i="43"/>
  <c r="N43" i="43"/>
  <c r="O43" i="43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N38" i="43" s="1"/>
  <c r="O38" i="43" s="1"/>
  <c r="I38" i="43"/>
  <c r="H38" i="43"/>
  <c r="G38" i="43"/>
  <c r="F38" i="43"/>
  <c r="E38" i="43"/>
  <c r="D38" i="43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H66" i="43" s="1"/>
  <c r="G14" i="43"/>
  <c r="F14" i="43"/>
  <c r="E14" i="43"/>
  <c r="D14" i="43"/>
  <c r="N14" i="43" s="1"/>
  <c r="O14" i="43" s="1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E66" i="43" s="1"/>
  <c r="D5" i="43"/>
  <c r="N5" i="43" s="1"/>
  <c r="O5" i="43" s="1"/>
  <c r="N72" i="42"/>
  <c r="O72" i="42" s="1"/>
  <c r="N71" i="42"/>
  <c r="O71" i="42" s="1"/>
  <c r="N70" i="42"/>
  <c r="O70" i="42" s="1"/>
  <c r="N69" i="42"/>
  <c r="O69" i="42" s="1"/>
  <c r="N68" i="42"/>
  <c r="O68" i="42"/>
  <c r="M67" i="42"/>
  <c r="L67" i="42"/>
  <c r="K67" i="42"/>
  <c r="J67" i="42"/>
  <c r="I67" i="42"/>
  <c r="H67" i="42"/>
  <c r="G67" i="42"/>
  <c r="F67" i="42"/>
  <c r="E67" i="42"/>
  <c r="N67" i="42" s="1"/>
  <c r="O67" i="42" s="1"/>
  <c r="D67" i="42"/>
  <c r="N66" i="42"/>
  <c r="O66" i="42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6" i="42" s="1"/>
  <c r="O56" i="42" s="1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F73" i="42" s="1"/>
  <c r="E39" i="42"/>
  <c r="D39" i="42"/>
  <c r="N39" i="42" s="1"/>
  <c r="O39" i="42" s="1"/>
  <c r="N38" i="42"/>
  <c r="O38" i="42" s="1"/>
  <c r="N37" i="42"/>
  <c r="O37" i="42" s="1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N13" i="42" s="1"/>
  <c r="O13" i="42" s="1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73" i="42" s="1"/>
  <c r="L5" i="42"/>
  <c r="K5" i="42"/>
  <c r="J5" i="42"/>
  <c r="I5" i="42"/>
  <c r="H5" i="42"/>
  <c r="H73" i="42" s="1"/>
  <c r="G5" i="42"/>
  <c r="F5" i="42"/>
  <c r="E5" i="42"/>
  <c r="D5" i="42"/>
  <c r="N74" i="41"/>
  <c r="O74" i="41" s="1"/>
  <c r="N73" i="41"/>
  <c r="O73" i="41" s="1"/>
  <c r="N72" i="41"/>
  <c r="O72" i="41" s="1"/>
  <c r="N71" i="41"/>
  <c r="O71" i="41" s="1"/>
  <c r="N70" i="41"/>
  <c r="O70" i="41"/>
  <c r="M69" i="41"/>
  <c r="L69" i="41"/>
  <c r="K69" i="41"/>
  <c r="J69" i="41"/>
  <c r="N69" i="41" s="1"/>
  <c r="O69" i="41" s="1"/>
  <c r="I69" i="41"/>
  <c r="H69" i="41"/>
  <c r="G69" i="41"/>
  <c r="F69" i="41"/>
  <c r="E69" i="41"/>
  <c r="D69" i="41"/>
  <c r="N68" i="41"/>
  <c r="O68" i="41"/>
  <c r="N67" i="41"/>
  <c r="O67" i="4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M58" i="41"/>
  <c r="L58" i="41"/>
  <c r="K58" i="41"/>
  <c r="J58" i="41"/>
  <c r="I58" i="41"/>
  <c r="H58" i="41"/>
  <c r="G58" i="41"/>
  <c r="F58" i="41"/>
  <c r="E58" i="41"/>
  <c r="D58" i="41"/>
  <c r="N57" i="41"/>
  <c r="O57" i="41" s="1"/>
  <c r="N56" i="41"/>
  <c r="O56" i="41" s="1"/>
  <c r="N55" i="41"/>
  <c r="O55" i="41" s="1"/>
  <c r="N54" i="41"/>
  <c r="O54" i="41"/>
  <c r="N53" i="41"/>
  <c r="O53" i="41"/>
  <c r="M52" i="41"/>
  <c r="L52" i="41"/>
  <c r="K52" i="41"/>
  <c r="J52" i="41"/>
  <c r="I52" i="41"/>
  <c r="H52" i="41"/>
  <c r="G52" i="41"/>
  <c r="F52" i="41"/>
  <c r="E52" i="41"/>
  <c r="D52" i="41"/>
  <c r="N51" i="41"/>
  <c r="O51" i="4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M40" i="41"/>
  <c r="M75" i="41" s="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/>
  <c r="N37" i="41"/>
  <c r="O37" i="4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 s="1"/>
  <c r="N23" i="41"/>
  <c r="O23" i="41" s="1"/>
  <c r="M22" i="41"/>
  <c r="L22" i="41"/>
  <c r="L75" i="41" s="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I75" i="41" s="1"/>
  <c r="H13" i="41"/>
  <c r="G13" i="41"/>
  <c r="F13" i="41"/>
  <c r="E13" i="41"/>
  <c r="E75" i="41" s="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75" i="41" s="1"/>
  <c r="N72" i="40"/>
  <c r="O72" i="40" s="1"/>
  <c r="N71" i="40"/>
  <c r="O71" i="40" s="1"/>
  <c r="N70" i="40"/>
  <c r="O70" i="40" s="1"/>
  <c r="N69" i="40"/>
  <c r="O69" i="40" s="1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 s="1"/>
  <c r="N64" i="40"/>
  <c r="O64" i="40" s="1"/>
  <c r="N63" i="40"/>
  <c r="O63" i="40" s="1"/>
  <c r="N62" i="40"/>
  <c r="O62" i="40"/>
  <c r="N61" i="40"/>
  <c r="O61" i="40"/>
  <c r="N60" i="40"/>
  <c r="O60" i="40" s="1"/>
  <c r="N59" i="40"/>
  <c r="O59" i="40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6" i="40" s="1"/>
  <c r="O56" i="40" s="1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2" i="40" s="1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M40" i="40"/>
  <c r="L40" i="40"/>
  <c r="K40" i="40"/>
  <c r="J40" i="40"/>
  <c r="I40" i="40"/>
  <c r="H40" i="40"/>
  <c r="G40" i="40"/>
  <c r="G73" i="40" s="1"/>
  <c r="F40" i="40"/>
  <c r="E40" i="40"/>
  <c r="D40" i="40"/>
  <c r="N39" i="40"/>
  <c r="O39" i="40" s="1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M22" i="40"/>
  <c r="M73" i="40" s="1"/>
  <c r="L22" i="40"/>
  <c r="K22" i="40"/>
  <c r="J22" i="40"/>
  <c r="I22" i="40"/>
  <c r="H22" i="40"/>
  <c r="H73" i="40" s="1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M13" i="40"/>
  <c r="L13" i="40"/>
  <c r="L73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K73" i="40" s="1"/>
  <c r="J5" i="40"/>
  <c r="I5" i="40"/>
  <c r="H5" i="40"/>
  <c r="G5" i="40"/>
  <c r="F5" i="40"/>
  <c r="F73" i="40" s="1"/>
  <c r="E5" i="40"/>
  <c r="D5" i="40"/>
  <c r="N71" i="39"/>
  <c r="O71" i="39" s="1"/>
  <c r="N70" i="39"/>
  <c r="O70" i="39" s="1"/>
  <c r="N69" i="39"/>
  <c r="O69" i="39"/>
  <c r="N68" i="39"/>
  <c r="O68" i="39" s="1"/>
  <c r="M67" i="39"/>
  <c r="L67" i="39"/>
  <c r="K67" i="39"/>
  <c r="J67" i="39"/>
  <c r="I67" i="39"/>
  <c r="H67" i="39"/>
  <c r="G67" i="39"/>
  <c r="F67" i="39"/>
  <c r="E67" i="39"/>
  <c r="D67" i="39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1" i="39" s="1"/>
  <c r="O51" i="39" s="1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M39" i="39"/>
  <c r="M72" i="39" s="1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J72" i="39" s="1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72" i="39" s="1"/>
  <c r="J5" i="39"/>
  <c r="I5" i="39"/>
  <c r="H5" i="39"/>
  <c r="G5" i="39"/>
  <c r="F5" i="39"/>
  <c r="E5" i="39"/>
  <c r="D5" i="39"/>
  <c r="N73" i="38"/>
  <c r="O73" i="38" s="1"/>
  <c r="N72" i="38"/>
  <c r="O72" i="38" s="1"/>
  <c r="N71" i="38"/>
  <c r="O71" i="38" s="1"/>
  <c r="M70" i="38"/>
  <c r="L70" i="38"/>
  <c r="K70" i="38"/>
  <c r="J70" i="38"/>
  <c r="I70" i="38"/>
  <c r="H70" i="38"/>
  <c r="G70" i="38"/>
  <c r="F70" i="38"/>
  <c r="E70" i="38"/>
  <c r="D70" i="38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 s="1"/>
  <c r="N58" i="38"/>
  <c r="O58" i="38" s="1"/>
  <c r="M57" i="38"/>
  <c r="L57" i="38"/>
  <c r="K57" i="38"/>
  <c r="J57" i="38"/>
  <c r="I57" i="38"/>
  <c r="H57" i="38"/>
  <c r="G57" i="38"/>
  <c r="F57" i="38"/>
  <c r="E57" i="38"/>
  <c r="D57" i="38"/>
  <c r="N56" i="38"/>
  <c r="O56" i="38" s="1"/>
  <c r="N55" i="38"/>
  <c r="O55" i="38"/>
  <c r="N54" i="38"/>
  <c r="O54" i="38" s="1"/>
  <c r="N53" i="38"/>
  <c r="O53" i="38" s="1"/>
  <c r="M52" i="38"/>
  <c r="M74" i="38" s="1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L74" i="38" s="1"/>
  <c r="K19" i="38"/>
  <c r="J19" i="38"/>
  <c r="I19" i="38"/>
  <c r="H19" i="38"/>
  <c r="G19" i="38"/>
  <c r="F19" i="38"/>
  <c r="E19" i="38"/>
  <c r="N19" i="38" s="1"/>
  <c r="O19" i="38" s="1"/>
  <c r="D19" i="38"/>
  <c r="N18" i="38"/>
  <c r="O18" i="38" s="1"/>
  <c r="N17" i="38"/>
  <c r="O17" i="38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E74" i="38" s="1"/>
  <c r="D13" i="38"/>
  <c r="N13" i="38" s="1"/>
  <c r="O13" i="38" s="1"/>
  <c r="N12" i="38"/>
  <c r="O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K74" i="38" s="1"/>
  <c r="J5" i="38"/>
  <c r="I5" i="38"/>
  <c r="H5" i="38"/>
  <c r="H74" i="38" s="1"/>
  <c r="G5" i="38"/>
  <c r="F5" i="38"/>
  <c r="E5" i="38"/>
  <c r="D5" i="38"/>
  <c r="N71" i="37"/>
  <c r="O71" i="37"/>
  <c r="N70" i="37"/>
  <c r="O70" i="37" s="1"/>
  <c r="N69" i="37"/>
  <c r="O69" i="37"/>
  <c r="N68" i="37"/>
  <c r="O68" i="37"/>
  <c r="N67" i="37"/>
  <c r="O67" i="37" s="1"/>
  <c r="M66" i="37"/>
  <c r="L66" i="37"/>
  <c r="K66" i="37"/>
  <c r="J66" i="37"/>
  <c r="I66" i="37"/>
  <c r="H66" i="37"/>
  <c r="G66" i="37"/>
  <c r="F66" i="37"/>
  <c r="E66" i="37"/>
  <c r="D66" i="37"/>
  <c r="N66" i="37" s="1"/>
  <c r="O66" i="37" s="1"/>
  <c r="N65" i="37"/>
  <c r="O65" i="37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/>
  <c r="N58" i="37"/>
  <c r="O58" i="37" s="1"/>
  <c r="N57" i="37"/>
  <c r="O57" i="37" s="1"/>
  <c r="N56" i="37"/>
  <c r="O56" i="37"/>
  <c r="M55" i="37"/>
  <c r="L55" i="37"/>
  <c r="K55" i="37"/>
  <c r="J55" i="37"/>
  <c r="I55" i="37"/>
  <c r="H55" i="37"/>
  <c r="G55" i="37"/>
  <c r="F55" i="37"/>
  <c r="E55" i="37"/>
  <c r="D55" i="37"/>
  <c r="N54" i="37"/>
  <c r="O54" i="37"/>
  <c r="N53" i="37"/>
  <c r="O53" i="37" s="1"/>
  <c r="N52" i="37"/>
  <c r="O52" i="37"/>
  <c r="M51" i="37"/>
  <c r="L51" i="37"/>
  <c r="K51" i="37"/>
  <c r="J51" i="37"/>
  <c r="I51" i="37"/>
  <c r="H51" i="37"/>
  <c r="G51" i="37"/>
  <c r="F51" i="37"/>
  <c r="E51" i="37"/>
  <c r="D51" i="37"/>
  <c r="N51" i="37" s="1"/>
  <c r="O51" i="37" s="1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/>
  <c r="N43" i="37"/>
  <c r="O43" i="37" s="1"/>
  <c r="N42" i="37"/>
  <c r="O42" i="37" s="1"/>
  <c r="N41" i="37"/>
  <c r="O41" i="37" s="1"/>
  <c r="N40" i="37"/>
  <c r="O40" i="37" s="1"/>
  <c r="M39" i="37"/>
  <c r="M72" i="37" s="1"/>
  <c r="L39" i="37"/>
  <c r="L72" i="37" s="1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/>
  <c r="N23" i="37"/>
  <c r="O23" i="37" s="1"/>
  <c r="M22" i="37"/>
  <c r="L22" i="37"/>
  <c r="K22" i="37"/>
  <c r="J22" i="37"/>
  <c r="I22" i="37"/>
  <c r="H22" i="37"/>
  <c r="H72" i="37"/>
  <c r="G22" i="37"/>
  <c r="F22" i="37"/>
  <c r="E22" i="37"/>
  <c r="D22" i="37"/>
  <c r="N21" i="37"/>
  <c r="O21" i="37"/>
  <c r="N20" i="37"/>
  <c r="O20" i="37" s="1"/>
  <c r="N19" i="37"/>
  <c r="O19" i="37" s="1"/>
  <c r="N18" i="37"/>
  <c r="O18" i="37"/>
  <c r="N17" i="37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K72" i="37" s="1"/>
  <c r="J5" i="37"/>
  <c r="I5" i="37"/>
  <c r="H5" i="37"/>
  <c r="G5" i="37"/>
  <c r="G72" i="37" s="1"/>
  <c r="F5" i="37"/>
  <c r="E5" i="37"/>
  <c r="D5" i="37"/>
  <c r="N67" i="36"/>
  <c r="O67" i="36"/>
  <c r="N66" i="36"/>
  <c r="O66" i="36"/>
  <c r="N65" i="36"/>
  <c r="O65" i="36" s="1"/>
  <c r="N64" i="36"/>
  <c r="O64" i="36" s="1"/>
  <c r="N63" i="36"/>
  <c r="O63" i="36"/>
  <c r="M62" i="36"/>
  <c r="L62" i="36"/>
  <c r="K62" i="36"/>
  <c r="J62" i="36"/>
  <c r="I62" i="36"/>
  <c r="H62" i="36"/>
  <c r="G62" i="36"/>
  <c r="F62" i="36"/>
  <c r="E62" i="36"/>
  <c r="D62" i="36"/>
  <c r="N61" i="36"/>
  <c r="O61" i="36" s="1"/>
  <c r="N60" i="36"/>
  <c r="O60" i="36" s="1"/>
  <c r="N59" i="36"/>
  <c r="O59" i="36"/>
  <c r="N58" i="36"/>
  <c r="O58" i="36"/>
  <c r="N57" i="36"/>
  <c r="O57" i="36" s="1"/>
  <c r="N56" i="36"/>
  <c r="O56" i="36"/>
  <c r="N55" i="36"/>
  <c r="O55" i="36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1" i="36" s="1"/>
  <c r="O51" i="36" s="1"/>
  <c r="N50" i="36"/>
  <c r="O50" i="36" s="1"/>
  <c r="N49" i="36"/>
  <c r="O49" i="36"/>
  <c r="N48" i="36"/>
  <c r="O48" i="36"/>
  <c r="M47" i="36"/>
  <c r="L47" i="36"/>
  <c r="L68" i="36" s="1"/>
  <c r="K47" i="36"/>
  <c r="J47" i="36"/>
  <c r="I47" i="36"/>
  <c r="H47" i="36"/>
  <c r="H68" i="36" s="1"/>
  <c r="G47" i="36"/>
  <c r="G68" i="36" s="1"/>
  <c r="F47" i="36"/>
  <c r="E47" i="36"/>
  <c r="D47" i="36"/>
  <c r="N46" i="36"/>
  <c r="O46" i="36" s="1"/>
  <c r="N45" i="36"/>
  <c r="O45" i="36"/>
  <c r="N44" i="36"/>
  <c r="O44" i="36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/>
  <c r="N29" i="36"/>
  <c r="O29" i="36" s="1"/>
  <c r="N28" i="36"/>
  <c r="O28" i="36"/>
  <c r="N27" i="36"/>
  <c r="O27" i="36"/>
  <c r="N26" i="36"/>
  <c r="O26" i="36" s="1"/>
  <c r="N25" i="36"/>
  <c r="O25" i="36"/>
  <c r="N24" i="36"/>
  <c r="O24" i="36" s="1"/>
  <c r="N23" i="36"/>
  <c r="O23" i="36" s="1"/>
  <c r="M22" i="36"/>
  <c r="L22" i="36"/>
  <c r="K22" i="36"/>
  <c r="J22" i="36"/>
  <c r="J68" i="36" s="1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 s="1"/>
  <c r="N18" i="36"/>
  <c r="O18" i="36"/>
  <c r="N17" i="36"/>
  <c r="O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K68" i="36" s="1"/>
  <c r="J5" i="36"/>
  <c r="I5" i="36"/>
  <c r="H5" i="36"/>
  <c r="G5" i="36"/>
  <c r="F5" i="36"/>
  <c r="E5" i="36"/>
  <c r="D5" i="36"/>
  <c r="N5" i="36" s="1"/>
  <c r="O5" i="36" s="1"/>
  <c r="N70" i="35"/>
  <c r="O70" i="35" s="1"/>
  <c r="N69" i="35"/>
  <c r="O69" i="35" s="1"/>
  <c r="N68" i="35"/>
  <c r="O68" i="35" s="1"/>
  <c r="N67" i="35"/>
  <c r="O67" i="35"/>
  <c r="N66" i="35"/>
  <c r="O66" i="35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 s="1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3" i="35" s="1"/>
  <c r="O53" i="35" s="1"/>
  <c r="N52" i="35"/>
  <c r="O52" i="35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/>
  <c r="M22" i="35"/>
  <c r="L22" i="35"/>
  <c r="K22" i="35"/>
  <c r="K71" i="35" s="1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/>
  <c r="N18" i="35"/>
  <c r="O18" i="35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N13" i="35" s="1"/>
  <c r="O13" i="35" s="1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69" i="34"/>
  <c r="O69" i="34" s="1"/>
  <c r="N68" i="34"/>
  <c r="O68" i="34"/>
  <c r="N67" i="34"/>
  <c r="O67" i="34"/>
  <c r="N66" i="34"/>
  <c r="O66" i="34" s="1"/>
  <c r="N65" i="34"/>
  <c r="O65" i="34"/>
  <c r="M64" i="34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 s="1"/>
  <c r="N61" i="34"/>
  <c r="O61" i="34" s="1"/>
  <c r="N60" i="34"/>
  <c r="O60" i="34"/>
  <c r="N59" i="34"/>
  <c r="O59" i="34" s="1"/>
  <c r="N58" i="34"/>
  <c r="O58" i="34"/>
  <c r="N57" i="34"/>
  <c r="O57" i="34" s="1"/>
  <c r="N56" i="34"/>
  <c r="O56" i="34" s="1"/>
  <c r="N55" i="34"/>
  <c r="O55" i="34" s="1"/>
  <c r="N54" i="34"/>
  <c r="O54" i="34"/>
  <c r="M53" i="34"/>
  <c r="L53" i="34"/>
  <c r="K53" i="34"/>
  <c r="J53" i="34"/>
  <c r="I53" i="34"/>
  <c r="H53" i="34"/>
  <c r="G53" i="34"/>
  <c r="F53" i="34"/>
  <c r="E53" i="34"/>
  <c r="D53" i="34"/>
  <c r="N52" i="34"/>
  <c r="O52" i="34" s="1"/>
  <c r="N51" i="34"/>
  <c r="O51" i="34"/>
  <c r="N50" i="34"/>
  <c r="O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/>
  <c r="N25" i="34"/>
  <c r="O25" i="34" s="1"/>
  <c r="N24" i="34"/>
  <c r="O24" i="34"/>
  <c r="N23" i="34"/>
  <c r="O23" i="34" s="1"/>
  <c r="M22" i="34"/>
  <c r="L22" i="34"/>
  <c r="L70" i="34" s="1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39" i="33"/>
  <c r="O39" i="33" s="1"/>
  <c r="N70" i="33"/>
  <c r="O70" i="33"/>
  <c r="N71" i="33"/>
  <c r="O71" i="33" s="1"/>
  <c r="N72" i="33"/>
  <c r="O72" i="33" s="1"/>
  <c r="N73" i="33"/>
  <c r="O73" i="33"/>
  <c r="N40" i="33"/>
  <c r="O40" i="33" s="1"/>
  <c r="N41" i="33"/>
  <c r="O41" i="33" s="1"/>
  <c r="N42" i="33"/>
  <c r="O42" i="33"/>
  <c r="N43" i="33"/>
  <c r="O43" i="33" s="1"/>
  <c r="N44" i="33"/>
  <c r="O44" i="33" s="1"/>
  <c r="N45" i="33"/>
  <c r="O45" i="33" s="1"/>
  <c r="N46" i="33"/>
  <c r="O46" i="33" s="1"/>
  <c r="N47" i="33"/>
  <c r="O47" i="33"/>
  <c r="N48" i="33"/>
  <c r="O48" i="33" s="1"/>
  <c r="N49" i="33"/>
  <c r="O49" i="33" s="1"/>
  <c r="N50" i="33"/>
  <c r="O50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 s="1"/>
  <c r="N33" i="33"/>
  <c r="O33" i="33"/>
  <c r="N34" i="33"/>
  <c r="O34" i="33" s="1"/>
  <c r="N35" i="33"/>
  <c r="O35" i="33" s="1"/>
  <c r="N36" i="33"/>
  <c r="O36" i="33"/>
  <c r="N37" i="33"/>
  <c r="O37" i="33" s="1"/>
  <c r="E38" i="33"/>
  <c r="F38" i="33"/>
  <c r="G38" i="33"/>
  <c r="H38" i="33"/>
  <c r="I38" i="33"/>
  <c r="J38" i="33"/>
  <c r="K38" i="33"/>
  <c r="L38" i="33"/>
  <c r="M38" i="33"/>
  <c r="D38" i="33"/>
  <c r="E22" i="33"/>
  <c r="F22" i="33"/>
  <c r="G22" i="33"/>
  <c r="H22" i="33"/>
  <c r="I22" i="33"/>
  <c r="J22" i="33"/>
  <c r="K22" i="33"/>
  <c r="L22" i="33"/>
  <c r="M22" i="33"/>
  <c r="D22" i="33"/>
  <c r="E13" i="33"/>
  <c r="F13" i="33"/>
  <c r="G13" i="33"/>
  <c r="H13" i="33"/>
  <c r="I13" i="33"/>
  <c r="J13" i="33"/>
  <c r="K13" i="33"/>
  <c r="L13" i="33"/>
  <c r="M13" i="33"/>
  <c r="D13" i="33"/>
  <c r="E5" i="33"/>
  <c r="E74" i="33" s="1"/>
  <c r="F5" i="33"/>
  <c r="G5" i="33"/>
  <c r="H5" i="33"/>
  <c r="I5" i="33"/>
  <c r="I74" i="33" s="1"/>
  <c r="J5" i="33"/>
  <c r="K5" i="33"/>
  <c r="L5" i="33"/>
  <c r="L74" i="33" s="1"/>
  <c r="M5" i="33"/>
  <c r="D5" i="33"/>
  <c r="N5" i="33" s="1"/>
  <c r="O5" i="33" s="1"/>
  <c r="D74" i="33"/>
  <c r="E68" i="33"/>
  <c r="F68" i="33"/>
  <c r="G68" i="33"/>
  <c r="H68" i="33"/>
  <c r="I68" i="33"/>
  <c r="J68" i="33"/>
  <c r="K68" i="33"/>
  <c r="L68" i="33"/>
  <c r="M68" i="33"/>
  <c r="D68" i="33"/>
  <c r="N68" i="33" s="1"/>
  <c r="O68" i="33" s="1"/>
  <c r="N69" i="33"/>
  <c r="O69" i="33"/>
  <c r="N59" i="33"/>
  <c r="N60" i="33"/>
  <c r="O60" i="33"/>
  <c r="N61" i="33"/>
  <c r="O61" i="33" s="1"/>
  <c r="N62" i="33"/>
  <c r="O62" i="33"/>
  <c r="N63" i="33"/>
  <c r="O63" i="33" s="1"/>
  <c r="N64" i="33"/>
  <c r="O64" i="33" s="1"/>
  <c r="N65" i="33"/>
  <c r="O65" i="33" s="1"/>
  <c r="N66" i="33"/>
  <c r="O66" i="33" s="1"/>
  <c r="N67" i="33"/>
  <c r="O67" i="33" s="1"/>
  <c r="N58" i="33"/>
  <c r="O58" i="33"/>
  <c r="E57" i="33"/>
  <c r="F57" i="33"/>
  <c r="G57" i="33"/>
  <c r="H57" i="33"/>
  <c r="I57" i="33"/>
  <c r="J57" i="33"/>
  <c r="K57" i="33"/>
  <c r="L57" i="33"/>
  <c r="M57" i="33"/>
  <c r="M74" i="33"/>
  <c r="D57" i="33"/>
  <c r="N57" i="33" s="1"/>
  <c r="O57" i="33" s="1"/>
  <c r="E51" i="33"/>
  <c r="F51" i="33"/>
  <c r="G51" i="33"/>
  <c r="H51" i="33"/>
  <c r="I51" i="33"/>
  <c r="J51" i="33"/>
  <c r="K51" i="33"/>
  <c r="L51" i="33"/>
  <c r="M51" i="33"/>
  <c r="D51" i="33"/>
  <c r="N53" i="33"/>
  <c r="O53" i="33" s="1"/>
  <c r="N54" i="33"/>
  <c r="O54" i="33"/>
  <c r="N55" i="33"/>
  <c r="O55" i="33"/>
  <c r="N56" i="33"/>
  <c r="O56" i="33" s="1"/>
  <c r="N52" i="33"/>
  <c r="O52" i="33"/>
  <c r="O59" i="33"/>
  <c r="N15" i="33"/>
  <c r="O15" i="33" s="1"/>
  <c r="N16" i="33"/>
  <c r="O16" i="33"/>
  <c r="N17" i="33"/>
  <c r="O17" i="33" s="1"/>
  <c r="N18" i="33"/>
  <c r="O18" i="33" s="1"/>
  <c r="N19" i="33"/>
  <c r="O19" i="33"/>
  <c r="N20" i="33"/>
  <c r="O20" i="33"/>
  <c r="N21" i="33"/>
  <c r="O21" i="33" s="1"/>
  <c r="N7" i="33"/>
  <c r="O7" i="33" s="1"/>
  <c r="N8" i="33"/>
  <c r="O8" i="33"/>
  <c r="N9" i="33"/>
  <c r="O9" i="33" s="1"/>
  <c r="N10" i="33"/>
  <c r="O10" i="33"/>
  <c r="N11" i="33"/>
  <c r="O11" i="33"/>
  <c r="N12" i="33"/>
  <c r="O12" i="33" s="1"/>
  <c r="N6" i="33"/>
  <c r="O6" i="33"/>
  <c r="N23" i="33"/>
  <c r="O23" i="33" s="1"/>
  <c r="N14" i="33"/>
  <c r="O14" i="33" s="1"/>
  <c r="F68" i="36"/>
  <c r="N36" i="36"/>
  <c r="O36" i="36"/>
  <c r="H75" i="41"/>
  <c r="N13" i="41"/>
  <c r="O13" i="41"/>
  <c r="N5" i="41"/>
  <c r="O5" i="41" s="1"/>
  <c r="K73" i="42"/>
  <c r="J73" i="42"/>
  <c r="G73" i="42"/>
  <c r="N22" i="42"/>
  <c r="O22" i="42" s="1"/>
  <c r="M66" i="43"/>
  <c r="K66" i="43"/>
  <c r="L66" i="43"/>
  <c r="N52" i="43"/>
  <c r="O52" i="43"/>
  <c r="G66" i="43"/>
  <c r="N23" i="43"/>
  <c r="O23" i="43" s="1"/>
  <c r="F66" i="43"/>
  <c r="J63" i="44"/>
  <c r="L63" i="44"/>
  <c r="M63" i="44"/>
  <c r="N59" i="44"/>
  <c r="O59" i="44" s="1"/>
  <c r="N50" i="44"/>
  <c r="O50" i="44"/>
  <c r="K63" i="44"/>
  <c r="N23" i="44"/>
  <c r="O23" i="44" s="1"/>
  <c r="D63" i="44"/>
  <c r="N14" i="44"/>
  <c r="O14" i="44" s="1"/>
  <c r="E63" i="44"/>
  <c r="N5" i="44"/>
  <c r="O5" i="44"/>
  <c r="N52" i="45"/>
  <c r="O52" i="45" s="1"/>
  <c r="M70" i="45"/>
  <c r="L70" i="45"/>
  <c r="N5" i="45"/>
  <c r="O5" i="45" s="1"/>
  <c r="I70" i="45"/>
  <c r="N14" i="45"/>
  <c r="O14" i="45" s="1"/>
  <c r="O75" i="46"/>
  <c r="P75" i="46" s="1"/>
  <c r="O62" i="46"/>
  <c r="P62" i="46"/>
  <c r="O65" i="46"/>
  <c r="P65" i="46" s="1"/>
  <c r="F78" i="46"/>
  <c r="J78" i="46"/>
  <c r="H78" i="46"/>
  <c r="N78" i="46"/>
  <c r="E78" i="46"/>
  <c r="I78" i="46"/>
  <c r="O73" i="48" l="1"/>
  <c r="P73" i="48" s="1"/>
  <c r="N70" i="45"/>
  <c r="O70" i="45" s="1"/>
  <c r="N13" i="33"/>
  <c r="O13" i="33" s="1"/>
  <c r="N36" i="34"/>
  <c r="O36" i="34" s="1"/>
  <c r="F74" i="38"/>
  <c r="O25" i="46"/>
  <c r="P25" i="46" s="1"/>
  <c r="M70" i="34"/>
  <c r="D73" i="42"/>
  <c r="J74" i="38"/>
  <c r="I74" i="38"/>
  <c r="N67" i="39"/>
  <c r="O67" i="39" s="1"/>
  <c r="D73" i="40"/>
  <c r="D66" i="43"/>
  <c r="N5" i="38"/>
  <c r="O5" i="38" s="1"/>
  <c r="E73" i="42"/>
  <c r="N53" i="34"/>
  <c r="O53" i="34" s="1"/>
  <c r="N37" i="35"/>
  <c r="O37" i="35" s="1"/>
  <c r="N40" i="40"/>
  <c r="O40" i="40" s="1"/>
  <c r="O5" i="46"/>
  <c r="P5" i="46" s="1"/>
  <c r="J74" i="33"/>
  <c r="G74" i="33"/>
  <c r="D70" i="34"/>
  <c r="D72" i="39"/>
  <c r="N48" i="34"/>
  <c r="O48" i="34" s="1"/>
  <c r="H70" i="34"/>
  <c r="N48" i="35"/>
  <c r="O48" i="35" s="1"/>
  <c r="E68" i="36"/>
  <c r="E72" i="39"/>
  <c r="N13" i="39"/>
  <c r="O13" i="39" s="1"/>
  <c r="N63" i="44"/>
  <c r="O63" i="44" s="1"/>
  <c r="H74" i="33"/>
  <c r="D71" i="35"/>
  <c r="N64" i="35"/>
  <c r="O64" i="35" s="1"/>
  <c r="N13" i="36"/>
  <c r="O13" i="36" s="1"/>
  <c r="G72" i="39"/>
  <c r="E70" i="34"/>
  <c r="N70" i="34" s="1"/>
  <c r="O70" i="34" s="1"/>
  <c r="N22" i="41"/>
  <c r="O22" i="41" s="1"/>
  <c r="N52" i="41"/>
  <c r="O52" i="41" s="1"/>
  <c r="N47" i="36"/>
  <c r="O47" i="36" s="1"/>
  <c r="N36" i="38"/>
  <c r="O36" i="38" s="1"/>
  <c r="I72" i="39"/>
  <c r="N38" i="33"/>
  <c r="O38" i="33" s="1"/>
  <c r="G70" i="34"/>
  <c r="N22" i="34"/>
  <c r="O22" i="34" s="1"/>
  <c r="G71" i="35"/>
  <c r="E71" i="35"/>
  <c r="J66" i="43"/>
  <c r="N51" i="33"/>
  <c r="O51" i="33" s="1"/>
  <c r="N22" i="33"/>
  <c r="O22" i="33" s="1"/>
  <c r="I70" i="34"/>
  <c r="N64" i="34"/>
  <c r="O64" i="34" s="1"/>
  <c r="H71" i="35"/>
  <c r="I68" i="36"/>
  <c r="N62" i="36"/>
  <c r="O62" i="36" s="1"/>
  <c r="E72" i="37"/>
  <c r="N57" i="38"/>
  <c r="O57" i="38" s="1"/>
  <c r="N58" i="41"/>
  <c r="O58" i="41" s="1"/>
  <c r="K70" i="34"/>
  <c r="F70" i="34"/>
  <c r="I71" i="35"/>
  <c r="D68" i="36"/>
  <c r="N68" i="36" s="1"/>
  <c r="O68" i="36" s="1"/>
  <c r="F72" i="37"/>
  <c r="N39" i="37"/>
  <c r="O39" i="37" s="1"/>
  <c r="L72" i="39"/>
  <c r="N5" i="40"/>
  <c r="O5" i="40" s="1"/>
  <c r="I73" i="42"/>
  <c r="N51" i="42"/>
  <c r="O51" i="42" s="1"/>
  <c r="N61" i="43"/>
  <c r="O61" i="43" s="1"/>
  <c r="K74" i="33"/>
  <c r="J70" i="34"/>
  <c r="J71" i="35"/>
  <c r="N55" i="37"/>
  <c r="O55" i="37" s="1"/>
  <c r="N22" i="37"/>
  <c r="O22" i="37" s="1"/>
  <c r="N67" i="40"/>
  <c r="O67" i="40" s="1"/>
  <c r="M68" i="36"/>
  <c r="L71" i="35"/>
  <c r="I72" i="37"/>
  <c r="D74" i="38"/>
  <c r="N74" i="38" s="1"/>
  <c r="O74" i="38" s="1"/>
  <c r="N70" i="38"/>
  <c r="O70" i="38" s="1"/>
  <c r="N56" i="39"/>
  <c r="O56" i="39" s="1"/>
  <c r="N13" i="40"/>
  <c r="O13" i="40" s="1"/>
  <c r="N40" i="41"/>
  <c r="O40" i="41" s="1"/>
  <c r="M71" i="35"/>
  <c r="J72" i="37"/>
  <c r="N13" i="37"/>
  <c r="O13" i="37" s="1"/>
  <c r="J73" i="40"/>
  <c r="K75" i="41"/>
  <c r="O80" i="47"/>
  <c r="P80" i="47" s="1"/>
  <c r="L73" i="42"/>
  <c r="N5" i="34"/>
  <c r="O5" i="34" s="1"/>
  <c r="N52" i="38"/>
  <c r="O52" i="38" s="1"/>
  <c r="J75" i="41"/>
  <c r="N22" i="39"/>
  <c r="O22" i="39" s="1"/>
  <c r="F74" i="33"/>
  <c r="N74" i="33" s="1"/>
  <c r="O74" i="33" s="1"/>
  <c r="N5" i="39"/>
  <c r="O5" i="39" s="1"/>
  <c r="F75" i="41"/>
  <c r="N75" i="41" s="1"/>
  <c r="O75" i="41" s="1"/>
  <c r="I73" i="40"/>
  <c r="N5" i="35"/>
  <c r="O5" i="35" s="1"/>
  <c r="N22" i="35"/>
  <c r="O22" i="35" s="1"/>
  <c r="F72" i="39"/>
  <c r="N22" i="40"/>
  <c r="O22" i="40" s="1"/>
  <c r="E73" i="40"/>
  <c r="N13" i="34"/>
  <c r="O13" i="34" s="1"/>
  <c r="F71" i="35"/>
  <c r="D72" i="37"/>
  <c r="H72" i="39"/>
  <c r="I66" i="43"/>
  <c r="N5" i="42"/>
  <c r="O5" i="42" s="1"/>
  <c r="G75" i="41"/>
  <c r="N5" i="37"/>
  <c r="O5" i="37" s="1"/>
  <c r="G78" i="46"/>
  <c r="O78" i="46" s="1"/>
  <c r="P78" i="46" s="1"/>
  <c r="N39" i="39"/>
  <c r="O39" i="39" s="1"/>
  <c r="G74" i="38"/>
  <c r="N72" i="37" l="1"/>
  <c r="O72" i="37" s="1"/>
  <c r="N66" i="43"/>
  <c r="O66" i="43" s="1"/>
  <c r="N73" i="40"/>
  <c r="O73" i="40" s="1"/>
  <c r="N73" i="42"/>
  <c r="O73" i="42" s="1"/>
  <c r="N71" i="35"/>
  <c r="O71" i="35" s="1"/>
  <c r="N72" i="39"/>
  <c r="O72" i="39" s="1"/>
</calcChain>
</file>

<file path=xl/sharedStrings.xml><?xml version="1.0" encoding="utf-8"?>
<sst xmlns="http://schemas.openxmlformats.org/spreadsheetml/2006/main" count="1411" uniqueCount="189">
  <si>
    <t>Building Permits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</si>
  <si>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</si>
  <si>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</si>
  <si>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</si>
  <si>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</si>
  <si>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</si>
  <si>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</si>
  <si>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</si>
  <si>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</si>
  <si>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</si>
  <si>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</si>
  <si>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</si>
  <si>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</si>
  <si>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</si>
  <si>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</si>
  <si>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</si>
  <si>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</si>
  <si>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</si>
  <si>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</si>
  <si>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</si>
  <si>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</si>
  <si>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</si>
  <si>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Commercial - Physical Environment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</si>
  <si>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</si>
  <si>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</si>
  <si>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</si>
  <si>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</si>
  <si>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</si>
  <si>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</si>
  <si>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Economic Environment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</si>
  <si>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</si>
  <si>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</si>
  <si>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</si>
  <si>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</si>
  <si>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</si>
  <si>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</si>
  <si>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</si>
  <si>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</si>
  <si>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</si>
  <si>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</si>
  <si>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</si>
  <si>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</si>
  <si>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</si>
  <si>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</si>
  <si>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</si>
  <si>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</si>
  <si>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</si>
  <si>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</si>
  <si>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</si>
  <si>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</si>
  <si>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Other Public Safety Charges and Fees</t>
  </si>
  <si>
    <t>Physical Environment - Water Utility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</si>
  <si>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</si>
  <si>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</si>
  <si>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</si>
  <si>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</si>
  <si>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</si>
  <si>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</si>
  <si>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</si>
  <si>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</si>
  <si>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</si>
  <si>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</si>
  <si>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</si>
  <si>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</si>
  <si>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Forfeits - Assets Seized by Law Enforcement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</si>
  <si>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</si>
  <si>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</si>
  <si>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</si>
  <si>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</si>
  <si>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</si>
  <si>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</si>
  <si>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</si>
  <si>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</si>
  <si>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</si>
  <si>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</si>
  <si>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</si>
  <si>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</si>
  <si>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</si>
  <si>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</si>
  <si>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</si>
  <si>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</si>
  <si>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</si>
  <si>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</si>
  <si>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</si>
  <si>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</si>
  <si>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</si>
  <si>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</si>
  <si>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</si>
  <si>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Cocoa Revenues Reported by Account Code and Fund Type</t>
  </si>
  <si>
    <t>Local Fiscal Year Ended September 30, 2010</t>
  </si>
  <si>
    <t>State Shared Revenues - Transportation - Airport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</si>
  <si>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</si>
  <si>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</si>
  <si>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</si>
  <si>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</si>
  <si>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Federal Grant - Other Federal Grants</t>
  </si>
  <si>
    <t>Proceeds - Proceeds from Refunding Bonds</t>
  </si>
  <si>
    <t>2011 Municipal Population:</t>
  </si>
  <si>
    <t>Local Fiscal Year Ended September 30, 2012</t>
  </si>
  <si>
    <t>Proprietary Non-Operating Sources - Other Grants and Donations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</si>
  <si>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</si>
  <si>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</si>
  <si>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</si>
  <si>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</si>
  <si>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Human Services - Health or Hospitals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</si>
  <si>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</si>
  <si>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</si>
  <si>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</si>
  <si>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</si>
  <si>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</si>
  <si>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General Government - Internal Service Fund Fees and Charges</t>
  </si>
  <si>
    <t>General Government - Administrative Service Fees</t>
  </si>
  <si>
    <t>General Government - Other General Government Charges and Fees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</si>
  <si>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</si>
  <si>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</si>
  <si>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</si>
  <si>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</si>
  <si>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Proceeds - Debt Proceeds</t>
  </si>
  <si>
    <t>Proprietary Non-Operating - Capital Contributions from Other Public Source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</si>
  <si>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</si>
  <si>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</si>
  <si>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</si>
  <si>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</si>
  <si>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</si>
  <si>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State Shared Revenues - Public Safety - Other Public Safety</t>
  </si>
  <si>
    <t>General Gov't (Not Court-Related) - Recording Fees</t>
  </si>
  <si>
    <t>Public Safety - Law Enforcement Services</t>
  </si>
  <si>
    <t>Public Safety - Fire Protection</t>
  </si>
  <si>
    <t>Special Assessments - Charges for Public Services</t>
  </si>
  <si>
    <t>Impact Fees - Economic Environment</t>
  </si>
  <si>
    <t>2008 Municipal Population:</t>
  </si>
  <si>
    <t>Local Fiscal Year Ended September 30, 2014</t>
  </si>
  <si>
    <t>State Grant - Culture / Recreation</t>
  </si>
  <si>
    <t>Fines - Local Ordinance Violations</t>
  </si>
  <si>
    <t>Proprietary Non-Operating - Capital Contributions from Private Source</t>
  </si>
  <si>
    <t>2014 Municipal Population:</t>
  </si>
  <si>
    <t>Local Fiscal Year Ended September 30, 2015</t>
  </si>
  <si>
    <t>2015 Municipal Population:</t>
  </si>
  <si>
    <t>Local Fiscal Year Ended September 30, 2016</t>
  </si>
  <si>
    <t>Federal Fines and Forfeits</t>
  </si>
  <si>
    <t>Sale of Contraband Property Seized by Law Enforcement</t>
  </si>
  <si>
    <t>Proprietary Non-Operating - Other Grants and Donations</t>
  </si>
  <si>
    <t>2016 Municipal Population:</t>
  </si>
  <si>
    <t>Local Fiscal Year Ended September 30, 2017</t>
  </si>
  <si>
    <t>2017 Municipal Population:</t>
  </si>
  <si>
    <t>Local Fiscal Year Ended September 30, 2018</t>
  </si>
  <si>
    <t>First Local Option Fuel Tax (1 to 6 Cents)</t>
  </si>
  <si>
    <t>Utility Service Tax - Water</t>
  </si>
  <si>
    <t>Culture / Recreation - Other Culture / Recreation Charges</t>
  </si>
  <si>
    <t>2018 Municipal Population:</t>
  </si>
  <si>
    <t>Local Fiscal Year Ended September 30, 2019</t>
  </si>
  <si>
    <t>Impact Fees - Residential - Other</t>
  </si>
  <si>
    <t>Impact Fees - Commercial - Other</t>
  </si>
  <si>
    <t>State Shared Revenues - Public Safety - Emergency Management Assistance</t>
  </si>
  <si>
    <t>Proprietary Non-Operating - Interest</t>
  </si>
  <si>
    <t>2019 Municipal Population:</t>
  </si>
  <si>
    <t>Local Fiscal Year Ended September 30, 2020</t>
  </si>
  <si>
    <t>Physical Environment - Sewer / Wastewater Utility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</si>
  <si>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</si>
  <si>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</si>
  <si>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</si>
  <si>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</si>
  <si>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</si>
  <si>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</si>
  <si>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</si>
  <si>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</si>
  <si>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</si>
  <si>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Impact Fees - Commercial - Culture / Recreation</t>
  </si>
  <si>
    <t>Other Fees and Special Assessments</t>
  </si>
  <si>
    <t>Intergovernmental Revenues</t>
  </si>
  <si>
    <t>State Grant - Physical Environment - Stormwater Management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</si>
  <si>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</si>
  <si>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</si>
  <si>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Human Services</t>
  </si>
  <si>
    <t>Physical Environment - Conservation and Resource Management</t>
  </si>
  <si>
    <t>Court-Ordered Judgments and Fines - Other</t>
  </si>
  <si>
    <t>2021 Municipal Population:</t>
  </si>
  <si>
    <t>Local Fiscal Year Ended September 30, 2022</t>
  </si>
  <si>
    <t>State Communications Services Taxes</t>
  </si>
  <si>
    <t>Impact Fees - Commercial - School</t>
  </si>
  <si>
    <t>Federal Grant - Physical Environment - Sewer / Wastewater</t>
  </si>
  <si>
    <t>State Grant - Physical Environment - Other Physical Environment</t>
  </si>
  <si>
    <t>Other Charges for Services (Not Court-Related)</t>
  </si>
  <si>
    <t>Confiscation of Deposits or Bonds Held as Performance Guarantees</t>
  </si>
  <si>
    <t>Proceeds of General Capital Asset Dispositions - Sales</t>
  </si>
  <si>
    <t>2022 Municipal Population:</t>
  </si>
  <si>
    <t>Proceeds - Leases - Financial Agreements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</si>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</sst>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9B30-E51D-4FEE-ADDC-53488D6D74E9}">
  <sheetPr>
    <pageSetUpPr fitToPage="1"/>
  </sheetPr>
  <dimension ref="A1:ED7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80</v>
      </c>
      <c r="B3" s="108"/>
      <c r="C3" s="109"/>
      <c r="D3" s="113" t="s">
        <v>40</v>
      </c>
      <c r="E3" s="114"/>
      <c r="F3" s="114"/>
      <c r="G3" s="114"/>
      <c r="H3" s="115"/>
      <c r="I3" s="113" t="s">
        <v>41</v>
      </c>
      <c r="J3" s="115"/>
      <c r="K3" s="113" t="s">
        <v>43</v>
      </c>
      <c r="L3" s="114"/>
      <c r="M3" s="115"/>
      <c r="N3" s="49"/>
      <c r="O3" s="50"/>
      <c r="P3" s="116" t="s">
        <v>160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81</v>
      </c>
      <c r="F4" s="52" t="s">
        <v>82</v>
      </c>
      <c r="G4" s="52" t="s">
        <v>83</v>
      </c>
      <c r="H4" s="52" t="s">
        <v>6</v>
      </c>
      <c r="I4" s="52" t="s">
        <v>7</v>
      </c>
      <c r="J4" s="53" t="s">
        <v>84</v>
      </c>
      <c r="K4" s="53" t="s">
        <v>8</v>
      </c>
      <c r="L4" s="53" t="s">
        <v>9</v>
      </c>
      <c r="M4" s="53" t="s">
        <v>161</v>
      </c>
      <c r="N4" s="53" t="s">
        <v>10</v>
      </c>
      <c r="O4" s="53" t="s">
        <v>162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163</v>
      </c>
      <c r="B5" s="57"/>
      <c r="C5" s="57"/>
      <c r="D5" s="58">
        <f>SUM(D6:D12)</f>
        <v>12782994</v>
      </c>
      <c r="E5" s="58">
        <f>SUM(E6:E12)</f>
        <v>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12782994</v>
      </c>
      <c r="P5" s="60">
        <f>(O5/P$75)</f>
        <v>618.43222060957908</v>
      </c>
      <c r="Q5" s="61"/>
    </row>
    <row r="6" spans="1:134">
      <c r="A6" s="63"/>
      <c r="B6" s="64">
        <v>311</v>
      </c>
      <c r="C6" s="65" t="s">
        <v>2</v>
      </c>
      <c r="D6" s="66">
        <v>8773928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8773928</v>
      </c>
      <c r="P6" s="67">
        <f>(O6/P$75)</f>
        <v>424.47643928398645</v>
      </c>
      <c r="Q6" s="68"/>
    </row>
    <row r="7" spans="1:134">
      <c r="A7" s="63"/>
      <c r="B7" s="64">
        <v>312.41000000000003</v>
      </c>
      <c r="C7" s="65" t="s">
        <v>164</v>
      </c>
      <c r="D7" s="66">
        <v>603354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603354</v>
      </c>
      <c r="P7" s="67">
        <f>(O7/P$75)</f>
        <v>29.189840348330915</v>
      </c>
      <c r="Q7" s="68"/>
    </row>
    <row r="8" spans="1:134">
      <c r="A8" s="63"/>
      <c r="B8" s="64">
        <v>314.10000000000002</v>
      </c>
      <c r="C8" s="65" t="s">
        <v>12</v>
      </c>
      <c r="D8" s="66">
        <v>2243760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2243760</v>
      </c>
      <c r="P8" s="67">
        <f>(O8/P$75)</f>
        <v>108.55152394775037</v>
      </c>
      <c r="Q8" s="68"/>
    </row>
    <row r="9" spans="1:134">
      <c r="A9" s="63"/>
      <c r="B9" s="64">
        <v>314.3</v>
      </c>
      <c r="C9" s="65" t="s">
        <v>147</v>
      </c>
      <c r="D9" s="66">
        <v>449752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449752</v>
      </c>
      <c r="P9" s="67">
        <f>(O9/P$75)</f>
        <v>21.758684083212383</v>
      </c>
      <c r="Q9" s="68"/>
    </row>
    <row r="10" spans="1:134">
      <c r="A10" s="63"/>
      <c r="B10" s="64">
        <v>314.39999999999998</v>
      </c>
      <c r="C10" s="65" t="s">
        <v>13</v>
      </c>
      <c r="D10" s="66">
        <v>52693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52693</v>
      </c>
      <c r="P10" s="67">
        <f>(O10/P$75)</f>
        <v>2.5492501209482343</v>
      </c>
      <c r="Q10" s="68"/>
    </row>
    <row r="11" spans="1:134">
      <c r="A11" s="63"/>
      <c r="B11" s="64">
        <v>314.8</v>
      </c>
      <c r="C11" s="65" t="s">
        <v>14</v>
      </c>
      <c r="D11" s="66">
        <v>30717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30717</v>
      </c>
      <c r="P11" s="67">
        <f>(O11/P$75)</f>
        <v>1.486066763425254</v>
      </c>
      <c r="Q11" s="68"/>
    </row>
    <row r="12" spans="1:134">
      <c r="A12" s="63"/>
      <c r="B12" s="64">
        <v>315.10000000000002</v>
      </c>
      <c r="C12" s="65" t="s">
        <v>178</v>
      </c>
      <c r="D12" s="66">
        <v>628790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628790</v>
      </c>
      <c r="P12" s="67">
        <f>(O12/P$75)</f>
        <v>30.420416061925497</v>
      </c>
      <c r="Q12" s="68"/>
    </row>
    <row r="13" spans="1:134" ht="15.75">
      <c r="A13" s="69" t="s">
        <v>17</v>
      </c>
      <c r="B13" s="70"/>
      <c r="C13" s="71"/>
      <c r="D13" s="72">
        <f>SUM(D14:D22)</f>
        <v>5580101</v>
      </c>
      <c r="E13" s="72">
        <f>SUM(E14:E22)</f>
        <v>618104</v>
      </c>
      <c r="F13" s="72">
        <f>SUM(F14:F22)</f>
        <v>0</v>
      </c>
      <c r="G13" s="72">
        <f>SUM(G14:G22)</f>
        <v>0</v>
      </c>
      <c r="H13" s="72">
        <f>SUM(H14:H22)</f>
        <v>0</v>
      </c>
      <c r="I13" s="72">
        <f>SUM(I14:I22)</f>
        <v>6125822</v>
      </c>
      <c r="J13" s="72">
        <f>SUM(J14:J22)</f>
        <v>0</v>
      </c>
      <c r="K13" s="72">
        <f>SUM(K14:K22)</f>
        <v>0</v>
      </c>
      <c r="L13" s="72">
        <f>SUM(L14:L22)</f>
        <v>0</v>
      </c>
      <c r="M13" s="72">
        <f>SUM(M14:M22)</f>
        <v>0</v>
      </c>
      <c r="N13" s="72">
        <f>SUM(N14:N22)</f>
        <v>0</v>
      </c>
      <c r="O13" s="73">
        <f>SUM(D13:N13)</f>
        <v>12324027</v>
      </c>
      <c r="P13" s="74">
        <f>(O13/P$75)</f>
        <v>596.22772133526848</v>
      </c>
      <c r="Q13" s="75"/>
    </row>
    <row r="14" spans="1:134">
      <c r="A14" s="63"/>
      <c r="B14" s="64">
        <v>322</v>
      </c>
      <c r="C14" s="65" t="s">
        <v>166</v>
      </c>
      <c r="D14" s="66">
        <v>0</v>
      </c>
      <c r="E14" s="66">
        <v>618104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618104</v>
      </c>
      <c r="P14" s="67">
        <f>(O14/P$75)</f>
        <v>29.903434929850025</v>
      </c>
      <c r="Q14" s="68"/>
    </row>
    <row r="15" spans="1:134">
      <c r="A15" s="63"/>
      <c r="B15" s="64">
        <v>323.10000000000002</v>
      </c>
      <c r="C15" s="65" t="s">
        <v>18</v>
      </c>
      <c r="D15" s="66">
        <v>1837959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2" si="1">SUM(D15:N15)</f>
        <v>1837959</v>
      </c>
      <c r="P15" s="67">
        <f>(O15/P$75)</f>
        <v>88.919158200290269</v>
      </c>
      <c r="Q15" s="68"/>
    </row>
    <row r="16" spans="1:134">
      <c r="A16" s="63"/>
      <c r="B16" s="64">
        <v>323.39999999999998</v>
      </c>
      <c r="C16" s="65" t="s">
        <v>19</v>
      </c>
      <c r="D16" s="66">
        <v>91637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91637</v>
      </c>
      <c r="P16" s="67">
        <f>(O16/P$75)</f>
        <v>4.4333333333333336</v>
      </c>
      <c r="Q16" s="68"/>
    </row>
    <row r="17" spans="1:17">
      <c r="A17" s="63"/>
      <c r="B17" s="64">
        <v>323.7</v>
      </c>
      <c r="C17" s="65" t="s">
        <v>20</v>
      </c>
      <c r="D17" s="66">
        <v>300373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300373</v>
      </c>
      <c r="P17" s="67">
        <f>(O17/P$75)</f>
        <v>14.531833575229802</v>
      </c>
      <c r="Q17" s="68"/>
    </row>
    <row r="18" spans="1:17">
      <c r="A18" s="63"/>
      <c r="B18" s="64">
        <v>324.62</v>
      </c>
      <c r="C18" s="65" t="s">
        <v>167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51322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51322</v>
      </c>
      <c r="P18" s="67">
        <f>(O18/P$75)</f>
        <v>2.4829221093372036</v>
      </c>
      <c r="Q18" s="68"/>
    </row>
    <row r="19" spans="1:17">
      <c r="A19" s="63"/>
      <c r="B19" s="64">
        <v>324.92</v>
      </c>
      <c r="C19" s="65" t="s">
        <v>152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3952236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3952236</v>
      </c>
      <c r="P19" s="67">
        <f>(O19/P$75)</f>
        <v>191.20638606676343</v>
      </c>
      <c r="Q19" s="68"/>
    </row>
    <row r="20" spans="1:17">
      <c r="A20" s="63"/>
      <c r="B20" s="64">
        <v>325.10000000000002</v>
      </c>
      <c r="C20" s="65" t="s">
        <v>23</v>
      </c>
      <c r="D20" s="66">
        <v>3223854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3223854</v>
      </c>
      <c r="P20" s="67">
        <f>(O20/P$75)</f>
        <v>155.9677793904209</v>
      </c>
      <c r="Q20" s="68"/>
    </row>
    <row r="21" spans="1:17">
      <c r="A21" s="63"/>
      <c r="B21" s="64">
        <v>325.2</v>
      </c>
      <c r="C21" s="65" t="s">
        <v>128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2122264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2122264</v>
      </c>
      <c r="P21" s="67">
        <f>(O21/P$75)</f>
        <v>102.67363328495404</v>
      </c>
      <c r="Q21" s="68"/>
    </row>
    <row r="22" spans="1:17">
      <c r="A22" s="63"/>
      <c r="B22" s="64">
        <v>329.5</v>
      </c>
      <c r="C22" s="65" t="s">
        <v>168</v>
      </c>
      <c r="D22" s="66">
        <v>126278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126278</v>
      </c>
      <c r="P22" s="67">
        <f>(O22/P$75)</f>
        <v>6.1092404450895019</v>
      </c>
      <c r="Q22" s="68"/>
    </row>
    <row r="23" spans="1:17" ht="15.75">
      <c r="A23" s="69" t="s">
        <v>169</v>
      </c>
      <c r="B23" s="70"/>
      <c r="C23" s="71"/>
      <c r="D23" s="72">
        <f>SUM(D24:D36)</f>
        <v>3160297</v>
      </c>
      <c r="E23" s="72">
        <f>SUM(E24:E36)</f>
        <v>2994760</v>
      </c>
      <c r="F23" s="72">
        <f>SUM(F24:F36)</f>
        <v>0</v>
      </c>
      <c r="G23" s="72">
        <f>SUM(G24:G36)</f>
        <v>0</v>
      </c>
      <c r="H23" s="72">
        <f>SUM(H24:H36)</f>
        <v>0</v>
      </c>
      <c r="I23" s="72">
        <f>SUM(I24:I36)</f>
        <v>527877</v>
      </c>
      <c r="J23" s="72">
        <f>SUM(J24:J36)</f>
        <v>0</v>
      </c>
      <c r="K23" s="72">
        <f>SUM(K24:K36)</f>
        <v>0</v>
      </c>
      <c r="L23" s="72">
        <f>SUM(L24:L36)</f>
        <v>0</v>
      </c>
      <c r="M23" s="72">
        <f>SUM(M24:M36)</f>
        <v>0</v>
      </c>
      <c r="N23" s="72">
        <f>SUM(N24:N36)</f>
        <v>391157</v>
      </c>
      <c r="O23" s="73">
        <f>SUM(D23:N23)</f>
        <v>7074091</v>
      </c>
      <c r="P23" s="74">
        <f>(O23/P$75)</f>
        <v>342.23952588292212</v>
      </c>
      <c r="Q23" s="75"/>
    </row>
    <row r="24" spans="1:17">
      <c r="A24" s="63"/>
      <c r="B24" s="64">
        <v>331.2</v>
      </c>
      <c r="C24" s="65" t="s">
        <v>26</v>
      </c>
      <c r="D24" s="66">
        <v>20150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20150</v>
      </c>
      <c r="P24" s="67">
        <f>(O24/P$75)</f>
        <v>0.97484276729559749</v>
      </c>
      <c r="Q24" s="68"/>
    </row>
    <row r="25" spans="1:17">
      <c r="A25" s="63"/>
      <c r="B25" s="64">
        <v>331.35</v>
      </c>
      <c r="C25" s="65" t="s">
        <v>180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477877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4" si="2">SUM(D25:N25)</f>
        <v>477877</v>
      </c>
      <c r="P25" s="67">
        <f>(O25/P$75)</f>
        <v>23.119351717464927</v>
      </c>
      <c r="Q25" s="68"/>
    </row>
    <row r="26" spans="1:17">
      <c r="A26" s="63"/>
      <c r="B26" s="64">
        <v>331.5</v>
      </c>
      <c r="C26" s="65" t="s">
        <v>28</v>
      </c>
      <c r="D26" s="66">
        <v>32880</v>
      </c>
      <c r="E26" s="66">
        <v>290265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323145</v>
      </c>
      <c r="P26" s="67">
        <f>(O26/P$75)</f>
        <v>15.633526850507982</v>
      </c>
      <c r="Q26" s="68"/>
    </row>
    <row r="27" spans="1:17">
      <c r="A27" s="63"/>
      <c r="B27" s="64">
        <v>331.9</v>
      </c>
      <c r="C27" s="65" t="s">
        <v>95</v>
      </c>
      <c r="D27" s="66">
        <v>0</v>
      </c>
      <c r="E27" s="66">
        <v>1055320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1055320</v>
      </c>
      <c r="P27" s="67">
        <f>(O27/P$75)</f>
        <v>51.055636187711663</v>
      </c>
      <c r="Q27" s="68"/>
    </row>
    <row r="28" spans="1:17">
      <c r="A28" s="63"/>
      <c r="B28" s="64">
        <v>334.39</v>
      </c>
      <c r="C28" s="65" t="s">
        <v>181</v>
      </c>
      <c r="D28" s="66">
        <v>0</v>
      </c>
      <c r="E28" s="66">
        <v>54575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54575</v>
      </c>
      <c r="P28" s="67">
        <f>(O28/P$75)</f>
        <v>2.6402999516207064</v>
      </c>
      <c r="Q28" s="68"/>
    </row>
    <row r="29" spans="1:17">
      <c r="A29" s="63"/>
      <c r="B29" s="64">
        <v>335.125</v>
      </c>
      <c r="C29" s="65" t="s">
        <v>171</v>
      </c>
      <c r="D29" s="66">
        <v>958653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958653</v>
      </c>
      <c r="P29" s="67">
        <f>(O29/P$75)</f>
        <v>46.378955007256891</v>
      </c>
      <c r="Q29" s="68"/>
    </row>
    <row r="30" spans="1:17">
      <c r="A30" s="63"/>
      <c r="B30" s="64">
        <v>335.14</v>
      </c>
      <c r="C30" s="65" t="s">
        <v>106</v>
      </c>
      <c r="D30" s="66">
        <v>27949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27949</v>
      </c>
      <c r="P30" s="67">
        <f>(O30/P$75)</f>
        <v>1.3521528785679728</v>
      </c>
      <c r="Q30" s="68"/>
    </row>
    <row r="31" spans="1:17">
      <c r="A31" s="63"/>
      <c r="B31" s="64">
        <v>335.15</v>
      </c>
      <c r="C31" s="65" t="s">
        <v>107</v>
      </c>
      <c r="D31" s="66">
        <v>27176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27176</v>
      </c>
      <c r="P31" s="67">
        <f>(O31/P$75)</f>
        <v>1.3147556845670054</v>
      </c>
      <c r="Q31" s="68"/>
    </row>
    <row r="32" spans="1:17">
      <c r="A32" s="63"/>
      <c r="B32" s="64">
        <v>335.18</v>
      </c>
      <c r="C32" s="65" t="s">
        <v>172</v>
      </c>
      <c r="D32" s="66">
        <v>1612858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1612858</v>
      </c>
      <c r="P32" s="67">
        <f>(O32/P$75)</f>
        <v>78.02893081761006</v>
      </c>
      <c r="Q32" s="68"/>
    </row>
    <row r="33" spans="1:17">
      <c r="A33" s="63"/>
      <c r="B33" s="64">
        <v>335.21</v>
      </c>
      <c r="C33" s="65" t="s">
        <v>35</v>
      </c>
      <c r="D33" s="66">
        <v>11743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11743</v>
      </c>
      <c r="P33" s="67">
        <f>(O33/P$75)</f>
        <v>0.56811804547653599</v>
      </c>
      <c r="Q33" s="68"/>
    </row>
    <row r="34" spans="1:17">
      <c r="A34" s="63"/>
      <c r="B34" s="64">
        <v>335.29</v>
      </c>
      <c r="C34" s="65" t="s">
        <v>124</v>
      </c>
      <c r="D34" s="66">
        <v>442426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442426</v>
      </c>
      <c r="P34" s="67">
        <f>(O34/P$75)</f>
        <v>21.404257377842285</v>
      </c>
      <c r="Q34" s="68"/>
    </row>
    <row r="35" spans="1:17">
      <c r="A35" s="63"/>
      <c r="B35" s="64">
        <v>335.41</v>
      </c>
      <c r="C35" s="65" t="s">
        <v>90</v>
      </c>
      <c r="D35" s="66">
        <v>26462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" si="3">SUM(D35:N35)</f>
        <v>26462</v>
      </c>
      <c r="P35" s="67">
        <f>(O35/P$75)</f>
        <v>1.2802128688921142</v>
      </c>
      <c r="Q35" s="68"/>
    </row>
    <row r="36" spans="1:17">
      <c r="A36" s="63"/>
      <c r="B36" s="64">
        <v>338</v>
      </c>
      <c r="C36" s="65" t="s">
        <v>39</v>
      </c>
      <c r="D36" s="66">
        <v>0</v>
      </c>
      <c r="E36" s="66">
        <v>1594600</v>
      </c>
      <c r="F36" s="66">
        <v>0</v>
      </c>
      <c r="G36" s="66">
        <v>0</v>
      </c>
      <c r="H36" s="66">
        <v>0</v>
      </c>
      <c r="I36" s="66">
        <v>50000</v>
      </c>
      <c r="J36" s="66">
        <v>0</v>
      </c>
      <c r="K36" s="66">
        <v>0</v>
      </c>
      <c r="L36" s="66">
        <v>0</v>
      </c>
      <c r="M36" s="66">
        <v>0</v>
      </c>
      <c r="N36" s="66">
        <v>391157</v>
      </c>
      <c r="O36" s="66">
        <f>SUM(D36:N36)</f>
        <v>2035757</v>
      </c>
      <c r="P36" s="67">
        <f>(O36/P$75)</f>
        <v>98.488485728108373</v>
      </c>
      <c r="Q36" s="68"/>
    </row>
    <row r="37" spans="1:17" ht="15.75">
      <c r="A37" s="69" t="s">
        <v>44</v>
      </c>
      <c r="B37" s="70"/>
      <c r="C37" s="71"/>
      <c r="D37" s="72">
        <f>SUM(D38:D52)</f>
        <v>7697941</v>
      </c>
      <c r="E37" s="72">
        <f>SUM(E38:E52)</f>
        <v>0</v>
      </c>
      <c r="F37" s="72">
        <f>SUM(F38:F52)</f>
        <v>0</v>
      </c>
      <c r="G37" s="72">
        <f>SUM(G38:G52)</f>
        <v>0</v>
      </c>
      <c r="H37" s="72">
        <f>SUM(H38:H52)</f>
        <v>0</v>
      </c>
      <c r="I37" s="72">
        <f>SUM(I38:I52)</f>
        <v>75362697</v>
      </c>
      <c r="J37" s="72">
        <f>SUM(J38:J52)</f>
        <v>0</v>
      </c>
      <c r="K37" s="72">
        <f>SUM(K38:K52)</f>
        <v>0</v>
      </c>
      <c r="L37" s="72">
        <f>SUM(L38:L52)</f>
        <v>0</v>
      </c>
      <c r="M37" s="72">
        <f>SUM(M38:M52)</f>
        <v>0</v>
      </c>
      <c r="N37" s="72">
        <f>SUM(N38:N52)</f>
        <v>0</v>
      </c>
      <c r="O37" s="72">
        <f>SUM(D37:N37)</f>
        <v>83060638</v>
      </c>
      <c r="P37" s="74">
        <f>(O37/P$75)</f>
        <v>4018.4149975810351</v>
      </c>
      <c r="Q37" s="75"/>
    </row>
    <row r="38" spans="1:17">
      <c r="A38" s="63"/>
      <c r="B38" s="64">
        <v>341.3</v>
      </c>
      <c r="C38" s="65" t="s">
        <v>111</v>
      </c>
      <c r="D38" s="66">
        <v>114326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51" si="4">SUM(D38:N38)</f>
        <v>114326</v>
      </c>
      <c r="P38" s="67">
        <f>(O38/P$75)</f>
        <v>5.5310111272375426</v>
      </c>
      <c r="Q38" s="68"/>
    </row>
    <row r="39" spans="1:17">
      <c r="A39" s="63"/>
      <c r="B39" s="64">
        <v>341.9</v>
      </c>
      <c r="C39" s="65" t="s">
        <v>112</v>
      </c>
      <c r="D39" s="66">
        <v>4690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4690</v>
      </c>
      <c r="P39" s="67">
        <f>(O39/P$75)</f>
        <v>0.22689888727624577</v>
      </c>
      <c r="Q39" s="68"/>
    </row>
    <row r="40" spans="1:17">
      <c r="A40" s="63"/>
      <c r="B40" s="64">
        <v>342.1</v>
      </c>
      <c r="C40" s="65" t="s">
        <v>126</v>
      </c>
      <c r="D40" s="66">
        <v>399853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399853</v>
      </c>
      <c r="P40" s="67">
        <f>(O40/P$75)</f>
        <v>19.344605708756653</v>
      </c>
      <c r="Q40" s="68"/>
    </row>
    <row r="41" spans="1:17">
      <c r="A41" s="63"/>
      <c r="B41" s="64">
        <v>342.2</v>
      </c>
      <c r="C41" s="65" t="s">
        <v>127</v>
      </c>
      <c r="D41" s="66">
        <v>27498</v>
      </c>
      <c r="E41" s="66">
        <v>0</v>
      </c>
      <c r="F41" s="66">
        <v>0</v>
      </c>
      <c r="G41" s="66">
        <v>0</v>
      </c>
      <c r="H41" s="66">
        <v>0</v>
      </c>
      <c r="I41" s="66">
        <v>4023122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4050620</v>
      </c>
      <c r="P41" s="67">
        <f>(O41/P$75)</f>
        <v>195.96613449443637</v>
      </c>
      <c r="Q41" s="68"/>
    </row>
    <row r="42" spans="1:17">
      <c r="A42" s="63"/>
      <c r="B42" s="64">
        <v>342.9</v>
      </c>
      <c r="C42" s="65" t="s">
        <v>50</v>
      </c>
      <c r="D42" s="66">
        <v>5460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5460</v>
      </c>
      <c r="P42" s="67">
        <f>(O42/P$75)</f>
        <v>0.26415094339622641</v>
      </c>
      <c r="Q42" s="68"/>
    </row>
    <row r="43" spans="1:17">
      <c r="A43" s="63"/>
      <c r="B43" s="64">
        <v>343.3</v>
      </c>
      <c r="C43" s="65" t="s">
        <v>51</v>
      </c>
      <c r="D43" s="66">
        <v>3335556</v>
      </c>
      <c r="E43" s="66">
        <v>0</v>
      </c>
      <c r="F43" s="66">
        <v>0</v>
      </c>
      <c r="G43" s="66">
        <v>0</v>
      </c>
      <c r="H43" s="66">
        <v>0</v>
      </c>
      <c r="I43" s="66">
        <v>63773874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67109430</v>
      </c>
      <c r="P43" s="67">
        <f>(O43/P$75)</f>
        <v>3246.7068214804062</v>
      </c>
      <c r="Q43" s="68"/>
    </row>
    <row r="44" spans="1:17">
      <c r="A44" s="63"/>
      <c r="B44" s="64">
        <v>343.4</v>
      </c>
      <c r="C44" s="65" t="s">
        <v>52</v>
      </c>
      <c r="D44" s="66">
        <v>3430117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3430117</v>
      </c>
      <c r="P44" s="67">
        <f>(O44/P$75)</f>
        <v>165.94663763909048</v>
      </c>
      <c r="Q44" s="68"/>
    </row>
    <row r="45" spans="1:17">
      <c r="A45" s="63"/>
      <c r="B45" s="64">
        <v>343.5</v>
      </c>
      <c r="C45" s="65" t="s">
        <v>157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7153539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7153539</v>
      </c>
      <c r="P45" s="67">
        <f>(O45/P$75)</f>
        <v>346.08316400580554</v>
      </c>
      <c r="Q45" s="68"/>
    </row>
    <row r="46" spans="1:17">
      <c r="A46" s="63"/>
      <c r="B46" s="64">
        <v>343.6</v>
      </c>
      <c r="C46" s="65" t="s">
        <v>53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412162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412162</v>
      </c>
      <c r="P46" s="67">
        <f>(O46/P$75)</f>
        <v>19.940106434446058</v>
      </c>
      <c r="Q46" s="68"/>
    </row>
    <row r="47" spans="1:17">
      <c r="A47" s="63"/>
      <c r="B47" s="64">
        <v>343.9</v>
      </c>
      <c r="C47" s="65" t="s">
        <v>54</v>
      </c>
      <c r="D47" s="66">
        <v>180009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180009</v>
      </c>
      <c r="P47" s="67">
        <f>(O47/P$75)</f>
        <v>8.7087082728592158</v>
      </c>
      <c r="Q47" s="68"/>
    </row>
    <row r="48" spans="1:17">
      <c r="A48" s="63"/>
      <c r="B48" s="64">
        <v>347.2</v>
      </c>
      <c r="C48" s="65" t="s">
        <v>55</v>
      </c>
      <c r="D48" s="66">
        <v>1542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1542</v>
      </c>
      <c r="P48" s="67">
        <f>(O48/P$75)</f>
        <v>7.460087082728592E-2</v>
      </c>
      <c r="Q48" s="68"/>
    </row>
    <row r="49" spans="1:17">
      <c r="A49" s="63"/>
      <c r="B49" s="64">
        <v>347.3</v>
      </c>
      <c r="C49" s="65" t="s">
        <v>56</v>
      </c>
      <c r="D49" s="66">
        <v>34951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34951</v>
      </c>
      <c r="P49" s="67">
        <f>(O49/P$75)</f>
        <v>1.6909046927914853</v>
      </c>
      <c r="Q49" s="68"/>
    </row>
    <row r="50" spans="1:17">
      <c r="A50" s="63"/>
      <c r="B50" s="64">
        <v>347.4</v>
      </c>
      <c r="C50" s="65" t="s">
        <v>57</v>
      </c>
      <c r="D50" s="66">
        <v>36350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36350</v>
      </c>
      <c r="P50" s="67">
        <f>(O50/P$75)</f>
        <v>1.7585873246250605</v>
      </c>
      <c r="Q50" s="68"/>
    </row>
    <row r="51" spans="1:17">
      <c r="A51" s="63"/>
      <c r="B51" s="64">
        <v>347.5</v>
      </c>
      <c r="C51" s="65" t="s">
        <v>58</v>
      </c>
      <c r="D51" s="66">
        <v>6100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6100</v>
      </c>
      <c r="P51" s="67">
        <f>(O51/P$75)</f>
        <v>0.29511369134010645</v>
      </c>
      <c r="Q51" s="68"/>
    </row>
    <row r="52" spans="1:17">
      <c r="A52" s="63"/>
      <c r="B52" s="64">
        <v>349</v>
      </c>
      <c r="C52" s="65" t="s">
        <v>182</v>
      </c>
      <c r="D52" s="66">
        <v>121489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>SUM(D52:N52)</f>
        <v>121489</v>
      </c>
      <c r="P52" s="67">
        <f>(O52/P$75)</f>
        <v>5.8775520077406869</v>
      </c>
      <c r="Q52" s="68"/>
    </row>
    <row r="53" spans="1:17" ht="15.75">
      <c r="A53" s="69" t="s">
        <v>45</v>
      </c>
      <c r="B53" s="70"/>
      <c r="C53" s="71"/>
      <c r="D53" s="72">
        <f>SUM(D54:D56)</f>
        <v>42735</v>
      </c>
      <c r="E53" s="72">
        <f>SUM(E54:E56)</f>
        <v>5230</v>
      </c>
      <c r="F53" s="72">
        <f>SUM(F54:F56)</f>
        <v>0</v>
      </c>
      <c r="G53" s="72">
        <f>SUM(G54:G56)</f>
        <v>0</v>
      </c>
      <c r="H53" s="72">
        <f>SUM(H54:H56)</f>
        <v>0</v>
      </c>
      <c r="I53" s="72">
        <f>SUM(I54:I56)</f>
        <v>0</v>
      </c>
      <c r="J53" s="72">
        <f>SUM(J54:J56)</f>
        <v>1159935</v>
      </c>
      <c r="K53" s="72">
        <f>SUM(K54:K56)</f>
        <v>0</v>
      </c>
      <c r="L53" s="72">
        <f>SUM(L54:L56)</f>
        <v>0</v>
      </c>
      <c r="M53" s="72">
        <f>SUM(M54:M56)</f>
        <v>0</v>
      </c>
      <c r="N53" s="72">
        <f>SUM(N54:N56)</f>
        <v>0</v>
      </c>
      <c r="O53" s="72">
        <f>SUM(D53:N53)</f>
        <v>1207900</v>
      </c>
      <c r="P53" s="74">
        <f>(O53/P$75)</f>
        <v>58.437348814707306</v>
      </c>
      <c r="Q53" s="75"/>
    </row>
    <row r="54" spans="1:17">
      <c r="A54" s="76"/>
      <c r="B54" s="77">
        <v>351.1</v>
      </c>
      <c r="C54" s="78" t="s">
        <v>61</v>
      </c>
      <c r="D54" s="66">
        <v>0</v>
      </c>
      <c r="E54" s="66">
        <v>2363</v>
      </c>
      <c r="F54" s="66">
        <v>0</v>
      </c>
      <c r="G54" s="66">
        <v>0</v>
      </c>
      <c r="H54" s="66">
        <v>0</v>
      </c>
      <c r="I54" s="66">
        <v>0</v>
      </c>
      <c r="J54" s="66">
        <v>1159935</v>
      </c>
      <c r="K54" s="66">
        <v>0</v>
      </c>
      <c r="L54" s="66">
        <v>0</v>
      </c>
      <c r="M54" s="66">
        <v>0</v>
      </c>
      <c r="N54" s="66">
        <v>0</v>
      </c>
      <c r="O54" s="66">
        <f>SUM(D54:N54)</f>
        <v>1162298</v>
      </c>
      <c r="P54" s="67">
        <f>(O54/P$75)</f>
        <v>56.231156265118528</v>
      </c>
      <c r="Q54" s="68"/>
    </row>
    <row r="55" spans="1:17">
      <c r="A55" s="76"/>
      <c r="B55" s="77">
        <v>351.3</v>
      </c>
      <c r="C55" s="78" t="s">
        <v>63</v>
      </c>
      <c r="D55" s="66">
        <v>0</v>
      </c>
      <c r="E55" s="66">
        <v>2867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ref="O55:O56" si="5">SUM(D55:N55)</f>
        <v>2867</v>
      </c>
      <c r="P55" s="67">
        <f>(O55/P$75)</f>
        <v>0.13870343492985002</v>
      </c>
      <c r="Q55" s="68"/>
    </row>
    <row r="56" spans="1:17">
      <c r="A56" s="76"/>
      <c r="B56" s="77">
        <v>351.9</v>
      </c>
      <c r="C56" s="78" t="s">
        <v>175</v>
      </c>
      <c r="D56" s="66">
        <v>42735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5"/>
        <v>42735</v>
      </c>
      <c r="P56" s="67">
        <f>(O56/P$75)</f>
        <v>2.067489114658926</v>
      </c>
      <c r="Q56" s="68"/>
    </row>
    <row r="57" spans="1:17" ht="15.75">
      <c r="A57" s="69" t="s">
        <v>4</v>
      </c>
      <c r="B57" s="70"/>
      <c r="C57" s="71"/>
      <c r="D57" s="72">
        <f>SUM(D58:D66)</f>
        <v>2229963</v>
      </c>
      <c r="E57" s="72">
        <f>SUM(E58:E66)</f>
        <v>256740</v>
      </c>
      <c r="F57" s="72">
        <f>SUM(F58:F66)</f>
        <v>21155</v>
      </c>
      <c r="G57" s="72">
        <f>SUM(G58:G66)</f>
        <v>32372</v>
      </c>
      <c r="H57" s="72">
        <f>SUM(H58:H66)</f>
        <v>0</v>
      </c>
      <c r="I57" s="72">
        <f>SUM(I58:I66)</f>
        <v>3001409</v>
      </c>
      <c r="J57" s="72">
        <f>SUM(J58:J66)</f>
        <v>187169</v>
      </c>
      <c r="K57" s="72">
        <f>SUM(K58:K66)</f>
        <v>9215892</v>
      </c>
      <c r="L57" s="72">
        <f>SUM(L58:L66)</f>
        <v>0</v>
      </c>
      <c r="M57" s="72">
        <f>SUM(M58:M66)</f>
        <v>0</v>
      </c>
      <c r="N57" s="72">
        <f>SUM(N58:N66)</f>
        <v>17958</v>
      </c>
      <c r="O57" s="72">
        <f>SUM(D57:N57)</f>
        <v>14962658</v>
      </c>
      <c r="P57" s="74">
        <f>(O57/P$75)</f>
        <v>723.88282535074984</v>
      </c>
      <c r="Q57" s="75"/>
    </row>
    <row r="58" spans="1:17">
      <c r="A58" s="63"/>
      <c r="B58" s="64">
        <v>361.1</v>
      </c>
      <c r="C58" s="65" t="s">
        <v>66</v>
      </c>
      <c r="D58" s="66">
        <v>1295469</v>
      </c>
      <c r="E58" s="66">
        <v>66320</v>
      </c>
      <c r="F58" s="66">
        <v>15279</v>
      </c>
      <c r="G58" s="66">
        <v>32372</v>
      </c>
      <c r="H58" s="66">
        <v>0</v>
      </c>
      <c r="I58" s="66">
        <v>2384784</v>
      </c>
      <c r="J58" s="66">
        <v>54777</v>
      </c>
      <c r="K58" s="66">
        <v>2257745</v>
      </c>
      <c r="L58" s="66">
        <v>0</v>
      </c>
      <c r="M58" s="66">
        <v>0</v>
      </c>
      <c r="N58" s="66">
        <v>15458</v>
      </c>
      <c r="O58" s="66">
        <f>SUM(D58:N58)</f>
        <v>6122204</v>
      </c>
      <c r="P58" s="67">
        <f>(O58/P$75)</f>
        <v>296.18790517658442</v>
      </c>
      <c r="Q58" s="68"/>
    </row>
    <row r="59" spans="1:17">
      <c r="A59" s="63"/>
      <c r="B59" s="64">
        <v>361.3</v>
      </c>
      <c r="C59" s="65" t="s">
        <v>68</v>
      </c>
      <c r="D59" s="66">
        <v>142290</v>
      </c>
      <c r="E59" s="66">
        <v>0</v>
      </c>
      <c r="F59" s="66">
        <v>5876</v>
      </c>
      <c r="G59" s="66">
        <v>0</v>
      </c>
      <c r="H59" s="66">
        <v>0</v>
      </c>
      <c r="I59" s="66">
        <v>821202</v>
      </c>
      <c r="J59" s="66">
        <v>53364</v>
      </c>
      <c r="K59" s="66">
        <v>4129735</v>
      </c>
      <c r="L59" s="66">
        <v>0</v>
      </c>
      <c r="M59" s="66">
        <v>0</v>
      </c>
      <c r="N59" s="66">
        <v>0</v>
      </c>
      <c r="O59" s="66">
        <f t="shared" ref="O59:O72" si="6">SUM(D59:N59)</f>
        <v>5152467</v>
      </c>
      <c r="P59" s="67">
        <f>(O59/P$75)</f>
        <v>249.27271407837446</v>
      </c>
      <c r="Q59" s="68"/>
    </row>
    <row r="60" spans="1:17">
      <c r="A60" s="63"/>
      <c r="B60" s="64">
        <v>361.4</v>
      </c>
      <c r="C60" s="65" t="s">
        <v>114</v>
      </c>
      <c r="D60" s="66">
        <v>-64353</v>
      </c>
      <c r="E60" s="66">
        <v>0</v>
      </c>
      <c r="F60" s="66">
        <v>0</v>
      </c>
      <c r="G60" s="66">
        <v>0</v>
      </c>
      <c r="H60" s="66">
        <v>0</v>
      </c>
      <c r="I60" s="66">
        <v>-390152</v>
      </c>
      <c r="J60" s="66">
        <v>-29441</v>
      </c>
      <c r="K60" s="66">
        <v>0</v>
      </c>
      <c r="L60" s="66">
        <v>0</v>
      </c>
      <c r="M60" s="66">
        <v>0</v>
      </c>
      <c r="N60" s="66">
        <v>0</v>
      </c>
      <c r="O60" s="66">
        <f t="shared" si="6"/>
        <v>-483946</v>
      </c>
      <c r="P60" s="67">
        <f>(O60/P$75)</f>
        <v>-23.412965650701501</v>
      </c>
      <c r="Q60" s="68"/>
    </row>
    <row r="61" spans="1:17">
      <c r="A61" s="63"/>
      <c r="B61" s="64">
        <v>362</v>
      </c>
      <c r="C61" s="65" t="s">
        <v>70</v>
      </c>
      <c r="D61" s="66">
        <v>168142</v>
      </c>
      <c r="E61" s="66">
        <v>0</v>
      </c>
      <c r="F61" s="66">
        <v>0</v>
      </c>
      <c r="G61" s="66">
        <v>0</v>
      </c>
      <c r="H61" s="66">
        <v>0</v>
      </c>
      <c r="I61" s="66">
        <v>1300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169442</v>
      </c>
      <c r="P61" s="67">
        <f>(O61/P$75)</f>
        <v>8.1974842767295595</v>
      </c>
      <c r="Q61" s="68"/>
    </row>
    <row r="62" spans="1:17">
      <c r="A62" s="63"/>
      <c r="B62" s="64">
        <v>364</v>
      </c>
      <c r="C62" s="65" t="s">
        <v>115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39565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39565</v>
      </c>
      <c r="P62" s="67">
        <f>(O62/P$75)</f>
        <v>1.9141267537493953</v>
      </c>
      <c r="Q62" s="68"/>
    </row>
    <row r="63" spans="1:17">
      <c r="A63" s="63"/>
      <c r="B63" s="64">
        <v>365</v>
      </c>
      <c r="C63" s="65" t="s">
        <v>116</v>
      </c>
      <c r="D63" s="66">
        <v>2526</v>
      </c>
      <c r="E63" s="66">
        <v>0</v>
      </c>
      <c r="F63" s="66">
        <v>0</v>
      </c>
      <c r="G63" s="66">
        <v>0</v>
      </c>
      <c r="H63" s="66">
        <v>0</v>
      </c>
      <c r="I63" s="66">
        <v>17909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20435</v>
      </c>
      <c r="P63" s="67">
        <f>(O63/P$75)</f>
        <v>0.98863086598935657</v>
      </c>
      <c r="Q63" s="68"/>
    </row>
    <row r="64" spans="1:17">
      <c r="A64" s="63"/>
      <c r="B64" s="64">
        <v>366</v>
      </c>
      <c r="C64" s="65" t="s">
        <v>73</v>
      </c>
      <c r="D64" s="66">
        <v>6146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6146</v>
      </c>
      <c r="P64" s="67">
        <f>(O64/P$75)</f>
        <v>0.29733913884857283</v>
      </c>
      <c r="Q64" s="68"/>
    </row>
    <row r="65" spans="1:120">
      <c r="A65" s="63"/>
      <c r="B65" s="64">
        <v>368</v>
      </c>
      <c r="C65" s="65" t="s">
        <v>74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2828412</v>
      </c>
      <c r="L65" s="66">
        <v>0</v>
      </c>
      <c r="M65" s="66">
        <v>0</v>
      </c>
      <c r="N65" s="66">
        <v>0</v>
      </c>
      <c r="O65" s="66">
        <f t="shared" si="6"/>
        <v>2828412</v>
      </c>
      <c r="P65" s="67">
        <f>(O65/P$75)</f>
        <v>136.83657474600872</v>
      </c>
      <c r="Q65" s="68"/>
    </row>
    <row r="66" spans="1:120">
      <c r="A66" s="63"/>
      <c r="B66" s="64">
        <v>369.9</v>
      </c>
      <c r="C66" s="65" t="s">
        <v>75</v>
      </c>
      <c r="D66" s="66">
        <v>679743</v>
      </c>
      <c r="E66" s="66">
        <v>190420</v>
      </c>
      <c r="F66" s="66">
        <v>0</v>
      </c>
      <c r="G66" s="66">
        <v>0</v>
      </c>
      <c r="H66" s="66">
        <v>0</v>
      </c>
      <c r="I66" s="66">
        <v>126801</v>
      </c>
      <c r="J66" s="66">
        <v>108469</v>
      </c>
      <c r="K66" s="66">
        <v>0</v>
      </c>
      <c r="L66" s="66">
        <v>0</v>
      </c>
      <c r="M66" s="66">
        <v>0</v>
      </c>
      <c r="N66" s="66">
        <v>2500</v>
      </c>
      <c r="O66" s="66">
        <f t="shared" si="6"/>
        <v>1107933</v>
      </c>
      <c r="P66" s="67">
        <f>(O66/P$75)</f>
        <v>53.601015965166908</v>
      </c>
      <c r="Q66" s="68"/>
    </row>
    <row r="67" spans="1:120" ht="15.75">
      <c r="A67" s="69" t="s">
        <v>46</v>
      </c>
      <c r="B67" s="70"/>
      <c r="C67" s="71"/>
      <c r="D67" s="72">
        <f>SUM(D68:D72)</f>
        <v>10498659</v>
      </c>
      <c r="E67" s="72">
        <f>SUM(E68:E72)</f>
        <v>144318</v>
      </c>
      <c r="F67" s="72">
        <f>SUM(F68:F72)</f>
        <v>1536143</v>
      </c>
      <c r="G67" s="72">
        <f>SUM(G68:G72)</f>
        <v>0</v>
      </c>
      <c r="H67" s="72">
        <f>SUM(H68:H72)</f>
        <v>0</v>
      </c>
      <c r="I67" s="72">
        <f>SUM(I68:I72)</f>
        <v>6581470</v>
      </c>
      <c r="J67" s="72">
        <f>SUM(J68:J72)</f>
        <v>0</v>
      </c>
      <c r="K67" s="72">
        <f>SUM(K68:K72)</f>
        <v>0</v>
      </c>
      <c r="L67" s="72">
        <f>SUM(L68:L72)</f>
        <v>0</v>
      </c>
      <c r="M67" s="72">
        <f>SUM(M68:M72)</f>
        <v>0</v>
      </c>
      <c r="N67" s="72">
        <f>SUM(N68:N72)</f>
        <v>0</v>
      </c>
      <c r="O67" s="72">
        <f t="shared" si="6"/>
        <v>18760590</v>
      </c>
      <c r="P67" s="74">
        <f>(O67/P$75)</f>
        <v>907.62409288824381</v>
      </c>
      <c r="Q67" s="68"/>
    </row>
    <row r="68" spans="1:120">
      <c r="A68" s="63"/>
      <c r="B68" s="64">
        <v>381</v>
      </c>
      <c r="C68" s="65" t="s">
        <v>76</v>
      </c>
      <c r="D68" s="66">
        <v>1129215</v>
      </c>
      <c r="E68" s="66">
        <v>142228</v>
      </c>
      <c r="F68" s="66">
        <v>1536143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2807586</v>
      </c>
      <c r="P68" s="67">
        <f>(O68/P$75)</f>
        <v>135.82902757619738</v>
      </c>
      <c r="Q68" s="68"/>
    </row>
    <row r="69" spans="1:120">
      <c r="A69" s="63"/>
      <c r="B69" s="64">
        <v>382</v>
      </c>
      <c r="C69" s="65" t="s">
        <v>87</v>
      </c>
      <c r="D69" s="66">
        <v>8776172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8776172</v>
      </c>
      <c r="P69" s="67">
        <f>(O69/P$75)</f>
        <v>424.58500241896468</v>
      </c>
      <c r="Q69" s="68"/>
    </row>
    <row r="70" spans="1:120">
      <c r="A70" s="63"/>
      <c r="B70" s="64">
        <v>384</v>
      </c>
      <c r="C70" s="65" t="s">
        <v>117</v>
      </c>
      <c r="D70" s="66">
        <v>548198</v>
      </c>
      <c r="E70" s="66">
        <v>2090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550288</v>
      </c>
      <c r="P70" s="67">
        <f>(O70/P$75)</f>
        <v>26.622544750846636</v>
      </c>
      <c r="Q70" s="68"/>
    </row>
    <row r="71" spans="1:120">
      <c r="A71" s="63"/>
      <c r="B71" s="64">
        <v>388.1</v>
      </c>
      <c r="C71" s="65" t="s">
        <v>184</v>
      </c>
      <c r="D71" s="66">
        <v>45074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45074</v>
      </c>
      <c r="P71" s="67">
        <f>(O71/P$75)</f>
        <v>2.180648282535075</v>
      </c>
      <c r="Q71" s="68"/>
    </row>
    <row r="72" spans="1:120" ht="15.75" thickBot="1">
      <c r="A72" s="63"/>
      <c r="B72" s="64">
        <v>389.8</v>
      </c>
      <c r="C72" s="65" t="s">
        <v>79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6581470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6581470</v>
      </c>
      <c r="P72" s="67">
        <f>(O72/P$75)</f>
        <v>318.40686985970007</v>
      </c>
      <c r="Q72" s="68"/>
    </row>
    <row r="73" spans="1:120" ht="16.5" thickBot="1">
      <c r="A73" s="79" t="s">
        <v>59</v>
      </c>
      <c r="B73" s="80"/>
      <c r="C73" s="81"/>
      <c r="D73" s="82">
        <f>SUM(D5,D13,D23,D37,D53,D57,D67)</f>
        <v>41992690</v>
      </c>
      <c r="E73" s="82">
        <f>SUM(E5,E13,E23,E37,E53,E57,E67)</f>
        <v>4019152</v>
      </c>
      <c r="F73" s="82">
        <f>SUM(F5,F13,F23,F37,F53,F57,F67)</f>
        <v>1557298</v>
      </c>
      <c r="G73" s="82">
        <f>SUM(G5,G13,G23,G37,G53,G57,G67)</f>
        <v>32372</v>
      </c>
      <c r="H73" s="82">
        <f>SUM(H5,H13,H23,H37,H53,H57,H67)</f>
        <v>0</v>
      </c>
      <c r="I73" s="82">
        <f>SUM(I5,I13,I23,I37,I53,I57,I67)</f>
        <v>91599275</v>
      </c>
      <c r="J73" s="82">
        <f>SUM(J5,J13,J23,J37,J53,J57,J67)</f>
        <v>1347104</v>
      </c>
      <c r="K73" s="82">
        <f>SUM(K5,K13,K23,K37,K53,K57,K67)</f>
        <v>9215892</v>
      </c>
      <c r="L73" s="82">
        <f>SUM(L5,L13,L23,L37,L53,L57,L67)</f>
        <v>0</v>
      </c>
      <c r="M73" s="82">
        <f>SUM(M5,M13,M23,M37,M53,M57,M67)</f>
        <v>0</v>
      </c>
      <c r="N73" s="82">
        <f>SUM(N5,N13,N23,N37,N53,N57,N67)</f>
        <v>409115</v>
      </c>
      <c r="O73" s="82">
        <f>SUM(D73:N73)</f>
        <v>150172898</v>
      </c>
      <c r="P73" s="83">
        <f>(O73/P$75)</f>
        <v>7265.2587324625065</v>
      </c>
      <c r="Q73" s="61"/>
      <c r="R73" s="84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</row>
    <row r="74" spans="1:120">
      <c r="A74" s="85"/>
      <c r="B74" s="86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8"/>
    </row>
    <row r="75" spans="1:120">
      <c r="A75" s="89"/>
      <c r="B75" s="90"/>
      <c r="C75" s="90"/>
      <c r="D75" s="91"/>
      <c r="E75" s="91"/>
      <c r="F75" s="91"/>
      <c r="G75" s="91"/>
      <c r="H75" s="91"/>
      <c r="I75" s="91"/>
      <c r="J75" s="91"/>
      <c r="K75" s="91"/>
      <c r="L75" s="91"/>
      <c r="M75" s="94" t="s">
        <v>188</v>
      </c>
      <c r="N75" s="94"/>
      <c r="O75" s="94"/>
      <c r="P75" s="92">
        <v>20670</v>
      </c>
    </row>
    <row r="76" spans="1:120">
      <c r="A76" s="95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98" t="s">
        <v>92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6458945</v>
      </c>
      <c r="E5" s="27">
        <f t="shared" si="0"/>
        <v>0</v>
      </c>
      <c r="F5" s="27">
        <f t="shared" si="0"/>
        <v>635753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7094698</v>
      </c>
      <c r="O5" s="33">
        <f t="shared" ref="O5:O36" si="1">(N5/O$74)</f>
        <v>401.32922276275599</v>
      </c>
      <c r="P5" s="6"/>
    </row>
    <row r="6" spans="1:133">
      <c r="A6" s="12"/>
      <c r="B6" s="25">
        <v>311</v>
      </c>
      <c r="C6" s="20" t="s">
        <v>2</v>
      </c>
      <c r="D6" s="46">
        <v>4520106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4520106</v>
      </c>
      <c r="O6" s="47">
        <f t="shared" si="1"/>
        <v>255.69102839687747</v>
      </c>
      <c r="P6" s="9"/>
    </row>
    <row r="7" spans="1:133">
      <c r="A7" s="12"/>
      <c r="B7" s="25">
        <v>312.10000000000002</v>
      </c>
      <c r="C7" s="20" t="s">
        <v>11</v>
      </c>
      <c r="D7" s="46">
        <v>384600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384600</v>
      </c>
      <c r="O7" s="47">
        <f t="shared" si="1"/>
        <v>21.755854734698495</v>
      </c>
      <c r="P7" s="9"/>
    </row>
    <row r="8" spans="1:133">
      <c r="A8" s="12"/>
      <c r="B8" s="25">
        <v>314.10000000000002</v>
      </c>
      <c r="C8" s="20" t="s">
        <v>12</v>
      </c>
      <c r="D8" s="46">
        <v>870351</v>
      </c>
      <c r="E8" s="46">
        <v>0</v>
      </c>
      <c r="F8" s="46">
        <v>379512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1249863</v>
      </c>
      <c r="O8" s="47">
        <f t="shared" si="1"/>
        <v>70.701606516574273</v>
      </c>
      <c r="P8" s="9"/>
    </row>
    <row r="9" spans="1:133">
      <c r="A9" s="12"/>
      <c r="B9" s="25">
        <v>314.39999999999998</v>
      </c>
      <c r="C9" s="20" t="s">
        <v>13</v>
      </c>
      <c r="D9" s="46">
        <v>18395</v>
      </c>
      <c r="E9" s="46">
        <v>0</v>
      </c>
      <c r="F9" s="46">
        <v>12379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30774</v>
      </c>
      <c r="O9" s="47">
        <f t="shared" si="1"/>
        <v>1.7408077836859372</v>
      </c>
      <c r="P9" s="9"/>
    </row>
    <row r="10" spans="1:133">
      <c r="A10" s="12"/>
      <c r="B10" s="25">
        <v>314.8</v>
      </c>
      <c r="C10" s="20" t="s">
        <v>14</v>
      </c>
      <c r="D10" s="46">
        <v>17806</v>
      </c>
      <c r="E10" s="46">
        <v>0</v>
      </c>
      <c r="F10" s="46">
        <v>4127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21933</v>
      </c>
      <c r="O10" s="47">
        <f t="shared" si="1"/>
        <v>1.2406946487159181</v>
      </c>
      <c r="P10" s="9"/>
    </row>
    <row r="11" spans="1:133">
      <c r="A11" s="12"/>
      <c r="B11" s="25">
        <v>315</v>
      </c>
      <c r="C11" s="20" t="s">
        <v>102</v>
      </c>
      <c r="D11" s="46">
        <v>469268</v>
      </c>
      <c r="E11" s="46">
        <v>0</v>
      </c>
      <c r="F11" s="46">
        <v>239735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709003</v>
      </c>
      <c r="O11" s="47">
        <f t="shared" si="1"/>
        <v>40.106516574273108</v>
      </c>
      <c r="P11" s="9"/>
    </row>
    <row r="12" spans="1:133">
      <c r="A12" s="12"/>
      <c r="B12" s="25">
        <v>316</v>
      </c>
      <c r="C12" s="20" t="s">
        <v>103</v>
      </c>
      <c r="D12" s="46">
        <v>178419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178419</v>
      </c>
      <c r="O12" s="47">
        <f t="shared" si="1"/>
        <v>10.092714107930762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2764303</v>
      </c>
      <c r="E13" s="32">
        <f t="shared" si="3"/>
        <v>0</v>
      </c>
      <c r="F13" s="32">
        <f t="shared" si="3"/>
        <v>395811</v>
      </c>
      <c r="G13" s="32">
        <f t="shared" si="3"/>
        <v>0</v>
      </c>
      <c r="H13" s="32">
        <f t="shared" si="3"/>
        <v>0</v>
      </c>
      <c r="I13" s="32">
        <f t="shared" si="3"/>
        <v>2060080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5220194</v>
      </c>
      <c r="O13" s="45">
        <f t="shared" si="1"/>
        <v>295.29324584228988</v>
      </c>
      <c r="P13" s="10"/>
    </row>
    <row r="14" spans="1:133">
      <c r="A14" s="12"/>
      <c r="B14" s="25">
        <v>322</v>
      </c>
      <c r="C14" s="20" t="s">
        <v>0</v>
      </c>
      <c r="D14" s="46">
        <v>158944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158944</v>
      </c>
      <c r="O14" s="47">
        <f t="shared" si="1"/>
        <v>8.991062337368481</v>
      </c>
      <c r="P14" s="9"/>
    </row>
    <row r="15" spans="1:133">
      <c r="A15" s="12"/>
      <c r="B15" s="25">
        <v>323.10000000000002</v>
      </c>
      <c r="C15" s="20" t="s">
        <v>18</v>
      </c>
      <c r="D15" s="46">
        <v>806338</v>
      </c>
      <c r="E15" s="46">
        <v>0</v>
      </c>
      <c r="F15" s="46">
        <v>377243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1183581</v>
      </c>
      <c r="O15" s="47">
        <f t="shared" si="1"/>
        <v>66.952200475166876</v>
      </c>
      <c r="P15" s="9"/>
    </row>
    <row r="16" spans="1:133">
      <c r="A16" s="12"/>
      <c r="B16" s="25">
        <v>323.39999999999998</v>
      </c>
      <c r="C16" s="20" t="s">
        <v>19</v>
      </c>
      <c r="D16" s="46">
        <v>17380</v>
      </c>
      <c r="E16" s="46">
        <v>0</v>
      </c>
      <c r="F16" s="46">
        <v>18568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35948</v>
      </c>
      <c r="O16" s="47">
        <f t="shared" si="1"/>
        <v>2.0334879511256929</v>
      </c>
      <c r="P16" s="9"/>
    </row>
    <row r="17" spans="1:16">
      <c r="A17" s="12"/>
      <c r="B17" s="25">
        <v>323.7</v>
      </c>
      <c r="C17" s="20" t="s">
        <v>20</v>
      </c>
      <c r="D17" s="46">
        <v>172809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172809</v>
      </c>
      <c r="O17" s="47">
        <f t="shared" si="1"/>
        <v>9.775370517026813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917175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917175</v>
      </c>
      <c r="O18" s="47">
        <f t="shared" si="1"/>
        <v>51.882283063694992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1142905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1142905</v>
      </c>
      <c r="O19" s="47">
        <f t="shared" si="1"/>
        <v>64.651261454915712</v>
      </c>
      <c r="P19" s="9"/>
    </row>
    <row r="20" spans="1:16">
      <c r="A20" s="12"/>
      <c r="B20" s="25">
        <v>325.10000000000002</v>
      </c>
      <c r="C20" s="20" t="s">
        <v>23</v>
      </c>
      <c r="D20" s="46">
        <v>1600358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1600358</v>
      </c>
      <c r="O20" s="47">
        <f t="shared" si="1"/>
        <v>90.528227175019794</v>
      </c>
      <c r="P20" s="9"/>
    </row>
    <row r="21" spans="1:16">
      <c r="A21" s="12"/>
      <c r="B21" s="25">
        <v>329</v>
      </c>
      <c r="C21" s="20" t="s">
        <v>24</v>
      </c>
      <c r="D21" s="46">
        <v>8474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8474</v>
      </c>
      <c r="O21" s="47">
        <f t="shared" si="1"/>
        <v>0.47935286797148996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SUM(D23:D38)</f>
        <v>2527446</v>
      </c>
      <c r="E22" s="32">
        <f t="shared" si="6"/>
        <v>1274123</v>
      </c>
      <c r="F22" s="32">
        <f t="shared" si="6"/>
        <v>0</v>
      </c>
      <c r="G22" s="32">
        <f t="shared" si="6"/>
        <v>49855</v>
      </c>
      <c r="H22" s="32">
        <f t="shared" si="6"/>
        <v>0</v>
      </c>
      <c r="I22" s="32">
        <f t="shared" si="6"/>
        <v>606178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128730</v>
      </c>
      <c r="N22" s="44">
        <f t="shared" si="5"/>
        <v>4586332</v>
      </c>
      <c r="O22" s="45">
        <f t="shared" si="1"/>
        <v>259.43726665912436</v>
      </c>
      <c r="P22" s="10"/>
    </row>
    <row r="23" spans="1:16">
      <c r="A23" s="12"/>
      <c r="B23" s="25">
        <v>331.2</v>
      </c>
      <c r="C23" s="20" t="s">
        <v>26</v>
      </c>
      <c r="D23" s="46">
        <v>113061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113061</v>
      </c>
      <c r="O23" s="47">
        <f t="shared" si="1"/>
        <v>6.3955764226722476</v>
      </c>
      <c r="P23" s="9"/>
    </row>
    <row r="24" spans="1:16">
      <c r="A24" s="12"/>
      <c r="B24" s="25">
        <v>331.39</v>
      </c>
      <c r="C24" s="20" t="s">
        <v>94</v>
      </c>
      <c r="D24" s="46">
        <v>156801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156801</v>
      </c>
      <c r="O24" s="47">
        <f t="shared" si="1"/>
        <v>8.8698382169928731</v>
      </c>
      <c r="P24" s="9"/>
    </row>
    <row r="25" spans="1:16">
      <c r="A25" s="12"/>
      <c r="B25" s="25">
        <v>331.5</v>
      </c>
      <c r="C25" s="20" t="s">
        <v>28</v>
      </c>
      <c r="D25" s="46">
        <v>0</v>
      </c>
      <c r="E25" s="46">
        <v>279515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279515</v>
      </c>
      <c r="O25" s="47">
        <f t="shared" si="1"/>
        <v>15.811460572462948</v>
      </c>
      <c r="P25" s="9"/>
    </row>
    <row r="26" spans="1:16">
      <c r="A26" s="12"/>
      <c r="B26" s="25">
        <v>331.9</v>
      </c>
      <c r="C26" s="20" t="s">
        <v>95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606178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606178</v>
      </c>
      <c r="O26" s="47">
        <f t="shared" si="1"/>
        <v>34.289964928159293</v>
      </c>
      <c r="P26" s="9"/>
    </row>
    <row r="27" spans="1:16">
      <c r="A27" s="12"/>
      <c r="B27" s="25">
        <v>333</v>
      </c>
      <c r="C27" s="20" t="s">
        <v>3</v>
      </c>
      <c r="D27" s="46">
        <v>46296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46296</v>
      </c>
      <c r="O27" s="47">
        <f t="shared" si="1"/>
        <v>2.6188482860052043</v>
      </c>
      <c r="P27" s="9"/>
    </row>
    <row r="28" spans="1:16">
      <c r="A28" s="12"/>
      <c r="B28" s="25">
        <v>334.61</v>
      </c>
      <c r="C28" s="20" t="s">
        <v>104</v>
      </c>
      <c r="D28" s="46">
        <v>26445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26445</v>
      </c>
      <c r="O28" s="47">
        <f t="shared" si="1"/>
        <v>1.4959271410793076</v>
      </c>
      <c r="P28" s="9"/>
    </row>
    <row r="29" spans="1:16">
      <c r="A29" s="12"/>
      <c r="B29" s="25">
        <v>334.7</v>
      </c>
      <c r="C29" s="20" t="s">
        <v>132</v>
      </c>
      <c r="D29" s="46">
        <v>0</v>
      </c>
      <c r="E29" s="46">
        <v>0</v>
      </c>
      <c r="F29" s="46">
        <v>0</v>
      </c>
      <c r="G29" s="46">
        <v>49855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49855</v>
      </c>
      <c r="O29" s="47">
        <f t="shared" si="1"/>
        <v>2.820171965154429</v>
      </c>
      <c r="P29" s="9"/>
    </row>
    <row r="30" spans="1:16">
      <c r="A30" s="12"/>
      <c r="B30" s="25">
        <v>334.9</v>
      </c>
      <c r="C30" s="20" t="s">
        <v>30</v>
      </c>
      <c r="D30" s="46">
        <v>0</v>
      </c>
      <c r="E30" s="46">
        <v>12488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12488</v>
      </c>
      <c r="O30" s="47">
        <f t="shared" si="1"/>
        <v>0.70641475280009047</v>
      </c>
      <c r="P30" s="9"/>
    </row>
    <row r="31" spans="1:16">
      <c r="A31" s="12"/>
      <c r="B31" s="25">
        <v>335.12</v>
      </c>
      <c r="C31" s="20" t="s">
        <v>105</v>
      </c>
      <c r="D31" s="46">
        <v>608429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608429</v>
      </c>
      <c r="O31" s="47">
        <f t="shared" si="1"/>
        <v>34.417298336915941</v>
      </c>
      <c r="P31" s="9"/>
    </row>
    <row r="32" spans="1:16">
      <c r="A32" s="12"/>
      <c r="B32" s="25">
        <v>335.14</v>
      </c>
      <c r="C32" s="20" t="s">
        <v>106</v>
      </c>
      <c r="D32" s="46">
        <v>22006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22006</v>
      </c>
      <c r="O32" s="47">
        <f t="shared" si="1"/>
        <v>1.2448240751216202</v>
      </c>
      <c r="P32" s="9"/>
    </row>
    <row r="33" spans="1:16">
      <c r="A33" s="12"/>
      <c r="B33" s="25">
        <v>335.15</v>
      </c>
      <c r="C33" s="20" t="s">
        <v>107</v>
      </c>
      <c r="D33" s="46">
        <v>23463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23463</v>
      </c>
      <c r="O33" s="47">
        <f t="shared" si="1"/>
        <v>1.3272429007806312</v>
      </c>
      <c r="P33" s="9"/>
    </row>
    <row r="34" spans="1:16">
      <c r="A34" s="12"/>
      <c r="B34" s="25">
        <v>335.18</v>
      </c>
      <c r="C34" s="20" t="s">
        <v>108</v>
      </c>
      <c r="D34" s="46">
        <v>885178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885178</v>
      </c>
      <c r="O34" s="47">
        <f t="shared" si="1"/>
        <v>50.072293245842289</v>
      </c>
      <c r="P34" s="9"/>
    </row>
    <row r="35" spans="1:16">
      <c r="A35" s="12"/>
      <c r="B35" s="25">
        <v>335.21</v>
      </c>
      <c r="C35" s="20" t="s">
        <v>35</v>
      </c>
      <c r="D35" s="46">
        <v>13073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13073</v>
      </c>
      <c r="O35" s="47">
        <f t="shared" si="1"/>
        <v>0.73950673153071611</v>
      </c>
      <c r="P35" s="9"/>
    </row>
    <row r="36" spans="1:16">
      <c r="A36" s="12"/>
      <c r="B36" s="25">
        <v>335.41</v>
      </c>
      <c r="C36" s="20" t="s">
        <v>90</v>
      </c>
      <c r="D36" s="46">
        <v>19320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19320</v>
      </c>
      <c r="O36" s="47">
        <f t="shared" si="1"/>
        <v>1.0928838103857903</v>
      </c>
      <c r="P36" s="9"/>
    </row>
    <row r="37" spans="1:16">
      <c r="A37" s="12"/>
      <c r="B37" s="25">
        <v>337.4</v>
      </c>
      <c r="C37" s="20" t="s">
        <v>109</v>
      </c>
      <c r="D37" s="46">
        <v>543087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543087</v>
      </c>
      <c r="O37" s="47">
        <f t="shared" ref="O37:O68" si="8">(N37/O$74)</f>
        <v>30.721065731417582</v>
      </c>
      <c r="P37" s="9"/>
    </row>
    <row r="38" spans="1:16">
      <c r="A38" s="12"/>
      <c r="B38" s="25">
        <v>338</v>
      </c>
      <c r="C38" s="20" t="s">
        <v>39</v>
      </c>
      <c r="D38" s="46">
        <v>70287</v>
      </c>
      <c r="E38" s="46">
        <v>982120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128730</v>
      </c>
      <c r="N38" s="46">
        <f>SUM(D38:M38)</f>
        <v>1181137</v>
      </c>
      <c r="O38" s="47">
        <f t="shared" si="8"/>
        <v>66.813949541803368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SUM(D40:D50)</f>
        <v>11415320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54513746</v>
      </c>
      <c r="J39" s="32">
        <f t="shared" si="9"/>
        <v>1033332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66962398</v>
      </c>
      <c r="O39" s="45">
        <f t="shared" si="8"/>
        <v>3787.8944450729718</v>
      </c>
      <c r="P39" s="10"/>
    </row>
    <row r="40" spans="1:16">
      <c r="A40" s="12"/>
      <c r="B40" s="25">
        <v>341.2</v>
      </c>
      <c r="C40" s="20" t="s">
        <v>110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1033332</v>
      </c>
      <c r="K40" s="46">
        <v>0</v>
      </c>
      <c r="L40" s="46">
        <v>0</v>
      </c>
      <c r="M40" s="46">
        <v>0</v>
      </c>
      <c r="N40" s="46">
        <f t="shared" ref="N40:N50" si="10">SUM(D40:M40)</f>
        <v>1033332</v>
      </c>
      <c r="O40" s="47">
        <f t="shared" si="8"/>
        <v>58.452992419957006</v>
      </c>
      <c r="P40" s="9"/>
    </row>
    <row r="41" spans="1:16">
      <c r="A41" s="12"/>
      <c r="B41" s="25">
        <v>341.3</v>
      </c>
      <c r="C41" s="20" t="s">
        <v>111</v>
      </c>
      <c r="D41" s="46">
        <v>5700603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5700603</v>
      </c>
      <c r="O41" s="47">
        <f t="shared" si="8"/>
        <v>322.46877474827471</v>
      </c>
      <c r="P41" s="9"/>
    </row>
    <row r="42" spans="1:16">
      <c r="A42" s="12"/>
      <c r="B42" s="25">
        <v>341.9</v>
      </c>
      <c r="C42" s="20" t="s">
        <v>112</v>
      </c>
      <c r="D42" s="46">
        <v>173089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173089</v>
      </c>
      <c r="O42" s="47">
        <f t="shared" si="8"/>
        <v>9.791209412829506</v>
      </c>
      <c r="P42" s="9"/>
    </row>
    <row r="43" spans="1:16">
      <c r="A43" s="12"/>
      <c r="B43" s="25">
        <v>342.9</v>
      </c>
      <c r="C43" s="20" t="s">
        <v>50</v>
      </c>
      <c r="D43" s="46">
        <v>13300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13300</v>
      </c>
      <c r="O43" s="47">
        <f t="shared" si="8"/>
        <v>0.75234755062789904</v>
      </c>
      <c r="P43" s="9"/>
    </row>
    <row r="44" spans="1:16">
      <c r="A44" s="12"/>
      <c r="B44" s="25">
        <v>343.3</v>
      </c>
      <c r="C44" s="20" t="s">
        <v>51</v>
      </c>
      <c r="D44" s="46">
        <v>2717856</v>
      </c>
      <c r="E44" s="46">
        <v>0</v>
      </c>
      <c r="F44" s="46">
        <v>0</v>
      </c>
      <c r="G44" s="46">
        <v>0</v>
      </c>
      <c r="H44" s="46">
        <v>0</v>
      </c>
      <c r="I44" s="46">
        <v>2820116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5537972</v>
      </c>
      <c r="O44" s="47">
        <f t="shared" si="8"/>
        <v>313.26914809367577</v>
      </c>
      <c r="P44" s="9"/>
    </row>
    <row r="45" spans="1:16">
      <c r="A45" s="12"/>
      <c r="B45" s="25">
        <v>343.4</v>
      </c>
      <c r="C45" s="20" t="s">
        <v>52</v>
      </c>
      <c r="D45" s="46">
        <v>2419985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2419985</v>
      </c>
      <c r="O45" s="47">
        <f t="shared" si="8"/>
        <v>136.89246521099673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50483100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50483100</v>
      </c>
      <c r="O46" s="47">
        <f t="shared" si="8"/>
        <v>2855.7020024889694</v>
      </c>
      <c r="P46" s="9"/>
    </row>
    <row r="47" spans="1:16">
      <c r="A47" s="12"/>
      <c r="B47" s="25">
        <v>343.9</v>
      </c>
      <c r="C47" s="20" t="s">
        <v>54</v>
      </c>
      <c r="D47" s="46">
        <v>137238</v>
      </c>
      <c r="E47" s="46">
        <v>0</v>
      </c>
      <c r="F47" s="46">
        <v>0</v>
      </c>
      <c r="G47" s="46">
        <v>0</v>
      </c>
      <c r="H47" s="46">
        <v>0</v>
      </c>
      <c r="I47" s="46">
        <v>1210530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1347768</v>
      </c>
      <c r="O47" s="47">
        <f t="shared" si="8"/>
        <v>76.239846136440775</v>
      </c>
      <c r="P47" s="9"/>
    </row>
    <row r="48" spans="1:16">
      <c r="A48" s="12"/>
      <c r="B48" s="25">
        <v>347.3</v>
      </c>
      <c r="C48" s="20" t="s">
        <v>56</v>
      </c>
      <c r="D48" s="46">
        <v>135385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135385</v>
      </c>
      <c r="O48" s="47">
        <f t="shared" si="8"/>
        <v>7.6583889580269258</v>
      </c>
      <c r="P48" s="9"/>
    </row>
    <row r="49" spans="1:16">
      <c r="A49" s="12"/>
      <c r="B49" s="25">
        <v>347.4</v>
      </c>
      <c r="C49" s="20" t="s">
        <v>57</v>
      </c>
      <c r="D49" s="46">
        <v>100066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100066</v>
      </c>
      <c r="O49" s="47">
        <f t="shared" si="8"/>
        <v>5.6604819549722816</v>
      </c>
      <c r="P49" s="9"/>
    </row>
    <row r="50" spans="1:16">
      <c r="A50" s="12"/>
      <c r="B50" s="25">
        <v>347.5</v>
      </c>
      <c r="C50" s="20" t="s">
        <v>58</v>
      </c>
      <c r="D50" s="46">
        <v>17798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17798</v>
      </c>
      <c r="O50" s="47">
        <f t="shared" si="8"/>
        <v>1.0067880982011539</v>
      </c>
      <c r="P50" s="9"/>
    </row>
    <row r="51" spans="1:16" ht="15.75">
      <c r="A51" s="29" t="s">
        <v>45</v>
      </c>
      <c r="B51" s="30"/>
      <c r="C51" s="31"/>
      <c r="D51" s="32">
        <f t="shared" ref="D51:M51" si="11">SUM(D52:D55)</f>
        <v>30380</v>
      </c>
      <c r="E51" s="32">
        <f t="shared" si="11"/>
        <v>32084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7" si="12">SUM(D51:M51)</f>
        <v>62464</v>
      </c>
      <c r="O51" s="45">
        <f t="shared" si="8"/>
        <v>3.5334313836406834</v>
      </c>
      <c r="P51" s="10"/>
    </row>
    <row r="52" spans="1:16">
      <c r="A52" s="13"/>
      <c r="B52" s="39">
        <v>351.2</v>
      </c>
      <c r="C52" s="21" t="s">
        <v>62</v>
      </c>
      <c r="D52" s="46">
        <v>0</v>
      </c>
      <c r="E52" s="46">
        <v>28141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28141</v>
      </c>
      <c r="O52" s="47">
        <f t="shared" si="8"/>
        <v>1.5918655956556171</v>
      </c>
      <c r="P52" s="9"/>
    </row>
    <row r="53" spans="1:16">
      <c r="A53" s="13"/>
      <c r="B53" s="39">
        <v>351.3</v>
      </c>
      <c r="C53" s="21" t="s">
        <v>63</v>
      </c>
      <c r="D53" s="46">
        <v>0</v>
      </c>
      <c r="E53" s="46">
        <v>3943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3943</v>
      </c>
      <c r="O53" s="47">
        <f t="shared" si="8"/>
        <v>0.22304559339291774</v>
      </c>
      <c r="P53" s="9"/>
    </row>
    <row r="54" spans="1:16">
      <c r="A54" s="13"/>
      <c r="B54" s="39">
        <v>351.9</v>
      </c>
      <c r="C54" s="21" t="s">
        <v>113</v>
      </c>
      <c r="D54" s="46">
        <v>24380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24380</v>
      </c>
      <c r="O54" s="47">
        <f t="shared" si="8"/>
        <v>1.3791152845344496</v>
      </c>
      <c r="P54" s="9"/>
    </row>
    <row r="55" spans="1:16">
      <c r="A55" s="13"/>
      <c r="B55" s="39">
        <v>354</v>
      </c>
      <c r="C55" s="21" t="s">
        <v>133</v>
      </c>
      <c r="D55" s="46">
        <v>6000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6000</v>
      </c>
      <c r="O55" s="47">
        <f t="shared" si="8"/>
        <v>0.33940491005769885</v>
      </c>
      <c r="P55" s="9"/>
    </row>
    <row r="56" spans="1:16" ht="15.75">
      <c r="A56" s="29" t="s">
        <v>4</v>
      </c>
      <c r="B56" s="30"/>
      <c r="C56" s="31"/>
      <c r="D56" s="32">
        <f t="shared" ref="D56:M56" si="13">SUM(D57:D66)</f>
        <v>851765</v>
      </c>
      <c r="E56" s="32">
        <f t="shared" si="13"/>
        <v>48908</v>
      </c>
      <c r="F56" s="32">
        <f t="shared" si="13"/>
        <v>9106</v>
      </c>
      <c r="G56" s="32">
        <f t="shared" si="13"/>
        <v>1272</v>
      </c>
      <c r="H56" s="32">
        <f t="shared" si="13"/>
        <v>0</v>
      </c>
      <c r="I56" s="32">
        <f t="shared" si="13"/>
        <v>438858</v>
      </c>
      <c r="J56" s="32">
        <f t="shared" si="13"/>
        <v>213268</v>
      </c>
      <c r="K56" s="32">
        <f t="shared" si="13"/>
        <v>10152689</v>
      </c>
      <c r="L56" s="32">
        <f t="shared" si="13"/>
        <v>0</v>
      </c>
      <c r="M56" s="32">
        <f t="shared" si="13"/>
        <v>0</v>
      </c>
      <c r="N56" s="32">
        <f t="shared" si="12"/>
        <v>11715866</v>
      </c>
      <c r="O56" s="45">
        <f t="shared" si="8"/>
        <v>662.73707432967535</v>
      </c>
      <c r="P56" s="10"/>
    </row>
    <row r="57" spans="1:16">
      <c r="A57" s="12"/>
      <c r="B57" s="25">
        <v>361.1</v>
      </c>
      <c r="C57" s="20" t="s">
        <v>66</v>
      </c>
      <c r="D57" s="46">
        <v>109228</v>
      </c>
      <c r="E57" s="46">
        <v>1322</v>
      </c>
      <c r="F57" s="46">
        <v>13104</v>
      </c>
      <c r="G57" s="46">
        <v>1272</v>
      </c>
      <c r="H57" s="46">
        <v>0</v>
      </c>
      <c r="I57" s="46">
        <v>405372</v>
      </c>
      <c r="J57" s="46">
        <v>29866</v>
      </c>
      <c r="K57" s="46">
        <v>1220920</v>
      </c>
      <c r="L57" s="46">
        <v>0</v>
      </c>
      <c r="M57" s="46">
        <v>0</v>
      </c>
      <c r="N57" s="46">
        <f t="shared" si="12"/>
        <v>1781084</v>
      </c>
      <c r="O57" s="47">
        <f t="shared" si="8"/>
        <v>100.75144247086774</v>
      </c>
      <c r="P57" s="9"/>
    </row>
    <row r="58" spans="1:16">
      <c r="A58" s="12"/>
      <c r="B58" s="25">
        <v>361.2</v>
      </c>
      <c r="C58" s="20" t="s">
        <v>67</v>
      </c>
      <c r="D58" s="46">
        <v>541</v>
      </c>
      <c r="E58" s="46">
        <v>0</v>
      </c>
      <c r="F58" s="46">
        <v>0</v>
      </c>
      <c r="G58" s="46">
        <v>0</v>
      </c>
      <c r="H58" s="46">
        <v>0</v>
      </c>
      <c r="I58" s="46">
        <v>4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4">SUM(D58:M58)</f>
        <v>545</v>
      </c>
      <c r="O58" s="47">
        <f t="shared" si="8"/>
        <v>3.0829279330240978E-2</v>
      </c>
      <c r="P58" s="9"/>
    </row>
    <row r="59" spans="1:16">
      <c r="A59" s="12"/>
      <c r="B59" s="25">
        <v>361.3</v>
      </c>
      <c r="C59" s="20" t="s">
        <v>68</v>
      </c>
      <c r="D59" s="46">
        <v>-51416</v>
      </c>
      <c r="E59" s="46">
        <v>0</v>
      </c>
      <c r="F59" s="46">
        <v>-3998</v>
      </c>
      <c r="G59" s="46">
        <v>0</v>
      </c>
      <c r="H59" s="46">
        <v>0</v>
      </c>
      <c r="I59" s="46">
        <v>-171479</v>
      </c>
      <c r="J59" s="46">
        <v>-9474</v>
      </c>
      <c r="K59" s="46">
        <v>0</v>
      </c>
      <c r="L59" s="46">
        <v>0</v>
      </c>
      <c r="M59" s="46">
        <v>0</v>
      </c>
      <c r="N59" s="46">
        <f t="shared" si="14"/>
        <v>-236367</v>
      </c>
      <c r="O59" s="47">
        <f t="shared" si="8"/>
        <v>-13.370686729268018</v>
      </c>
      <c r="P59" s="9"/>
    </row>
    <row r="60" spans="1:16">
      <c r="A60" s="12"/>
      <c r="B60" s="25">
        <v>361.4</v>
      </c>
      <c r="C60" s="20" t="s">
        <v>114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4355358</v>
      </c>
      <c r="L60" s="46">
        <v>0</v>
      </c>
      <c r="M60" s="46">
        <v>0</v>
      </c>
      <c r="N60" s="46">
        <f t="shared" si="14"/>
        <v>4355358</v>
      </c>
      <c r="O60" s="47">
        <f t="shared" si="8"/>
        <v>246.37164837651318</v>
      </c>
      <c r="P60" s="9"/>
    </row>
    <row r="61" spans="1:16">
      <c r="A61" s="12"/>
      <c r="B61" s="25">
        <v>362</v>
      </c>
      <c r="C61" s="20" t="s">
        <v>70</v>
      </c>
      <c r="D61" s="46">
        <v>115012</v>
      </c>
      <c r="E61" s="46">
        <v>20111</v>
      </c>
      <c r="F61" s="46">
        <v>0</v>
      </c>
      <c r="G61" s="46">
        <v>0</v>
      </c>
      <c r="H61" s="46">
        <v>0</v>
      </c>
      <c r="I61" s="46">
        <v>1300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136423</v>
      </c>
      <c r="O61" s="47">
        <f t="shared" si="8"/>
        <v>7.7171060074669082</v>
      </c>
      <c r="P61" s="9"/>
    </row>
    <row r="62" spans="1:16">
      <c r="A62" s="12"/>
      <c r="B62" s="25">
        <v>364</v>
      </c>
      <c r="C62" s="20" t="s">
        <v>115</v>
      </c>
      <c r="D62" s="46">
        <v>17084</v>
      </c>
      <c r="E62" s="46">
        <v>0</v>
      </c>
      <c r="F62" s="46">
        <v>0</v>
      </c>
      <c r="G62" s="46">
        <v>0</v>
      </c>
      <c r="H62" s="46">
        <v>0</v>
      </c>
      <c r="I62" s="46">
        <v>52545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69629</v>
      </c>
      <c r="O62" s="47">
        <f t="shared" si="8"/>
        <v>3.9387374137345854</v>
      </c>
      <c r="P62" s="9"/>
    </row>
    <row r="63" spans="1:16">
      <c r="A63" s="12"/>
      <c r="B63" s="25">
        <v>365</v>
      </c>
      <c r="C63" s="20" t="s">
        <v>116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24483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24483</v>
      </c>
      <c r="O63" s="47">
        <f t="shared" si="8"/>
        <v>1.3849417354904401</v>
      </c>
      <c r="P63" s="9"/>
    </row>
    <row r="64" spans="1:16">
      <c r="A64" s="12"/>
      <c r="B64" s="25">
        <v>366</v>
      </c>
      <c r="C64" s="20" t="s">
        <v>73</v>
      </c>
      <c r="D64" s="46">
        <v>337008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337008</v>
      </c>
      <c r="O64" s="47">
        <f t="shared" si="8"/>
        <v>19.06369498812083</v>
      </c>
      <c r="P64" s="9"/>
    </row>
    <row r="65" spans="1:119">
      <c r="A65" s="12"/>
      <c r="B65" s="25">
        <v>368</v>
      </c>
      <c r="C65" s="20" t="s">
        <v>74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4550087</v>
      </c>
      <c r="L65" s="46">
        <v>0</v>
      </c>
      <c r="M65" s="46">
        <v>0</v>
      </c>
      <c r="N65" s="46">
        <f t="shared" si="14"/>
        <v>4550087</v>
      </c>
      <c r="O65" s="47">
        <f t="shared" si="8"/>
        <v>257.38697816495079</v>
      </c>
      <c r="P65" s="9"/>
    </row>
    <row r="66" spans="1:119">
      <c r="A66" s="12"/>
      <c r="B66" s="25">
        <v>369.9</v>
      </c>
      <c r="C66" s="20" t="s">
        <v>75</v>
      </c>
      <c r="D66" s="46">
        <v>324308</v>
      </c>
      <c r="E66" s="46">
        <v>27475</v>
      </c>
      <c r="F66" s="46">
        <v>0</v>
      </c>
      <c r="G66" s="46">
        <v>0</v>
      </c>
      <c r="H66" s="46">
        <v>0</v>
      </c>
      <c r="I66" s="46">
        <v>126633</v>
      </c>
      <c r="J66" s="46">
        <v>192876</v>
      </c>
      <c r="K66" s="46">
        <v>26324</v>
      </c>
      <c r="L66" s="46">
        <v>0</v>
      </c>
      <c r="M66" s="46">
        <v>0</v>
      </c>
      <c r="N66" s="46">
        <f t="shared" si="14"/>
        <v>697616</v>
      </c>
      <c r="O66" s="47">
        <f t="shared" si="8"/>
        <v>39.462382622468603</v>
      </c>
      <c r="P66" s="9"/>
    </row>
    <row r="67" spans="1:119" ht="15.75">
      <c r="A67" s="29" t="s">
        <v>46</v>
      </c>
      <c r="B67" s="30"/>
      <c r="C67" s="31"/>
      <c r="D67" s="32">
        <f t="shared" ref="D67:M67" si="15">SUM(D68:D71)</f>
        <v>11768315</v>
      </c>
      <c r="E67" s="32">
        <f t="shared" si="15"/>
        <v>0</v>
      </c>
      <c r="F67" s="32">
        <f t="shared" si="15"/>
        <v>122800</v>
      </c>
      <c r="G67" s="32">
        <f t="shared" si="15"/>
        <v>48142</v>
      </c>
      <c r="H67" s="32">
        <f t="shared" si="15"/>
        <v>0</v>
      </c>
      <c r="I67" s="32">
        <f t="shared" si="15"/>
        <v>2172597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ref="N67:N72" si="16">SUM(D67:M67)</f>
        <v>14111854</v>
      </c>
      <c r="O67" s="45">
        <f t="shared" si="8"/>
        <v>798.27208960289624</v>
      </c>
      <c r="P67" s="9"/>
    </row>
    <row r="68" spans="1:119">
      <c r="A68" s="12"/>
      <c r="B68" s="25">
        <v>381</v>
      </c>
      <c r="C68" s="20" t="s">
        <v>76</v>
      </c>
      <c r="D68" s="46">
        <v>101356</v>
      </c>
      <c r="E68" s="46">
        <v>0</v>
      </c>
      <c r="F68" s="46">
        <v>122800</v>
      </c>
      <c r="G68" s="46">
        <v>48142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272298</v>
      </c>
      <c r="O68" s="47">
        <f t="shared" si="8"/>
        <v>15.403213033148546</v>
      </c>
      <c r="P68" s="9"/>
    </row>
    <row r="69" spans="1:119">
      <c r="A69" s="12"/>
      <c r="B69" s="25">
        <v>382</v>
      </c>
      <c r="C69" s="20" t="s">
        <v>87</v>
      </c>
      <c r="D69" s="46">
        <v>11605264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11605264</v>
      </c>
      <c r="O69" s="47">
        <f>(N69/O$74)</f>
        <v>656.48059735264167</v>
      </c>
      <c r="P69" s="9"/>
    </row>
    <row r="70" spans="1:119">
      <c r="A70" s="12"/>
      <c r="B70" s="25">
        <v>389.8</v>
      </c>
      <c r="C70" s="20" t="s">
        <v>134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2123484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2123484</v>
      </c>
      <c r="O70" s="47">
        <f>(N70/O$74)</f>
        <v>120.12014933816043</v>
      </c>
      <c r="P70" s="9"/>
    </row>
    <row r="71" spans="1:119" ht="15.75" thickBot="1">
      <c r="A71" s="12"/>
      <c r="B71" s="25">
        <v>389.9</v>
      </c>
      <c r="C71" s="20" t="s">
        <v>119</v>
      </c>
      <c r="D71" s="46">
        <v>61695</v>
      </c>
      <c r="E71" s="46">
        <v>0</v>
      </c>
      <c r="F71" s="46">
        <v>0</v>
      </c>
      <c r="G71" s="46">
        <v>0</v>
      </c>
      <c r="H71" s="46">
        <v>0</v>
      </c>
      <c r="I71" s="46">
        <v>49113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110808</v>
      </c>
      <c r="O71" s="47">
        <f>(N71/O$74)</f>
        <v>6.2681298789455822</v>
      </c>
      <c r="P71" s="9"/>
    </row>
    <row r="72" spans="1:119" ht="16.5" thickBot="1">
      <c r="A72" s="14" t="s">
        <v>59</v>
      </c>
      <c r="B72" s="23"/>
      <c r="C72" s="22"/>
      <c r="D72" s="15">
        <f t="shared" ref="D72:M72" si="17">SUM(D5,D13,D22,D39,D51,D56,D67)</f>
        <v>35816474</v>
      </c>
      <c r="E72" s="15">
        <f t="shared" si="17"/>
        <v>1355115</v>
      </c>
      <c r="F72" s="15">
        <f t="shared" si="17"/>
        <v>1163470</v>
      </c>
      <c r="G72" s="15">
        <f t="shared" si="17"/>
        <v>99269</v>
      </c>
      <c r="H72" s="15">
        <f t="shared" si="17"/>
        <v>0</v>
      </c>
      <c r="I72" s="15">
        <f t="shared" si="17"/>
        <v>59791459</v>
      </c>
      <c r="J72" s="15">
        <f t="shared" si="17"/>
        <v>1246600</v>
      </c>
      <c r="K72" s="15">
        <f t="shared" si="17"/>
        <v>10152689</v>
      </c>
      <c r="L72" s="15">
        <f t="shared" si="17"/>
        <v>0</v>
      </c>
      <c r="M72" s="15">
        <f t="shared" si="17"/>
        <v>128730</v>
      </c>
      <c r="N72" s="15">
        <f t="shared" si="16"/>
        <v>109753806</v>
      </c>
      <c r="O72" s="38">
        <f>(N72/O$74)</f>
        <v>6208.4967756533542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135</v>
      </c>
      <c r="M74" s="118"/>
      <c r="N74" s="118"/>
      <c r="O74" s="43">
        <v>17678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92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6511851</v>
      </c>
      <c r="E5" s="27">
        <f t="shared" si="0"/>
        <v>0</v>
      </c>
      <c r="F5" s="27">
        <f t="shared" si="0"/>
        <v>635044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7146895</v>
      </c>
      <c r="O5" s="33">
        <f t="shared" ref="O5:O36" si="1">(N5/O$74)</f>
        <v>409.72854440176576</v>
      </c>
      <c r="P5" s="6"/>
    </row>
    <row r="6" spans="1:133">
      <c r="A6" s="12"/>
      <c r="B6" s="25">
        <v>311</v>
      </c>
      <c r="C6" s="20" t="s">
        <v>2</v>
      </c>
      <c r="D6" s="46">
        <v>4435865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4435865</v>
      </c>
      <c r="O6" s="47">
        <f t="shared" si="1"/>
        <v>254.30631198761682</v>
      </c>
      <c r="P6" s="9"/>
    </row>
    <row r="7" spans="1:133">
      <c r="A7" s="12"/>
      <c r="B7" s="25">
        <v>312.10000000000002</v>
      </c>
      <c r="C7" s="20" t="s">
        <v>11</v>
      </c>
      <c r="D7" s="46">
        <v>371062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371062</v>
      </c>
      <c r="O7" s="47">
        <f t="shared" si="1"/>
        <v>21.272831508341454</v>
      </c>
      <c r="P7" s="9"/>
    </row>
    <row r="8" spans="1:133">
      <c r="A8" s="12"/>
      <c r="B8" s="25">
        <v>314.10000000000002</v>
      </c>
      <c r="C8" s="20" t="s">
        <v>12</v>
      </c>
      <c r="D8" s="46">
        <v>915232</v>
      </c>
      <c r="E8" s="46">
        <v>0</v>
      </c>
      <c r="F8" s="46">
        <v>379089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1294321</v>
      </c>
      <c r="O8" s="47">
        <f t="shared" si="1"/>
        <v>74.202889411225129</v>
      </c>
      <c r="P8" s="9"/>
    </row>
    <row r="9" spans="1:133">
      <c r="A9" s="12"/>
      <c r="B9" s="25">
        <v>314.39999999999998</v>
      </c>
      <c r="C9" s="20" t="s">
        <v>13</v>
      </c>
      <c r="D9" s="46">
        <v>19899</v>
      </c>
      <c r="E9" s="46">
        <v>0</v>
      </c>
      <c r="F9" s="46">
        <v>12365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32264</v>
      </c>
      <c r="O9" s="47">
        <f t="shared" si="1"/>
        <v>1.8496818207877086</v>
      </c>
      <c r="P9" s="9"/>
    </row>
    <row r="10" spans="1:133">
      <c r="A10" s="12"/>
      <c r="B10" s="25">
        <v>314.8</v>
      </c>
      <c r="C10" s="20" t="s">
        <v>14</v>
      </c>
      <c r="D10" s="46">
        <v>12991</v>
      </c>
      <c r="E10" s="46">
        <v>0</v>
      </c>
      <c r="F10" s="46">
        <v>4122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17113</v>
      </c>
      <c r="O10" s="47">
        <f t="shared" si="1"/>
        <v>0.98108123602591302</v>
      </c>
      <c r="P10" s="9"/>
    </row>
    <row r="11" spans="1:133">
      <c r="A11" s="12"/>
      <c r="B11" s="25">
        <v>315</v>
      </c>
      <c r="C11" s="20" t="s">
        <v>102</v>
      </c>
      <c r="D11" s="46">
        <v>569689</v>
      </c>
      <c r="E11" s="46">
        <v>0</v>
      </c>
      <c r="F11" s="46">
        <v>239468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809157</v>
      </c>
      <c r="O11" s="47">
        <f t="shared" si="1"/>
        <v>46.388637275697988</v>
      </c>
      <c r="P11" s="9"/>
    </row>
    <row r="12" spans="1:133">
      <c r="A12" s="12"/>
      <c r="B12" s="25">
        <v>316</v>
      </c>
      <c r="C12" s="20" t="s">
        <v>103</v>
      </c>
      <c r="D12" s="46">
        <v>187113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187113</v>
      </c>
      <c r="O12" s="47">
        <f t="shared" si="1"/>
        <v>10.727111162070745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2386432</v>
      </c>
      <c r="E13" s="32">
        <f t="shared" si="3"/>
        <v>0</v>
      </c>
      <c r="F13" s="32">
        <f t="shared" si="3"/>
        <v>395369</v>
      </c>
      <c r="G13" s="32">
        <f t="shared" si="3"/>
        <v>0</v>
      </c>
      <c r="H13" s="32">
        <f t="shared" si="3"/>
        <v>0</v>
      </c>
      <c r="I13" s="32">
        <f t="shared" si="3"/>
        <v>1333924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4115725</v>
      </c>
      <c r="O13" s="45">
        <f t="shared" si="1"/>
        <v>235.95281774924038</v>
      </c>
      <c r="P13" s="10"/>
    </row>
    <row r="14" spans="1:133">
      <c r="A14" s="12"/>
      <c r="B14" s="25">
        <v>322</v>
      </c>
      <c r="C14" s="20" t="s">
        <v>0</v>
      </c>
      <c r="D14" s="46">
        <v>195300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195300</v>
      </c>
      <c r="O14" s="47">
        <f t="shared" si="1"/>
        <v>11.196468497391503</v>
      </c>
      <c r="P14" s="9"/>
    </row>
    <row r="15" spans="1:133">
      <c r="A15" s="12"/>
      <c r="B15" s="25">
        <v>323.10000000000002</v>
      </c>
      <c r="C15" s="20" t="s">
        <v>18</v>
      </c>
      <c r="D15" s="46">
        <v>752654</v>
      </c>
      <c r="E15" s="46">
        <v>0</v>
      </c>
      <c r="F15" s="46">
        <v>376822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1129476</v>
      </c>
      <c r="O15" s="47">
        <f t="shared" si="1"/>
        <v>64.752393510290659</v>
      </c>
      <c r="P15" s="9"/>
    </row>
    <row r="16" spans="1:133">
      <c r="A16" s="12"/>
      <c r="B16" s="25">
        <v>323.39999999999998</v>
      </c>
      <c r="C16" s="20" t="s">
        <v>19</v>
      </c>
      <c r="D16" s="46">
        <v>15526</v>
      </c>
      <c r="E16" s="46">
        <v>0</v>
      </c>
      <c r="F16" s="46">
        <v>18547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34073</v>
      </c>
      <c r="O16" s="47">
        <f t="shared" si="1"/>
        <v>1.9533910451183856</v>
      </c>
      <c r="P16" s="9"/>
    </row>
    <row r="17" spans="1:16">
      <c r="A17" s="12"/>
      <c r="B17" s="25">
        <v>323.7</v>
      </c>
      <c r="C17" s="20" t="s">
        <v>20</v>
      </c>
      <c r="D17" s="46">
        <v>169278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169278</v>
      </c>
      <c r="O17" s="47">
        <f t="shared" si="1"/>
        <v>9.7046379636530418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1080899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1080899</v>
      </c>
      <c r="O18" s="47">
        <f t="shared" si="1"/>
        <v>61.967494123717252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253025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253025</v>
      </c>
      <c r="O19" s="47">
        <f t="shared" si="1"/>
        <v>14.505818953161727</v>
      </c>
      <c r="P19" s="9"/>
    </row>
    <row r="20" spans="1:16">
      <c r="A20" s="12"/>
      <c r="B20" s="25">
        <v>325.10000000000002</v>
      </c>
      <c r="C20" s="20" t="s">
        <v>23</v>
      </c>
      <c r="D20" s="46">
        <v>1245379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1245379</v>
      </c>
      <c r="O20" s="47">
        <f t="shared" si="1"/>
        <v>71.397064725104627</v>
      </c>
      <c r="P20" s="9"/>
    </row>
    <row r="21" spans="1:16">
      <c r="A21" s="12"/>
      <c r="B21" s="25">
        <v>329</v>
      </c>
      <c r="C21" s="20" t="s">
        <v>24</v>
      </c>
      <c r="D21" s="46">
        <v>8295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8295</v>
      </c>
      <c r="O21" s="47">
        <f t="shared" si="1"/>
        <v>0.4755489308031875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SUM(D23:D38)</f>
        <v>2234762</v>
      </c>
      <c r="E22" s="32">
        <f t="shared" si="6"/>
        <v>1395770</v>
      </c>
      <c r="F22" s="32">
        <f t="shared" si="6"/>
        <v>0</v>
      </c>
      <c r="G22" s="32">
        <f t="shared" si="6"/>
        <v>88496</v>
      </c>
      <c r="H22" s="32">
        <f t="shared" si="6"/>
        <v>0</v>
      </c>
      <c r="I22" s="32">
        <f t="shared" si="6"/>
        <v>624792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111904</v>
      </c>
      <c r="N22" s="44">
        <f t="shared" si="5"/>
        <v>4455724</v>
      </c>
      <c r="O22" s="45">
        <f t="shared" si="1"/>
        <v>255.44482027174226</v>
      </c>
      <c r="P22" s="10"/>
    </row>
    <row r="23" spans="1:16">
      <c r="A23" s="12"/>
      <c r="B23" s="25">
        <v>331.2</v>
      </c>
      <c r="C23" s="20" t="s">
        <v>26</v>
      </c>
      <c r="D23" s="46">
        <v>246193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246193</v>
      </c>
      <c r="O23" s="47">
        <f t="shared" si="1"/>
        <v>14.114143209310326</v>
      </c>
      <c r="P23" s="9"/>
    </row>
    <row r="24" spans="1:16">
      <c r="A24" s="12"/>
      <c r="B24" s="25">
        <v>331.5</v>
      </c>
      <c r="C24" s="20" t="s">
        <v>28</v>
      </c>
      <c r="D24" s="46">
        <v>0</v>
      </c>
      <c r="E24" s="46">
        <v>419609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419609</v>
      </c>
      <c r="O24" s="47">
        <f t="shared" si="1"/>
        <v>24.056011007280858</v>
      </c>
      <c r="P24" s="9"/>
    </row>
    <row r="25" spans="1:16">
      <c r="A25" s="12"/>
      <c r="B25" s="25">
        <v>331.9</v>
      </c>
      <c r="C25" s="20" t="s">
        <v>95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624792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624792</v>
      </c>
      <c r="O25" s="47">
        <f t="shared" si="1"/>
        <v>35.819067820902369</v>
      </c>
      <c r="P25" s="9"/>
    </row>
    <row r="26" spans="1:16">
      <c r="A26" s="12"/>
      <c r="B26" s="25">
        <v>333</v>
      </c>
      <c r="C26" s="20" t="s">
        <v>3</v>
      </c>
      <c r="D26" s="46">
        <v>45385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45385</v>
      </c>
      <c r="O26" s="47">
        <f t="shared" si="1"/>
        <v>2.6019033423149689</v>
      </c>
      <c r="P26" s="9"/>
    </row>
    <row r="27" spans="1:16">
      <c r="A27" s="12"/>
      <c r="B27" s="25">
        <v>334.5</v>
      </c>
      <c r="C27" s="20" t="s">
        <v>29</v>
      </c>
      <c r="D27" s="46">
        <v>134267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134267</v>
      </c>
      <c r="O27" s="47">
        <f t="shared" si="1"/>
        <v>7.6974717651780082</v>
      </c>
      <c r="P27" s="9"/>
    </row>
    <row r="28" spans="1:16">
      <c r="A28" s="12"/>
      <c r="B28" s="25">
        <v>334.61</v>
      </c>
      <c r="C28" s="20" t="s">
        <v>104</v>
      </c>
      <c r="D28" s="46">
        <v>12158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12158</v>
      </c>
      <c r="O28" s="47">
        <f t="shared" si="1"/>
        <v>0.69701312847560626</v>
      </c>
      <c r="P28" s="9"/>
    </row>
    <row r="29" spans="1:16">
      <c r="A29" s="12"/>
      <c r="B29" s="25">
        <v>334.9</v>
      </c>
      <c r="C29" s="20" t="s">
        <v>30</v>
      </c>
      <c r="D29" s="46">
        <v>0</v>
      </c>
      <c r="E29" s="46">
        <v>6767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6767</v>
      </c>
      <c r="O29" s="47">
        <f t="shared" si="1"/>
        <v>0.38794932064438459</v>
      </c>
      <c r="P29" s="9"/>
    </row>
    <row r="30" spans="1:16">
      <c r="A30" s="12"/>
      <c r="B30" s="25">
        <v>335.12</v>
      </c>
      <c r="C30" s="20" t="s">
        <v>105</v>
      </c>
      <c r="D30" s="46">
        <v>603781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603781</v>
      </c>
      <c r="O30" s="47">
        <f t="shared" si="1"/>
        <v>34.614515851631026</v>
      </c>
      <c r="P30" s="9"/>
    </row>
    <row r="31" spans="1:16">
      <c r="A31" s="12"/>
      <c r="B31" s="25">
        <v>335.14</v>
      </c>
      <c r="C31" s="20" t="s">
        <v>106</v>
      </c>
      <c r="D31" s="46">
        <v>22425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22425</v>
      </c>
      <c r="O31" s="47">
        <f t="shared" si="1"/>
        <v>1.2856160064209139</v>
      </c>
      <c r="P31" s="9"/>
    </row>
    <row r="32" spans="1:16">
      <c r="A32" s="12"/>
      <c r="B32" s="25">
        <v>335.15</v>
      </c>
      <c r="C32" s="20" t="s">
        <v>107</v>
      </c>
      <c r="D32" s="46">
        <v>22779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22779</v>
      </c>
      <c r="O32" s="47">
        <f t="shared" si="1"/>
        <v>1.3059106805022072</v>
      </c>
      <c r="P32" s="9"/>
    </row>
    <row r="33" spans="1:16">
      <c r="A33" s="12"/>
      <c r="B33" s="25">
        <v>335.18</v>
      </c>
      <c r="C33" s="20" t="s">
        <v>108</v>
      </c>
      <c r="D33" s="46">
        <v>836906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836906</v>
      </c>
      <c r="O33" s="47">
        <f t="shared" si="1"/>
        <v>47.979476007567506</v>
      </c>
      <c r="P33" s="9"/>
    </row>
    <row r="34" spans="1:16">
      <c r="A34" s="12"/>
      <c r="B34" s="25">
        <v>335.21</v>
      </c>
      <c r="C34" s="20" t="s">
        <v>35</v>
      </c>
      <c r="D34" s="46">
        <v>11530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11530</v>
      </c>
      <c r="O34" s="47">
        <f t="shared" si="1"/>
        <v>0.66101014733704067</v>
      </c>
      <c r="P34" s="9"/>
    </row>
    <row r="35" spans="1:16">
      <c r="A35" s="12"/>
      <c r="B35" s="25">
        <v>335.41</v>
      </c>
      <c r="C35" s="20" t="s">
        <v>90</v>
      </c>
      <c r="D35" s="46">
        <v>24329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24329</v>
      </c>
      <c r="O35" s="47">
        <f t="shared" si="1"/>
        <v>1.3947715415926158</v>
      </c>
      <c r="P35" s="9"/>
    </row>
    <row r="36" spans="1:16">
      <c r="A36" s="12"/>
      <c r="B36" s="25">
        <v>337.3</v>
      </c>
      <c r="C36" s="20" t="s">
        <v>38</v>
      </c>
      <c r="D36" s="46">
        <v>0</v>
      </c>
      <c r="E36" s="46">
        <v>0</v>
      </c>
      <c r="F36" s="46">
        <v>0</v>
      </c>
      <c r="G36" s="46">
        <v>88496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88496</v>
      </c>
      <c r="O36" s="47">
        <f t="shared" si="1"/>
        <v>5.0734392019721382</v>
      </c>
      <c r="P36" s="9"/>
    </row>
    <row r="37" spans="1:16">
      <c r="A37" s="12"/>
      <c r="B37" s="25">
        <v>337.4</v>
      </c>
      <c r="C37" s="20" t="s">
        <v>109</v>
      </c>
      <c r="D37" s="46">
        <v>208624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208624</v>
      </c>
      <c r="O37" s="47">
        <f t="shared" ref="O37:O68" si="8">(N37/O$74)</f>
        <v>11.960327925242218</v>
      </c>
      <c r="P37" s="9"/>
    </row>
    <row r="38" spans="1:16">
      <c r="A38" s="12"/>
      <c r="B38" s="25">
        <v>338</v>
      </c>
      <c r="C38" s="20" t="s">
        <v>39</v>
      </c>
      <c r="D38" s="46">
        <v>66385</v>
      </c>
      <c r="E38" s="46">
        <v>969394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111904</v>
      </c>
      <c r="N38" s="46">
        <f>SUM(D38:M38)</f>
        <v>1147683</v>
      </c>
      <c r="O38" s="47">
        <f t="shared" si="8"/>
        <v>65.796193315370061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SUM(D40:D50)</f>
        <v>11297760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53443380</v>
      </c>
      <c r="J39" s="32">
        <f t="shared" si="9"/>
        <v>1317846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66058986</v>
      </c>
      <c r="O39" s="45">
        <f t="shared" si="8"/>
        <v>3787.1344378833915</v>
      </c>
      <c r="P39" s="10"/>
    </row>
    <row r="40" spans="1:16">
      <c r="A40" s="12"/>
      <c r="B40" s="25">
        <v>341.2</v>
      </c>
      <c r="C40" s="20" t="s">
        <v>110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1317846</v>
      </c>
      <c r="K40" s="46">
        <v>0</v>
      </c>
      <c r="L40" s="46">
        <v>0</v>
      </c>
      <c r="M40" s="46">
        <v>0</v>
      </c>
      <c r="N40" s="46">
        <f t="shared" ref="N40:N50" si="10">SUM(D40:M40)</f>
        <v>1317846</v>
      </c>
      <c r="O40" s="47">
        <f t="shared" si="8"/>
        <v>75.551567964226336</v>
      </c>
      <c r="P40" s="9"/>
    </row>
    <row r="41" spans="1:16">
      <c r="A41" s="12"/>
      <c r="B41" s="25">
        <v>341.3</v>
      </c>
      <c r="C41" s="20" t="s">
        <v>111</v>
      </c>
      <c r="D41" s="46">
        <v>5696230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5696230</v>
      </c>
      <c r="O41" s="47">
        <f t="shared" si="8"/>
        <v>326.56251791549619</v>
      </c>
      <c r="P41" s="9"/>
    </row>
    <row r="42" spans="1:16">
      <c r="A42" s="12"/>
      <c r="B42" s="25">
        <v>341.9</v>
      </c>
      <c r="C42" s="20" t="s">
        <v>112</v>
      </c>
      <c r="D42" s="46">
        <v>159578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159578</v>
      </c>
      <c r="O42" s="47">
        <f t="shared" si="8"/>
        <v>9.1485409619904825</v>
      </c>
      <c r="P42" s="9"/>
    </row>
    <row r="43" spans="1:16">
      <c r="A43" s="12"/>
      <c r="B43" s="25">
        <v>342.9</v>
      </c>
      <c r="C43" s="20" t="s">
        <v>50</v>
      </c>
      <c r="D43" s="46">
        <v>10820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10820</v>
      </c>
      <c r="O43" s="47">
        <f t="shared" si="8"/>
        <v>0.62030613999885342</v>
      </c>
      <c r="P43" s="9"/>
    </row>
    <row r="44" spans="1:16">
      <c r="A44" s="12"/>
      <c r="B44" s="25">
        <v>343.3</v>
      </c>
      <c r="C44" s="20" t="s">
        <v>51</v>
      </c>
      <c r="D44" s="46">
        <v>2645514</v>
      </c>
      <c r="E44" s="46">
        <v>0</v>
      </c>
      <c r="F44" s="46">
        <v>0</v>
      </c>
      <c r="G44" s="46">
        <v>0</v>
      </c>
      <c r="H44" s="46">
        <v>0</v>
      </c>
      <c r="I44" s="46">
        <v>2719231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5364745</v>
      </c>
      <c r="O44" s="47">
        <f t="shared" si="8"/>
        <v>307.55861950352579</v>
      </c>
      <c r="P44" s="9"/>
    </row>
    <row r="45" spans="1:16">
      <c r="A45" s="12"/>
      <c r="B45" s="25">
        <v>343.4</v>
      </c>
      <c r="C45" s="20" t="s">
        <v>52</v>
      </c>
      <c r="D45" s="46">
        <v>2397144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2397144</v>
      </c>
      <c r="O45" s="47">
        <f t="shared" si="8"/>
        <v>137.42727741787536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49563825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49563825</v>
      </c>
      <c r="O46" s="47">
        <f t="shared" si="8"/>
        <v>2841.473657054406</v>
      </c>
      <c r="P46" s="9"/>
    </row>
    <row r="47" spans="1:16">
      <c r="A47" s="12"/>
      <c r="B47" s="25">
        <v>343.9</v>
      </c>
      <c r="C47" s="20" t="s">
        <v>54</v>
      </c>
      <c r="D47" s="46">
        <v>119158</v>
      </c>
      <c r="E47" s="46">
        <v>0</v>
      </c>
      <c r="F47" s="46">
        <v>0</v>
      </c>
      <c r="G47" s="46">
        <v>0</v>
      </c>
      <c r="H47" s="46">
        <v>0</v>
      </c>
      <c r="I47" s="46">
        <v>1160324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1279482</v>
      </c>
      <c r="O47" s="47">
        <f t="shared" si="8"/>
        <v>73.352175657857018</v>
      </c>
      <c r="P47" s="9"/>
    </row>
    <row r="48" spans="1:16">
      <c r="A48" s="12"/>
      <c r="B48" s="25">
        <v>347.3</v>
      </c>
      <c r="C48" s="20" t="s">
        <v>56</v>
      </c>
      <c r="D48" s="46">
        <v>138476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138476</v>
      </c>
      <c r="O48" s="47">
        <f t="shared" si="8"/>
        <v>7.9387720002293181</v>
      </c>
      <c r="P48" s="9"/>
    </row>
    <row r="49" spans="1:16">
      <c r="A49" s="12"/>
      <c r="B49" s="25">
        <v>347.4</v>
      </c>
      <c r="C49" s="20" t="s">
        <v>57</v>
      </c>
      <c r="D49" s="46">
        <v>92197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92197</v>
      </c>
      <c r="O49" s="47">
        <f t="shared" si="8"/>
        <v>5.2856160064209137</v>
      </c>
      <c r="P49" s="9"/>
    </row>
    <row r="50" spans="1:16">
      <c r="A50" s="12"/>
      <c r="B50" s="25">
        <v>347.5</v>
      </c>
      <c r="C50" s="20" t="s">
        <v>58</v>
      </c>
      <c r="D50" s="46">
        <v>38643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38643</v>
      </c>
      <c r="O50" s="47">
        <f t="shared" si="8"/>
        <v>2.2153872613655907</v>
      </c>
      <c r="P50" s="9"/>
    </row>
    <row r="51" spans="1:16" ht="15.75">
      <c r="A51" s="29" t="s">
        <v>45</v>
      </c>
      <c r="B51" s="30"/>
      <c r="C51" s="31"/>
      <c r="D51" s="32">
        <f t="shared" ref="D51:M51" si="11">SUM(D52:D54)</f>
        <v>23369</v>
      </c>
      <c r="E51" s="32">
        <f t="shared" si="11"/>
        <v>12300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6" si="12">SUM(D51:M51)</f>
        <v>35669</v>
      </c>
      <c r="O51" s="45">
        <f t="shared" si="8"/>
        <v>2.0448890672476066</v>
      </c>
      <c r="P51" s="10"/>
    </row>
    <row r="52" spans="1:16">
      <c r="A52" s="13"/>
      <c r="B52" s="39">
        <v>351.2</v>
      </c>
      <c r="C52" s="21" t="s">
        <v>62</v>
      </c>
      <c r="D52" s="46">
        <v>0</v>
      </c>
      <c r="E52" s="46">
        <v>8699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8699</v>
      </c>
      <c r="O52" s="47">
        <f t="shared" si="8"/>
        <v>0.49871008427449409</v>
      </c>
      <c r="P52" s="9"/>
    </row>
    <row r="53" spans="1:16">
      <c r="A53" s="13"/>
      <c r="B53" s="39">
        <v>351.3</v>
      </c>
      <c r="C53" s="21" t="s">
        <v>63</v>
      </c>
      <c r="D53" s="46">
        <v>0</v>
      </c>
      <c r="E53" s="46">
        <v>3601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3601</v>
      </c>
      <c r="O53" s="47">
        <f t="shared" si="8"/>
        <v>0.20644384566874965</v>
      </c>
      <c r="P53" s="9"/>
    </row>
    <row r="54" spans="1:16">
      <c r="A54" s="13"/>
      <c r="B54" s="39">
        <v>351.9</v>
      </c>
      <c r="C54" s="21" t="s">
        <v>113</v>
      </c>
      <c r="D54" s="46">
        <v>23369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23369</v>
      </c>
      <c r="O54" s="47">
        <f t="shared" si="8"/>
        <v>1.3397351373043629</v>
      </c>
      <c r="P54" s="9"/>
    </row>
    <row r="55" spans="1:16" ht="15.75">
      <c r="A55" s="29" t="s">
        <v>4</v>
      </c>
      <c r="B55" s="30"/>
      <c r="C55" s="31"/>
      <c r="D55" s="32">
        <f t="shared" ref="D55:M55" si="13">SUM(D56:D65)</f>
        <v>1560374</v>
      </c>
      <c r="E55" s="32">
        <f t="shared" si="13"/>
        <v>185337</v>
      </c>
      <c r="F55" s="32">
        <f t="shared" si="13"/>
        <v>4497</v>
      </c>
      <c r="G55" s="32">
        <f t="shared" si="13"/>
        <v>1327</v>
      </c>
      <c r="H55" s="32">
        <f t="shared" si="13"/>
        <v>0</v>
      </c>
      <c r="I55" s="32">
        <f t="shared" si="13"/>
        <v>-7311</v>
      </c>
      <c r="J55" s="32">
        <f t="shared" si="13"/>
        <v>852949</v>
      </c>
      <c r="K55" s="32">
        <f t="shared" si="13"/>
        <v>10312124</v>
      </c>
      <c r="L55" s="32">
        <f t="shared" si="13"/>
        <v>0</v>
      </c>
      <c r="M55" s="32">
        <f t="shared" si="13"/>
        <v>392</v>
      </c>
      <c r="N55" s="32">
        <f t="shared" si="12"/>
        <v>12909689</v>
      </c>
      <c r="O55" s="45">
        <f t="shared" si="8"/>
        <v>740.10714899959873</v>
      </c>
      <c r="P55" s="10"/>
    </row>
    <row r="56" spans="1:16">
      <c r="A56" s="12"/>
      <c r="B56" s="25">
        <v>361.1</v>
      </c>
      <c r="C56" s="20" t="s">
        <v>66</v>
      </c>
      <c r="D56" s="46">
        <v>119802</v>
      </c>
      <c r="E56" s="46">
        <v>79293</v>
      </c>
      <c r="F56" s="46">
        <v>15826</v>
      </c>
      <c r="G56" s="46">
        <v>1327</v>
      </c>
      <c r="H56" s="46">
        <v>0</v>
      </c>
      <c r="I56" s="46">
        <v>630338</v>
      </c>
      <c r="J56" s="46">
        <v>36065</v>
      </c>
      <c r="K56" s="46">
        <v>1138211</v>
      </c>
      <c r="L56" s="46">
        <v>0</v>
      </c>
      <c r="M56" s="46">
        <v>392</v>
      </c>
      <c r="N56" s="46">
        <f t="shared" si="12"/>
        <v>2021254</v>
      </c>
      <c r="O56" s="47">
        <f t="shared" si="8"/>
        <v>115.87765865963424</v>
      </c>
      <c r="P56" s="9"/>
    </row>
    <row r="57" spans="1:16">
      <c r="A57" s="12"/>
      <c r="B57" s="25">
        <v>361.2</v>
      </c>
      <c r="C57" s="20" t="s">
        <v>67</v>
      </c>
      <c r="D57" s="46">
        <v>298</v>
      </c>
      <c r="E57" s="46">
        <v>0</v>
      </c>
      <c r="F57" s="46">
        <v>0</v>
      </c>
      <c r="G57" s="46">
        <v>0</v>
      </c>
      <c r="H57" s="46">
        <v>0</v>
      </c>
      <c r="I57" s="46">
        <v>2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4">SUM(D57:M57)</f>
        <v>300</v>
      </c>
      <c r="O57" s="47">
        <f t="shared" si="8"/>
        <v>1.7198876340079116E-2</v>
      </c>
      <c r="P57" s="9"/>
    </row>
    <row r="58" spans="1:16">
      <c r="A58" s="12"/>
      <c r="B58" s="25">
        <v>361.3</v>
      </c>
      <c r="C58" s="20" t="s">
        <v>68</v>
      </c>
      <c r="D58" s="46">
        <v>-31481</v>
      </c>
      <c r="E58" s="46">
        <v>0</v>
      </c>
      <c r="F58" s="46">
        <v>-11329</v>
      </c>
      <c r="G58" s="46">
        <v>0</v>
      </c>
      <c r="H58" s="46">
        <v>0</v>
      </c>
      <c r="I58" s="46">
        <v>-357913</v>
      </c>
      <c r="J58" s="46">
        <v>-26846</v>
      </c>
      <c r="K58" s="46">
        <v>0</v>
      </c>
      <c r="L58" s="46">
        <v>0</v>
      </c>
      <c r="M58" s="46">
        <v>0</v>
      </c>
      <c r="N58" s="46">
        <f t="shared" si="14"/>
        <v>-427569</v>
      </c>
      <c r="O58" s="47">
        <f t="shared" si="8"/>
        <v>-24.512354526170956</v>
      </c>
      <c r="P58" s="9"/>
    </row>
    <row r="59" spans="1:16">
      <c r="A59" s="12"/>
      <c r="B59" s="25">
        <v>361.4</v>
      </c>
      <c r="C59" s="20" t="s">
        <v>114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5229340</v>
      </c>
      <c r="L59" s="46">
        <v>0</v>
      </c>
      <c r="M59" s="46">
        <v>0</v>
      </c>
      <c r="N59" s="46">
        <f t="shared" si="14"/>
        <v>5229340</v>
      </c>
      <c r="O59" s="47">
        <f t="shared" si="8"/>
        <v>299.79590666743104</v>
      </c>
      <c r="P59" s="9"/>
    </row>
    <row r="60" spans="1:16">
      <c r="A60" s="12"/>
      <c r="B60" s="25">
        <v>362</v>
      </c>
      <c r="C60" s="20" t="s">
        <v>70</v>
      </c>
      <c r="D60" s="46">
        <v>103270</v>
      </c>
      <c r="E60" s="46">
        <v>20111</v>
      </c>
      <c r="F60" s="46">
        <v>0</v>
      </c>
      <c r="G60" s="46">
        <v>0</v>
      </c>
      <c r="H60" s="46">
        <v>0</v>
      </c>
      <c r="I60" s="46">
        <v>1300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124681</v>
      </c>
      <c r="O60" s="47">
        <f t="shared" si="8"/>
        <v>7.1479103365246806</v>
      </c>
      <c r="P60" s="9"/>
    </row>
    <row r="61" spans="1:16">
      <c r="A61" s="12"/>
      <c r="B61" s="25">
        <v>364</v>
      </c>
      <c r="C61" s="20" t="s">
        <v>115</v>
      </c>
      <c r="D61" s="46">
        <v>2023</v>
      </c>
      <c r="E61" s="46">
        <v>0</v>
      </c>
      <c r="F61" s="46">
        <v>0</v>
      </c>
      <c r="G61" s="46">
        <v>0</v>
      </c>
      <c r="H61" s="46">
        <v>0</v>
      </c>
      <c r="I61" s="46">
        <v>-352187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-350164</v>
      </c>
      <c r="O61" s="47">
        <f t="shared" si="8"/>
        <v>-20.074757782491545</v>
      </c>
      <c r="P61" s="9"/>
    </row>
    <row r="62" spans="1:16">
      <c r="A62" s="12"/>
      <c r="B62" s="25">
        <v>365</v>
      </c>
      <c r="C62" s="20" t="s">
        <v>116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27644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27644</v>
      </c>
      <c r="O62" s="47">
        <f t="shared" si="8"/>
        <v>1.5848191251504902</v>
      </c>
      <c r="P62" s="9"/>
    </row>
    <row r="63" spans="1:16">
      <c r="A63" s="12"/>
      <c r="B63" s="25">
        <v>366</v>
      </c>
      <c r="C63" s="20" t="s">
        <v>73</v>
      </c>
      <c r="D63" s="46">
        <v>81370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81370</v>
      </c>
      <c r="O63" s="47">
        <f t="shared" si="8"/>
        <v>4.6649085593074586</v>
      </c>
      <c r="P63" s="9"/>
    </row>
    <row r="64" spans="1:16">
      <c r="A64" s="12"/>
      <c r="B64" s="25">
        <v>368</v>
      </c>
      <c r="C64" s="20" t="s">
        <v>74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3934830</v>
      </c>
      <c r="L64" s="46">
        <v>0</v>
      </c>
      <c r="M64" s="46">
        <v>0</v>
      </c>
      <c r="N64" s="46">
        <f t="shared" si="14"/>
        <v>3934830</v>
      </c>
      <c r="O64" s="47">
        <f t="shared" si="8"/>
        <v>225.58218196411167</v>
      </c>
      <c r="P64" s="9"/>
    </row>
    <row r="65" spans="1:119">
      <c r="A65" s="12"/>
      <c r="B65" s="25">
        <v>369.9</v>
      </c>
      <c r="C65" s="20" t="s">
        <v>75</v>
      </c>
      <c r="D65" s="46">
        <v>1285092</v>
      </c>
      <c r="E65" s="46">
        <v>85933</v>
      </c>
      <c r="F65" s="46">
        <v>0</v>
      </c>
      <c r="G65" s="46">
        <v>0</v>
      </c>
      <c r="H65" s="46">
        <v>0</v>
      </c>
      <c r="I65" s="46">
        <v>43505</v>
      </c>
      <c r="J65" s="46">
        <v>843730</v>
      </c>
      <c r="K65" s="46">
        <v>9743</v>
      </c>
      <c r="L65" s="46">
        <v>0</v>
      </c>
      <c r="M65" s="46">
        <v>0</v>
      </c>
      <c r="N65" s="46">
        <f t="shared" si="14"/>
        <v>2268003</v>
      </c>
      <c r="O65" s="47">
        <f t="shared" si="8"/>
        <v>130.02367711976152</v>
      </c>
      <c r="P65" s="9"/>
    </row>
    <row r="66" spans="1:119" ht="15.75">
      <c r="A66" s="29" t="s">
        <v>46</v>
      </c>
      <c r="B66" s="30"/>
      <c r="C66" s="31"/>
      <c r="D66" s="32">
        <f t="shared" ref="D66:M66" si="15">SUM(D67:D71)</f>
        <v>10766047</v>
      </c>
      <c r="E66" s="32">
        <f t="shared" si="15"/>
        <v>1912</v>
      </c>
      <c r="F66" s="32">
        <f t="shared" si="15"/>
        <v>9039</v>
      </c>
      <c r="G66" s="32">
        <f t="shared" si="15"/>
        <v>37911</v>
      </c>
      <c r="H66" s="32">
        <f t="shared" si="15"/>
        <v>0</v>
      </c>
      <c r="I66" s="32">
        <f t="shared" si="15"/>
        <v>970082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ref="N66:N72" si="16">SUM(D66:M66)</f>
        <v>11784991</v>
      </c>
      <c r="O66" s="45">
        <f t="shared" si="8"/>
        <v>675.62867625981767</v>
      </c>
      <c r="P66" s="9"/>
    </row>
    <row r="67" spans="1:119">
      <c r="A67" s="12"/>
      <c r="B67" s="25">
        <v>381</v>
      </c>
      <c r="C67" s="20" t="s">
        <v>76</v>
      </c>
      <c r="D67" s="46">
        <v>88533</v>
      </c>
      <c r="E67" s="46">
        <v>1912</v>
      </c>
      <c r="F67" s="46">
        <v>9039</v>
      </c>
      <c r="G67" s="46">
        <v>37911</v>
      </c>
      <c r="H67" s="46">
        <v>0</v>
      </c>
      <c r="I67" s="46">
        <v>58764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196159</v>
      </c>
      <c r="O67" s="47">
        <f t="shared" si="8"/>
        <v>11.245714613311931</v>
      </c>
      <c r="P67" s="9"/>
    </row>
    <row r="68" spans="1:119">
      <c r="A68" s="12"/>
      <c r="B68" s="25">
        <v>382</v>
      </c>
      <c r="C68" s="20" t="s">
        <v>87</v>
      </c>
      <c r="D68" s="46">
        <v>9427514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9427514</v>
      </c>
      <c r="O68" s="47">
        <f t="shared" si="8"/>
        <v>540.47549160121537</v>
      </c>
      <c r="P68" s="9"/>
    </row>
    <row r="69" spans="1:119">
      <c r="A69" s="12"/>
      <c r="B69" s="25">
        <v>384</v>
      </c>
      <c r="C69" s="20" t="s">
        <v>117</v>
      </c>
      <c r="D69" s="46">
        <v>1250000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1250000</v>
      </c>
      <c r="O69" s="47">
        <f>(N69/O$74)</f>
        <v>71.661984750329651</v>
      </c>
      <c r="P69" s="9"/>
    </row>
    <row r="70" spans="1:119">
      <c r="A70" s="12"/>
      <c r="B70" s="25">
        <v>389.7</v>
      </c>
      <c r="C70" s="20" t="s">
        <v>118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862205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862205</v>
      </c>
      <c r="O70" s="47">
        <f>(N70/O$74)</f>
        <v>49.429857249326375</v>
      </c>
      <c r="P70" s="9"/>
    </row>
    <row r="71" spans="1:119" ht="15.75" thickBot="1">
      <c r="A71" s="12"/>
      <c r="B71" s="25">
        <v>389.9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49113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49113</v>
      </c>
      <c r="O71" s="47">
        <f>(N71/O$74)</f>
        <v>2.8156280456343521</v>
      </c>
      <c r="P71" s="9"/>
    </row>
    <row r="72" spans="1:119" ht="16.5" thickBot="1">
      <c r="A72" s="14" t="s">
        <v>59</v>
      </c>
      <c r="B72" s="23"/>
      <c r="C72" s="22"/>
      <c r="D72" s="15">
        <f t="shared" ref="D72:M72" si="17">SUM(D5,D13,D22,D39,D51,D55,D66)</f>
        <v>34780595</v>
      </c>
      <c r="E72" s="15">
        <f t="shared" si="17"/>
        <v>1595319</v>
      </c>
      <c r="F72" s="15">
        <f t="shared" si="17"/>
        <v>1043949</v>
      </c>
      <c r="G72" s="15">
        <f t="shared" si="17"/>
        <v>127734</v>
      </c>
      <c r="H72" s="15">
        <f t="shared" si="17"/>
        <v>0</v>
      </c>
      <c r="I72" s="15">
        <f t="shared" si="17"/>
        <v>56364867</v>
      </c>
      <c r="J72" s="15">
        <f t="shared" si="17"/>
        <v>2170795</v>
      </c>
      <c r="K72" s="15">
        <f t="shared" si="17"/>
        <v>10312124</v>
      </c>
      <c r="L72" s="15">
        <f t="shared" si="17"/>
        <v>0</v>
      </c>
      <c r="M72" s="15">
        <f t="shared" si="17"/>
        <v>112296</v>
      </c>
      <c r="N72" s="15">
        <f t="shared" si="16"/>
        <v>106507679</v>
      </c>
      <c r="O72" s="38">
        <f>(N72/O$74)</f>
        <v>6106.0413346328041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120</v>
      </c>
      <c r="M74" s="118"/>
      <c r="N74" s="118"/>
      <c r="O74" s="43">
        <v>17443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92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6252714</v>
      </c>
      <c r="E5" s="27">
        <f t="shared" si="0"/>
        <v>0</v>
      </c>
      <c r="F5" s="27">
        <f t="shared" si="0"/>
        <v>633981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6886695</v>
      </c>
      <c r="O5" s="33">
        <f t="shared" ref="O5:O36" si="1">(N5/O$70)</f>
        <v>399.02051103771947</v>
      </c>
      <c r="P5" s="6"/>
    </row>
    <row r="6" spans="1:133">
      <c r="A6" s="12"/>
      <c r="B6" s="25">
        <v>311</v>
      </c>
      <c r="C6" s="20" t="s">
        <v>2</v>
      </c>
      <c r="D6" s="46">
        <v>4331898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4331898</v>
      </c>
      <c r="O6" s="47">
        <f t="shared" si="1"/>
        <v>250.99356857291849</v>
      </c>
      <c r="P6" s="9"/>
    </row>
    <row r="7" spans="1:133">
      <c r="A7" s="12"/>
      <c r="B7" s="25">
        <v>312.10000000000002</v>
      </c>
      <c r="C7" s="20" t="s">
        <v>11</v>
      </c>
      <c r="D7" s="46">
        <v>360007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360007</v>
      </c>
      <c r="O7" s="47">
        <f t="shared" si="1"/>
        <v>20.859088012051682</v>
      </c>
      <c r="P7" s="9"/>
    </row>
    <row r="8" spans="1:133">
      <c r="A8" s="12"/>
      <c r="B8" s="25">
        <v>314.10000000000002</v>
      </c>
      <c r="C8" s="20" t="s">
        <v>12</v>
      </c>
      <c r="D8" s="46">
        <v>809965</v>
      </c>
      <c r="E8" s="46">
        <v>0</v>
      </c>
      <c r="F8" s="46">
        <v>378455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1188420</v>
      </c>
      <c r="O8" s="47">
        <f t="shared" si="1"/>
        <v>68.857987137145841</v>
      </c>
      <c r="P8" s="9"/>
    </row>
    <row r="9" spans="1:133">
      <c r="A9" s="12"/>
      <c r="B9" s="25">
        <v>314.39999999999998</v>
      </c>
      <c r="C9" s="20" t="s">
        <v>13</v>
      </c>
      <c r="D9" s="46">
        <v>18352</v>
      </c>
      <c r="E9" s="46">
        <v>0</v>
      </c>
      <c r="F9" s="46">
        <v>12344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30696</v>
      </c>
      <c r="O9" s="47">
        <f t="shared" si="1"/>
        <v>1.7785503215713541</v>
      </c>
      <c r="P9" s="9"/>
    </row>
    <row r="10" spans="1:133">
      <c r="A10" s="12"/>
      <c r="B10" s="25">
        <v>314.8</v>
      </c>
      <c r="C10" s="20" t="s">
        <v>14</v>
      </c>
      <c r="D10" s="46">
        <v>13362</v>
      </c>
      <c r="E10" s="46">
        <v>0</v>
      </c>
      <c r="F10" s="46">
        <v>4114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17476</v>
      </c>
      <c r="O10" s="47">
        <f t="shared" si="1"/>
        <v>1.0125731502404542</v>
      </c>
      <c r="P10" s="9"/>
    </row>
    <row r="11" spans="1:133">
      <c r="A11" s="12"/>
      <c r="B11" s="25">
        <v>315</v>
      </c>
      <c r="C11" s="20" t="s">
        <v>15</v>
      </c>
      <c r="D11" s="46">
        <v>524242</v>
      </c>
      <c r="E11" s="46">
        <v>0</v>
      </c>
      <c r="F11" s="46">
        <v>239068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763310</v>
      </c>
      <c r="O11" s="47">
        <f t="shared" si="1"/>
        <v>44.226780230604319</v>
      </c>
      <c r="P11" s="9"/>
    </row>
    <row r="12" spans="1:133">
      <c r="A12" s="12"/>
      <c r="B12" s="25">
        <v>316</v>
      </c>
      <c r="C12" s="20" t="s">
        <v>16</v>
      </c>
      <c r="D12" s="46">
        <v>194888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194888</v>
      </c>
      <c r="O12" s="47">
        <f t="shared" si="1"/>
        <v>11.291963613187322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2339531</v>
      </c>
      <c r="E13" s="32">
        <f t="shared" si="3"/>
        <v>0</v>
      </c>
      <c r="F13" s="32">
        <f t="shared" si="3"/>
        <v>394707</v>
      </c>
      <c r="G13" s="32">
        <f t="shared" si="3"/>
        <v>0</v>
      </c>
      <c r="H13" s="32">
        <f t="shared" si="3"/>
        <v>0</v>
      </c>
      <c r="I13" s="32">
        <f t="shared" si="3"/>
        <v>1004336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3738574</v>
      </c>
      <c r="O13" s="45">
        <f t="shared" si="1"/>
        <v>216.61591053942871</v>
      </c>
      <c r="P13" s="10"/>
    </row>
    <row r="14" spans="1:133">
      <c r="A14" s="12"/>
      <c r="B14" s="25">
        <v>322</v>
      </c>
      <c r="C14" s="20" t="s">
        <v>0</v>
      </c>
      <c r="D14" s="46">
        <v>172260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172260</v>
      </c>
      <c r="O14" s="47">
        <f t="shared" si="1"/>
        <v>9.9808795411089868</v>
      </c>
      <c r="P14" s="9"/>
    </row>
    <row r="15" spans="1:133">
      <c r="A15" s="12"/>
      <c r="B15" s="25">
        <v>323.10000000000002</v>
      </c>
      <c r="C15" s="20" t="s">
        <v>18</v>
      </c>
      <c r="D15" s="46">
        <v>756839</v>
      </c>
      <c r="E15" s="46">
        <v>0</v>
      </c>
      <c r="F15" s="46">
        <v>376191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1133030</v>
      </c>
      <c r="O15" s="47">
        <f t="shared" si="1"/>
        <v>65.648647082681507</v>
      </c>
      <c r="P15" s="9"/>
    </row>
    <row r="16" spans="1:133">
      <c r="A16" s="12"/>
      <c r="B16" s="25">
        <v>323.39999999999998</v>
      </c>
      <c r="C16" s="20" t="s">
        <v>19</v>
      </c>
      <c r="D16" s="46">
        <v>12115</v>
      </c>
      <c r="E16" s="46">
        <v>0</v>
      </c>
      <c r="F16" s="46">
        <v>18516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30631</v>
      </c>
      <c r="O16" s="47">
        <f t="shared" si="1"/>
        <v>1.7747841705776697</v>
      </c>
      <c r="P16" s="9"/>
    </row>
    <row r="17" spans="1:16">
      <c r="A17" s="12"/>
      <c r="B17" s="25">
        <v>323.7</v>
      </c>
      <c r="C17" s="20" t="s">
        <v>20</v>
      </c>
      <c r="D17" s="46">
        <v>163704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163704</v>
      </c>
      <c r="O17" s="47">
        <f t="shared" si="1"/>
        <v>9.4851381887710762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655313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655313</v>
      </c>
      <c r="O18" s="47">
        <f t="shared" si="1"/>
        <v>37.969349324989864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349023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349023</v>
      </c>
      <c r="O19" s="47">
        <f t="shared" si="1"/>
        <v>20.22266643490353</v>
      </c>
      <c r="P19" s="9"/>
    </row>
    <row r="20" spans="1:16">
      <c r="A20" s="12"/>
      <c r="B20" s="25">
        <v>325.10000000000002</v>
      </c>
      <c r="C20" s="20" t="s">
        <v>23</v>
      </c>
      <c r="D20" s="46">
        <v>1226583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1226583</v>
      </c>
      <c r="O20" s="47">
        <f t="shared" si="1"/>
        <v>71.06918129671476</v>
      </c>
      <c r="P20" s="9"/>
    </row>
    <row r="21" spans="1:16">
      <c r="A21" s="12"/>
      <c r="B21" s="25">
        <v>329</v>
      </c>
      <c r="C21" s="20" t="s">
        <v>24</v>
      </c>
      <c r="D21" s="46">
        <v>8030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8030</v>
      </c>
      <c r="O21" s="47">
        <f t="shared" si="1"/>
        <v>0.46526449968132566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SUM(D23:D35)</f>
        <v>2357597</v>
      </c>
      <c r="E22" s="32">
        <f t="shared" si="6"/>
        <v>1181875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653209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150260</v>
      </c>
      <c r="N22" s="44">
        <f t="shared" si="5"/>
        <v>4342941</v>
      </c>
      <c r="O22" s="45">
        <f t="shared" si="1"/>
        <v>251.6334086563532</v>
      </c>
      <c r="P22" s="10"/>
    </row>
    <row r="23" spans="1:16">
      <c r="A23" s="12"/>
      <c r="B23" s="25">
        <v>331.1</v>
      </c>
      <c r="C23" s="20" t="s">
        <v>25</v>
      </c>
      <c r="D23" s="46">
        <v>140174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140174</v>
      </c>
      <c r="O23" s="47">
        <f t="shared" si="1"/>
        <v>8.1217915290573028</v>
      </c>
      <c r="P23" s="9"/>
    </row>
    <row r="24" spans="1:16">
      <c r="A24" s="12"/>
      <c r="B24" s="25">
        <v>331.2</v>
      </c>
      <c r="C24" s="20" t="s">
        <v>26</v>
      </c>
      <c r="D24" s="46">
        <v>157311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157311</v>
      </c>
      <c r="O24" s="47">
        <f t="shared" si="1"/>
        <v>9.1147227533460811</v>
      </c>
      <c r="P24" s="9"/>
    </row>
    <row r="25" spans="1:16">
      <c r="A25" s="12"/>
      <c r="B25" s="25">
        <v>331.39</v>
      </c>
      <c r="C25" s="20" t="s">
        <v>94</v>
      </c>
      <c r="D25" s="46">
        <v>481962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481962</v>
      </c>
      <c r="O25" s="47">
        <f t="shared" si="1"/>
        <v>27.925256387971494</v>
      </c>
      <c r="P25" s="9"/>
    </row>
    <row r="26" spans="1:16">
      <c r="A26" s="12"/>
      <c r="B26" s="25">
        <v>331.5</v>
      </c>
      <c r="C26" s="20" t="s">
        <v>28</v>
      </c>
      <c r="D26" s="46">
        <v>0</v>
      </c>
      <c r="E26" s="46">
        <v>222734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222734</v>
      </c>
      <c r="O26" s="47">
        <f t="shared" si="1"/>
        <v>12.905382698881743</v>
      </c>
      <c r="P26" s="9"/>
    </row>
    <row r="27" spans="1:16">
      <c r="A27" s="12"/>
      <c r="B27" s="25">
        <v>331.9</v>
      </c>
      <c r="C27" s="20" t="s">
        <v>95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653209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653209</v>
      </c>
      <c r="O27" s="47">
        <f t="shared" si="1"/>
        <v>37.847441914363522</v>
      </c>
      <c r="P27" s="9"/>
    </row>
    <row r="28" spans="1:16">
      <c r="A28" s="12"/>
      <c r="B28" s="25">
        <v>333</v>
      </c>
      <c r="C28" s="20" t="s">
        <v>3</v>
      </c>
      <c r="D28" s="46">
        <v>39416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39416</v>
      </c>
      <c r="O28" s="47">
        <f t="shared" si="1"/>
        <v>2.283793962570253</v>
      </c>
      <c r="P28" s="9"/>
    </row>
    <row r="29" spans="1:16">
      <c r="A29" s="12"/>
      <c r="B29" s="25">
        <v>335.12</v>
      </c>
      <c r="C29" s="20" t="s">
        <v>31</v>
      </c>
      <c r="D29" s="46">
        <v>599693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599693</v>
      </c>
      <c r="O29" s="47">
        <f t="shared" si="1"/>
        <v>34.746682890086333</v>
      </c>
      <c r="P29" s="9"/>
    </row>
    <row r="30" spans="1:16">
      <c r="A30" s="12"/>
      <c r="B30" s="25">
        <v>335.14</v>
      </c>
      <c r="C30" s="20" t="s">
        <v>32</v>
      </c>
      <c r="D30" s="46">
        <v>24900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24900</v>
      </c>
      <c r="O30" s="47">
        <f t="shared" si="1"/>
        <v>1.4427255345037371</v>
      </c>
      <c r="P30" s="9"/>
    </row>
    <row r="31" spans="1:16">
      <c r="A31" s="12"/>
      <c r="B31" s="25">
        <v>335.15</v>
      </c>
      <c r="C31" s="20" t="s">
        <v>33</v>
      </c>
      <c r="D31" s="46">
        <v>17796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17796</v>
      </c>
      <c r="O31" s="47">
        <f t="shared" si="1"/>
        <v>1.0311142012862855</v>
      </c>
      <c r="P31" s="9"/>
    </row>
    <row r="32" spans="1:16">
      <c r="A32" s="12"/>
      <c r="B32" s="25">
        <v>335.18</v>
      </c>
      <c r="C32" s="20" t="s">
        <v>34</v>
      </c>
      <c r="D32" s="46">
        <v>796133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796133</v>
      </c>
      <c r="O32" s="47">
        <f t="shared" si="1"/>
        <v>46.128570600845933</v>
      </c>
      <c r="P32" s="9"/>
    </row>
    <row r="33" spans="1:16">
      <c r="A33" s="12"/>
      <c r="B33" s="25">
        <v>335.21</v>
      </c>
      <c r="C33" s="20" t="s">
        <v>35</v>
      </c>
      <c r="D33" s="46">
        <v>11369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11369</v>
      </c>
      <c r="O33" s="47">
        <f t="shared" si="1"/>
        <v>0.65872877918767025</v>
      </c>
      <c r="P33" s="9"/>
    </row>
    <row r="34" spans="1:16">
      <c r="A34" s="12"/>
      <c r="B34" s="25">
        <v>335.41</v>
      </c>
      <c r="C34" s="20" t="s">
        <v>90</v>
      </c>
      <c r="D34" s="46">
        <v>22458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22458</v>
      </c>
      <c r="O34" s="47">
        <f t="shared" si="1"/>
        <v>1.3012341387102382</v>
      </c>
      <c r="P34" s="9"/>
    </row>
    <row r="35" spans="1:16">
      <c r="A35" s="12"/>
      <c r="B35" s="25">
        <v>338</v>
      </c>
      <c r="C35" s="20" t="s">
        <v>39</v>
      </c>
      <c r="D35" s="46">
        <v>66385</v>
      </c>
      <c r="E35" s="46">
        <v>959141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150260</v>
      </c>
      <c r="N35" s="46">
        <f>SUM(D35:M35)</f>
        <v>1175786</v>
      </c>
      <c r="O35" s="47">
        <f t="shared" si="1"/>
        <v>68.125963265542609</v>
      </c>
      <c r="P35" s="9"/>
    </row>
    <row r="36" spans="1:16" ht="15.75">
      <c r="A36" s="29" t="s">
        <v>44</v>
      </c>
      <c r="B36" s="30"/>
      <c r="C36" s="31"/>
      <c r="D36" s="32">
        <f t="shared" ref="D36:M36" si="8">SUM(D37:D46)</f>
        <v>11154521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50399358</v>
      </c>
      <c r="J36" s="32">
        <f t="shared" si="8"/>
        <v>1281764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62835643</v>
      </c>
      <c r="O36" s="45">
        <f t="shared" si="1"/>
        <v>3640.7464511269482</v>
      </c>
      <c r="P36" s="10"/>
    </row>
    <row r="37" spans="1:16">
      <c r="A37" s="12"/>
      <c r="B37" s="25">
        <v>341.2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1281764</v>
      </c>
      <c r="K37" s="46">
        <v>0</v>
      </c>
      <c r="L37" s="46">
        <v>0</v>
      </c>
      <c r="M37" s="46">
        <v>0</v>
      </c>
      <c r="N37" s="46">
        <f t="shared" ref="N37:N46" si="9">SUM(D37:M37)</f>
        <v>1281764</v>
      </c>
      <c r="O37" s="47">
        <f t="shared" ref="O37:O68" si="10">(N37/O$70)</f>
        <v>74.266411727214788</v>
      </c>
      <c r="P37" s="9"/>
    </row>
    <row r="38" spans="1:16">
      <c r="A38" s="12"/>
      <c r="B38" s="25">
        <v>341.3</v>
      </c>
      <c r="C38" s="20" t="s">
        <v>48</v>
      </c>
      <c r="D38" s="46">
        <v>5698913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5698913</v>
      </c>
      <c r="O38" s="47">
        <f t="shared" si="10"/>
        <v>330.19949012109623</v>
      </c>
      <c r="P38" s="9"/>
    </row>
    <row r="39" spans="1:16">
      <c r="A39" s="12"/>
      <c r="B39" s="25">
        <v>341.9</v>
      </c>
      <c r="C39" s="20" t="s">
        <v>49</v>
      </c>
      <c r="D39" s="46">
        <v>119013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119013</v>
      </c>
      <c r="O39" s="47">
        <f t="shared" si="10"/>
        <v>6.8957065878671999</v>
      </c>
      <c r="P39" s="9"/>
    </row>
    <row r="40" spans="1:16">
      <c r="A40" s="12"/>
      <c r="B40" s="25">
        <v>343.3</v>
      </c>
      <c r="C40" s="20" t="s">
        <v>51</v>
      </c>
      <c r="D40" s="46">
        <v>2620443</v>
      </c>
      <c r="E40" s="46">
        <v>0</v>
      </c>
      <c r="F40" s="46">
        <v>0</v>
      </c>
      <c r="G40" s="46">
        <v>0</v>
      </c>
      <c r="H40" s="46">
        <v>0</v>
      </c>
      <c r="I40" s="46">
        <v>2455429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5075872</v>
      </c>
      <c r="O40" s="47">
        <f t="shared" si="10"/>
        <v>294.10000579407847</v>
      </c>
      <c r="P40" s="9"/>
    </row>
    <row r="41" spans="1:16">
      <c r="A41" s="12"/>
      <c r="B41" s="25">
        <v>343.4</v>
      </c>
      <c r="C41" s="20" t="s">
        <v>52</v>
      </c>
      <c r="D41" s="46">
        <v>2326867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2326867</v>
      </c>
      <c r="O41" s="47">
        <f t="shared" si="10"/>
        <v>134.82049944956256</v>
      </c>
      <c r="P41" s="9"/>
    </row>
    <row r="42" spans="1:16">
      <c r="A42" s="12"/>
      <c r="B42" s="25">
        <v>343.6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46851105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46851105</v>
      </c>
      <c r="O42" s="47">
        <f t="shared" si="10"/>
        <v>2714.5897792456108</v>
      </c>
      <c r="P42" s="9"/>
    </row>
    <row r="43" spans="1:16">
      <c r="A43" s="12"/>
      <c r="B43" s="25">
        <v>343.9</v>
      </c>
      <c r="C43" s="20" t="s">
        <v>54</v>
      </c>
      <c r="D43" s="46">
        <v>121940</v>
      </c>
      <c r="E43" s="46">
        <v>0</v>
      </c>
      <c r="F43" s="46">
        <v>0</v>
      </c>
      <c r="G43" s="46">
        <v>0</v>
      </c>
      <c r="H43" s="46">
        <v>0</v>
      </c>
      <c r="I43" s="46">
        <v>1092824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1214764</v>
      </c>
      <c r="O43" s="47">
        <f t="shared" si="10"/>
        <v>70.384379164493893</v>
      </c>
      <c r="P43" s="9"/>
    </row>
    <row r="44" spans="1:16">
      <c r="A44" s="12"/>
      <c r="B44" s="25">
        <v>347.3</v>
      </c>
      <c r="C44" s="20" t="s">
        <v>56</v>
      </c>
      <c r="D44" s="46">
        <v>137782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137782</v>
      </c>
      <c r="O44" s="47">
        <f t="shared" si="10"/>
        <v>7.9831971724897155</v>
      </c>
      <c r="P44" s="9"/>
    </row>
    <row r="45" spans="1:16">
      <c r="A45" s="12"/>
      <c r="B45" s="25">
        <v>347.4</v>
      </c>
      <c r="C45" s="20" t="s">
        <v>57</v>
      </c>
      <c r="D45" s="46">
        <v>99559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99559</v>
      </c>
      <c r="O45" s="47">
        <f t="shared" si="10"/>
        <v>5.7685265658497018</v>
      </c>
      <c r="P45" s="9"/>
    </row>
    <row r="46" spans="1:16">
      <c r="A46" s="12"/>
      <c r="B46" s="25">
        <v>347.5</v>
      </c>
      <c r="C46" s="20" t="s">
        <v>58</v>
      </c>
      <c r="D46" s="46">
        <v>30004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30004</v>
      </c>
      <c r="O46" s="47">
        <f t="shared" si="10"/>
        <v>1.7384552986847441</v>
      </c>
      <c r="P46" s="9"/>
    </row>
    <row r="47" spans="1:16" ht="15.75">
      <c r="A47" s="29" t="s">
        <v>45</v>
      </c>
      <c r="B47" s="30"/>
      <c r="C47" s="31"/>
      <c r="D47" s="32">
        <f t="shared" ref="D47:M47" si="11">SUM(D48:D50)</f>
        <v>29325</v>
      </c>
      <c r="E47" s="32">
        <f t="shared" si="11"/>
        <v>17785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ref="N47:N52" si="12">SUM(D47:M47)</f>
        <v>47110</v>
      </c>
      <c r="O47" s="45">
        <f t="shared" si="10"/>
        <v>2.7295903586534562</v>
      </c>
      <c r="P47" s="10"/>
    </row>
    <row r="48" spans="1:16">
      <c r="A48" s="13"/>
      <c r="B48" s="39">
        <v>351.2</v>
      </c>
      <c r="C48" s="21" t="s">
        <v>62</v>
      </c>
      <c r="D48" s="46">
        <v>0</v>
      </c>
      <c r="E48" s="46">
        <v>13652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13652</v>
      </c>
      <c r="O48" s="47">
        <f t="shared" si="10"/>
        <v>0.7910075902427719</v>
      </c>
      <c r="P48" s="9"/>
    </row>
    <row r="49" spans="1:16">
      <c r="A49" s="13"/>
      <c r="B49" s="39">
        <v>351.3</v>
      </c>
      <c r="C49" s="21" t="s">
        <v>63</v>
      </c>
      <c r="D49" s="46">
        <v>0</v>
      </c>
      <c r="E49" s="46">
        <v>4133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4133</v>
      </c>
      <c r="O49" s="47">
        <f t="shared" si="10"/>
        <v>0.23946926241381308</v>
      </c>
      <c r="P49" s="9"/>
    </row>
    <row r="50" spans="1:16">
      <c r="A50" s="13"/>
      <c r="B50" s="39">
        <v>351.9</v>
      </c>
      <c r="C50" s="21" t="s">
        <v>65</v>
      </c>
      <c r="D50" s="46">
        <v>29325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29325</v>
      </c>
      <c r="O50" s="47">
        <f t="shared" si="10"/>
        <v>1.6991135059968712</v>
      </c>
      <c r="P50" s="9"/>
    </row>
    <row r="51" spans="1:16" ht="15.75">
      <c r="A51" s="29" t="s">
        <v>4</v>
      </c>
      <c r="B51" s="30"/>
      <c r="C51" s="31"/>
      <c r="D51" s="32">
        <f t="shared" ref="D51:M51" si="13">SUM(D52:D61)</f>
        <v>678294</v>
      </c>
      <c r="E51" s="32">
        <f t="shared" si="13"/>
        <v>21057</v>
      </c>
      <c r="F51" s="32">
        <f t="shared" si="13"/>
        <v>13677</v>
      </c>
      <c r="G51" s="32">
        <f t="shared" si="13"/>
        <v>577</v>
      </c>
      <c r="H51" s="32">
        <f t="shared" si="13"/>
        <v>0</v>
      </c>
      <c r="I51" s="32">
        <f t="shared" si="13"/>
        <v>595939</v>
      </c>
      <c r="J51" s="32">
        <f t="shared" si="13"/>
        <v>923880</v>
      </c>
      <c r="K51" s="32">
        <f t="shared" si="13"/>
        <v>10108451</v>
      </c>
      <c r="L51" s="32">
        <f t="shared" si="13"/>
        <v>0</v>
      </c>
      <c r="M51" s="32">
        <f t="shared" si="13"/>
        <v>493</v>
      </c>
      <c r="N51" s="32">
        <f t="shared" si="12"/>
        <v>12342368</v>
      </c>
      <c r="O51" s="45">
        <f t="shared" si="10"/>
        <v>715.12648473260333</v>
      </c>
      <c r="P51" s="10"/>
    </row>
    <row r="52" spans="1:16">
      <c r="A52" s="12"/>
      <c r="B52" s="25">
        <v>361.1</v>
      </c>
      <c r="C52" s="20" t="s">
        <v>66</v>
      </c>
      <c r="D52" s="46">
        <v>140796</v>
      </c>
      <c r="E52" s="46">
        <v>593</v>
      </c>
      <c r="F52" s="46">
        <v>19725</v>
      </c>
      <c r="G52" s="46">
        <v>1120</v>
      </c>
      <c r="H52" s="46">
        <v>0</v>
      </c>
      <c r="I52" s="46">
        <v>659574</v>
      </c>
      <c r="J52" s="46">
        <v>45903</v>
      </c>
      <c r="K52" s="46">
        <v>1075487</v>
      </c>
      <c r="L52" s="46">
        <v>0</v>
      </c>
      <c r="M52" s="46">
        <v>493</v>
      </c>
      <c r="N52" s="46">
        <f t="shared" si="12"/>
        <v>1943691</v>
      </c>
      <c r="O52" s="47">
        <f t="shared" si="10"/>
        <v>112.61898140100817</v>
      </c>
      <c r="P52" s="9"/>
    </row>
    <row r="53" spans="1:16">
      <c r="A53" s="12"/>
      <c r="B53" s="25">
        <v>361.2</v>
      </c>
      <c r="C53" s="20" t="s">
        <v>67</v>
      </c>
      <c r="D53" s="46">
        <v>572</v>
      </c>
      <c r="E53" s="46">
        <v>0</v>
      </c>
      <c r="F53" s="46">
        <v>0</v>
      </c>
      <c r="G53" s="46">
        <v>0</v>
      </c>
      <c r="H53" s="46">
        <v>0</v>
      </c>
      <c r="I53" s="46">
        <v>4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4">SUM(D53:M53)</f>
        <v>576</v>
      </c>
      <c r="O53" s="47">
        <f t="shared" si="10"/>
        <v>3.3373891882496086E-2</v>
      </c>
      <c r="P53" s="9"/>
    </row>
    <row r="54" spans="1:16">
      <c r="A54" s="12"/>
      <c r="B54" s="25">
        <v>361.3</v>
      </c>
      <c r="C54" s="20" t="s">
        <v>68</v>
      </c>
      <c r="D54" s="46">
        <v>59029</v>
      </c>
      <c r="E54" s="46">
        <v>103</v>
      </c>
      <c r="F54" s="46">
        <v>-6048</v>
      </c>
      <c r="G54" s="46">
        <v>-543</v>
      </c>
      <c r="H54" s="46">
        <v>0</v>
      </c>
      <c r="I54" s="46">
        <v>-140477</v>
      </c>
      <c r="J54" s="46">
        <v>-14332</v>
      </c>
      <c r="K54" s="46">
        <v>0</v>
      </c>
      <c r="L54" s="46">
        <v>0</v>
      </c>
      <c r="M54" s="46">
        <v>0</v>
      </c>
      <c r="N54" s="46">
        <f t="shared" si="14"/>
        <v>-102268</v>
      </c>
      <c r="O54" s="47">
        <f t="shared" si="10"/>
        <v>-5.9254881511095663</v>
      </c>
      <c r="P54" s="9"/>
    </row>
    <row r="55" spans="1:16">
      <c r="A55" s="12"/>
      <c r="B55" s="25">
        <v>361.4</v>
      </c>
      <c r="C55" s="20" t="s">
        <v>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5790792</v>
      </c>
      <c r="L55" s="46">
        <v>0</v>
      </c>
      <c r="M55" s="46">
        <v>0</v>
      </c>
      <c r="N55" s="46">
        <f t="shared" si="14"/>
        <v>5790792</v>
      </c>
      <c r="O55" s="47">
        <f t="shared" si="10"/>
        <v>335.52303146184602</v>
      </c>
      <c r="P55" s="9"/>
    </row>
    <row r="56" spans="1:16">
      <c r="A56" s="12"/>
      <c r="B56" s="25">
        <v>362</v>
      </c>
      <c r="C56" s="20" t="s">
        <v>70</v>
      </c>
      <c r="D56" s="46">
        <v>112026</v>
      </c>
      <c r="E56" s="46">
        <v>20111</v>
      </c>
      <c r="F56" s="46">
        <v>0</v>
      </c>
      <c r="G56" s="46">
        <v>0</v>
      </c>
      <c r="H56" s="46">
        <v>0</v>
      </c>
      <c r="I56" s="46">
        <v>1800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133937</v>
      </c>
      <c r="O56" s="47">
        <f t="shared" si="10"/>
        <v>7.7604148560171504</v>
      </c>
      <c r="P56" s="9"/>
    </row>
    <row r="57" spans="1:16">
      <c r="A57" s="12"/>
      <c r="B57" s="25">
        <v>364</v>
      </c>
      <c r="C57" s="20" t="s">
        <v>71</v>
      </c>
      <c r="D57" s="46">
        <v>13825</v>
      </c>
      <c r="E57" s="46">
        <v>0</v>
      </c>
      <c r="F57" s="46">
        <v>0</v>
      </c>
      <c r="G57" s="46">
        <v>0</v>
      </c>
      <c r="H57" s="46">
        <v>0</v>
      </c>
      <c r="I57" s="46">
        <v>25990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39815</v>
      </c>
      <c r="O57" s="47">
        <f t="shared" si="10"/>
        <v>2.3069123355930241</v>
      </c>
      <c r="P57" s="9"/>
    </row>
    <row r="58" spans="1:16">
      <c r="A58" s="12"/>
      <c r="B58" s="25">
        <v>365</v>
      </c>
      <c r="C58" s="20" t="s">
        <v>72</v>
      </c>
      <c r="D58" s="46">
        <v>75</v>
      </c>
      <c r="E58" s="46">
        <v>0</v>
      </c>
      <c r="F58" s="46">
        <v>0</v>
      </c>
      <c r="G58" s="46">
        <v>0</v>
      </c>
      <c r="H58" s="46">
        <v>0</v>
      </c>
      <c r="I58" s="46">
        <v>9191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9266</v>
      </c>
      <c r="O58" s="47">
        <f t="shared" si="10"/>
        <v>0.53687930934584849</v>
      </c>
      <c r="P58" s="9"/>
    </row>
    <row r="59" spans="1:16">
      <c r="A59" s="12"/>
      <c r="B59" s="25">
        <v>366</v>
      </c>
      <c r="C59" s="20" t="s">
        <v>73</v>
      </c>
      <c r="D59" s="46">
        <v>81570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81570</v>
      </c>
      <c r="O59" s="47">
        <f t="shared" si="10"/>
        <v>4.7262297931513997</v>
      </c>
      <c r="P59" s="9"/>
    </row>
    <row r="60" spans="1:16">
      <c r="A60" s="12"/>
      <c r="B60" s="25">
        <v>368</v>
      </c>
      <c r="C60" s="20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3107444</v>
      </c>
      <c r="L60" s="46">
        <v>0</v>
      </c>
      <c r="M60" s="46">
        <v>0</v>
      </c>
      <c r="N60" s="46">
        <f t="shared" si="14"/>
        <v>3107444</v>
      </c>
      <c r="O60" s="47">
        <f t="shared" si="10"/>
        <v>180.04774320644302</v>
      </c>
      <c r="P60" s="9"/>
    </row>
    <row r="61" spans="1:16">
      <c r="A61" s="12"/>
      <c r="B61" s="25">
        <v>369.9</v>
      </c>
      <c r="C61" s="20" t="s">
        <v>75</v>
      </c>
      <c r="D61" s="46">
        <v>270401</v>
      </c>
      <c r="E61" s="46">
        <v>250</v>
      </c>
      <c r="F61" s="46">
        <v>0</v>
      </c>
      <c r="G61" s="46">
        <v>0</v>
      </c>
      <c r="H61" s="46">
        <v>0</v>
      </c>
      <c r="I61" s="46">
        <v>39857</v>
      </c>
      <c r="J61" s="46">
        <v>892309</v>
      </c>
      <c r="K61" s="46">
        <v>134728</v>
      </c>
      <c r="L61" s="46">
        <v>0</v>
      </c>
      <c r="M61" s="46">
        <v>0</v>
      </c>
      <c r="N61" s="46">
        <f t="shared" si="14"/>
        <v>1337545</v>
      </c>
      <c r="O61" s="47">
        <f t="shared" si="10"/>
        <v>77.498406628425755</v>
      </c>
      <c r="P61" s="9"/>
    </row>
    <row r="62" spans="1:16" ht="15.75">
      <c r="A62" s="29" t="s">
        <v>46</v>
      </c>
      <c r="B62" s="30"/>
      <c r="C62" s="31"/>
      <c r="D62" s="32">
        <f t="shared" ref="D62:M62" si="15">SUM(D63:D67)</f>
        <v>8265045</v>
      </c>
      <c r="E62" s="32">
        <f t="shared" si="15"/>
        <v>0</v>
      </c>
      <c r="F62" s="32">
        <f t="shared" si="15"/>
        <v>0</v>
      </c>
      <c r="G62" s="32">
        <f t="shared" si="15"/>
        <v>355397</v>
      </c>
      <c r="H62" s="32">
        <f t="shared" si="15"/>
        <v>0</v>
      </c>
      <c r="I62" s="32">
        <f t="shared" si="15"/>
        <v>444929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28</v>
      </c>
      <c r="N62" s="32">
        <f t="shared" ref="N62:N68" si="16">SUM(D62:M62)</f>
        <v>9065399</v>
      </c>
      <c r="O62" s="45">
        <f t="shared" si="10"/>
        <v>525.25633003070857</v>
      </c>
      <c r="P62" s="9"/>
    </row>
    <row r="63" spans="1:16">
      <c r="A63" s="12"/>
      <c r="B63" s="25">
        <v>381</v>
      </c>
      <c r="C63" s="20" t="s">
        <v>76</v>
      </c>
      <c r="D63" s="46">
        <v>0</v>
      </c>
      <c r="E63" s="46">
        <v>0</v>
      </c>
      <c r="F63" s="46">
        <v>0</v>
      </c>
      <c r="G63" s="46">
        <v>355397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355397</v>
      </c>
      <c r="O63" s="47">
        <f t="shared" si="10"/>
        <v>20.591980995422677</v>
      </c>
      <c r="P63" s="9"/>
    </row>
    <row r="64" spans="1:16">
      <c r="A64" s="12"/>
      <c r="B64" s="25">
        <v>382</v>
      </c>
      <c r="C64" s="20" t="s">
        <v>87</v>
      </c>
      <c r="D64" s="46">
        <v>8265045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8265045</v>
      </c>
      <c r="O64" s="47">
        <f t="shared" si="10"/>
        <v>478.88319137841125</v>
      </c>
      <c r="P64" s="9"/>
    </row>
    <row r="65" spans="1:119">
      <c r="A65" s="12"/>
      <c r="B65" s="25">
        <v>389.4</v>
      </c>
      <c r="C65" s="20" t="s">
        <v>99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28</v>
      </c>
      <c r="N65" s="46">
        <f t="shared" si="16"/>
        <v>28</v>
      </c>
      <c r="O65" s="47">
        <f t="shared" si="10"/>
        <v>1.6223419665102265E-3</v>
      </c>
      <c r="P65" s="9"/>
    </row>
    <row r="66" spans="1:119">
      <c r="A66" s="12"/>
      <c r="B66" s="25">
        <v>389.7</v>
      </c>
      <c r="C66" s="20" t="s">
        <v>78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395816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395816</v>
      </c>
      <c r="O66" s="47">
        <f t="shared" si="10"/>
        <v>22.933889564864707</v>
      </c>
      <c r="P66" s="9"/>
    </row>
    <row r="67" spans="1:119" ht="15.75" thickBot="1">
      <c r="A67" s="12"/>
      <c r="B67" s="25">
        <v>389.8</v>
      </c>
      <c r="C67" s="20" t="s">
        <v>79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49113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49113</v>
      </c>
      <c r="O67" s="47">
        <f t="shared" si="10"/>
        <v>2.8456457500434555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7">SUM(D5,D13,D22,D36,D47,D51,D62)</f>
        <v>31077027</v>
      </c>
      <c r="E68" s="15">
        <f t="shared" si="17"/>
        <v>1220717</v>
      </c>
      <c r="F68" s="15">
        <f t="shared" si="17"/>
        <v>1042365</v>
      </c>
      <c r="G68" s="15">
        <f t="shared" si="17"/>
        <v>355974</v>
      </c>
      <c r="H68" s="15">
        <f t="shared" si="17"/>
        <v>0</v>
      </c>
      <c r="I68" s="15">
        <f t="shared" si="17"/>
        <v>53097771</v>
      </c>
      <c r="J68" s="15">
        <f t="shared" si="17"/>
        <v>2205644</v>
      </c>
      <c r="K68" s="15">
        <f t="shared" si="17"/>
        <v>10108451</v>
      </c>
      <c r="L68" s="15">
        <f t="shared" si="17"/>
        <v>0</v>
      </c>
      <c r="M68" s="15">
        <f t="shared" si="17"/>
        <v>150781</v>
      </c>
      <c r="N68" s="15">
        <f t="shared" si="16"/>
        <v>99258730</v>
      </c>
      <c r="O68" s="38">
        <f t="shared" si="10"/>
        <v>5751.1286864824151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100</v>
      </c>
      <c r="M70" s="118"/>
      <c r="N70" s="118"/>
      <c r="O70" s="43">
        <v>17259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6203852</v>
      </c>
      <c r="E5" s="27">
        <f t="shared" si="0"/>
        <v>0</v>
      </c>
      <c r="F5" s="27">
        <f t="shared" si="0"/>
        <v>635629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6839481</v>
      </c>
      <c r="O5" s="33">
        <f t="shared" ref="O5:O36" si="1">(N5/O$73)</f>
        <v>396.76766446223462</v>
      </c>
      <c r="P5" s="6"/>
    </row>
    <row r="6" spans="1:133">
      <c r="A6" s="12"/>
      <c r="B6" s="25">
        <v>311</v>
      </c>
      <c r="C6" s="20" t="s">
        <v>2</v>
      </c>
      <c r="D6" s="46">
        <v>4371564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4371564</v>
      </c>
      <c r="O6" s="47">
        <f t="shared" si="1"/>
        <v>253.60041768186565</v>
      </c>
      <c r="P6" s="9"/>
    </row>
    <row r="7" spans="1:133">
      <c r="A7" s="12"/>
      <c r="B7" s="25">
        <v>312.10000000000002</v>
      </c>
      <c r="C7" s="20" t="s">
        <v>11</v>
      </c>
      <c r="D7" s="46">
        <v>282810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282810</v>
      </c>
      <c r="O7" s="47">
        <f t="shared" si="1"/>
        <v>16.406195614340412</v>
      </c>
      <c r="P7" s="9"/>
    </row>
    <row r="8" spans="1:133">
      <c r="A8" s="12"/>
      <c r="B8" s="25">
        <v>314.10000000000002</v>
      </c>
      <c r="C8" s="20" t="s">
        <v>12</v>
      </c>
      <c r="D8" s="46">
        <v>817945</v>
      </c>
      <c r="E8" s="46">
        <v>0</v>
      </c>
      <c r="F8" s="46">
        <v>379438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1197383</v>
      </c>
      <c r="O8" s="47">
        <f t="shared" si="1"/>
        <v>69.461828518389609</v>
      </c>
      <c r="P8" s="9"/>
    </row>
    <row r="9" spans="1:133">
      <c r="A9" s="12"/>
      <c r="B9" s="25">
        <v>314.39999999999998</v>
      </c>
      <c r="C9" s="20" t="s">
        <v>13</v>
      </c>
      <c r="D9" s="46">
        <v>20273</v>
      </c>
      <c r="E9" s="46">
        <v>0</v>
      </c>
      <c r="F9" s="46">
        <v>12376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32649</v>
      </c>
      <c r="O9" s="47">
        <f t="shared" si="1"/>
        <v>1.8940132265924121</v>
      </c>
      <c r="P9" s="9"/>
    </row>
    <row r="10" spans="1:133">
      <c r="A10" s="12"/>
      <c r="B10" s="25">
        <v>314.8</v>
      </c>
      <c r="C10" s="20" t="s">
        <v>14</v>
      </c>
      <c r="D10" s="46">
        <v>7836</v>
      </c>
      <c r="E10" s="46">
        <v>0</v>
      </c>
      <c r="F10" s="46">
        <v>4126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11962</v>
      </c>
      <c r="O10" s="47">
        <f t="shared" si="1"/>
        <v>0.69393201067409216</v>
      </c>
      <c r="P10" s="9"/>
    </row>
    <row r="11" spans="1:133">
      <c r="A11" s="12"/>
      <c r="B11" s="25">
        <v>315</v>
      </c>
      <c r="C11" s="20" t="s">
        <v>15</v>
      </c>
      <c r="D11" s="46">
        <v>581125</v>
      </c>
      <c r="E11" s="46">
        <v>0</v>
      </c>
      <c r="F11" s="46">
        <v>239689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820814</v>
      </c>
      <c r="O11" s="47">
        <f t="shared" si="1"/>
        <v>47.616544842789189</v>
      </c>
      <c r="P11" s="9"/>
    </row>
    <row r="12" spans="1:133">
      <c r="A12" s="12"/>
      <c r="B12" s="25">
        <v>316</v>
      </c>
      <c r="C12" s="20" t="s">
        <v>16</v>
      </c>
      <c r="D12" s="46">
        <v>122299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122299</v>
      </c>
      <c r="O12" s="47">
        <f t="shared" si="1"/>
        <v>7.0947325675832467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2372295</v>
      </c>
      <c r="E13" s="32">
        <f t="shared" si="3"/>
        <v>0</v>
      </c>
      <c r="F13" s="32">
        <f t="shared" si="3"/>
        <v>395734</v>
      </c>
      <c r="G13" s="32">
        <f t="shared" si="3"/>
        <v>0</v>
      </c>
      <c r="H13" s="32">
        <f t="shared" si="3"/>
        <v>0</v>
      </c>
      <c r="I13" s="32">
        <f t="shared" si="3"/>
        <v>819979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3588008</v>
      </c>
      <c r="O13" s="45">
        <f t="shared" si="1"/>
        <v>208.14526047105232</v>
      </c>
      <c r="P13" s="10"/>
    </row>
    <row r="14" spans="1:133">
      <c r="A14" s="12"/>
      <c r="B14" s="25">
        <v>322</v>
      </c>
      <c r="C14" s="20" t="s">
        <v>0</v>
      </c>
      <c r="D14" s="46">
        <v>272508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272508</v>
      </c>
      <c r="O14" s="47">
        <f t="shared" si="1"/>
        <v>15.808562478245737</v>
      </c>
      <c r="P14" s="9"/>
    </row>
    <row r="15" spans="1:133">
      <c r="A15" s="12"/>
      <c r="B15" s="25">
        <v>323.10000000000002</v>
      </c>
      <c r="C15" s="20" t="s">
        <v>18</v>
      </c>
      <c r="D15" s="46">
        <v>814793</v>
      </c>
      <c r="E15" s="46">
        <v>0</v>
      </c>
      <c r="F15" s="46">
        <v>377170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1191963</v>
      </c>
      <c r="O15" s="47">
        <f t="shared" si="1"/>
        <v>69.147406891750776</v>
      </c>
      <c r="P15" s="9"/>
    </row>
    <row r="16" spans="1:133">
      <c r="A16" s="12"/>
      <c r="B16" s="25">
        <v>323.39999999999998</v>
      </c>
      <c r="C16" s="20" t="s">
        <v>19</v>
      </c>
      <c r="D16" s="46">
        <v>18502</v>
      </c>
      <c r="E16" s="46">
        <v>0</v>
      </c>
      <c r="F16" s="46">
        <v>18564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37066</v>
      </c>
      <c r="O16" s="47">
        <f t="shared" si="1"/>
        <v>2.1502494488919828</v>
      </c>
      <c r="P16" s="9"/>
    </row>
    <row r="17" spans="1:16">
      <c r="A17" s="12"/>
      <c r="B17" s="25">
        <v>323.7</v>
      </c>
      <c r="C17" s="20" t="s">
        <v>20</v>
      </c>
      <c r="D17" s="46">
        <v>185427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185427</v>
      </c>
      <c r="O17" s="47">
        <f t="shared" si="1"/>
        <v>10.756874347372085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402650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402650</v>
      </c>
      <c r="O18" s="47">
        <f t="shared" si="1"/>
        <v>23.358278222531617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417329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417329</v>
      </c>
      <c r="O19" s="47">
        <f t="shared" si="1"/>
        <v>24.209827126116718</v>
      </c>
      <c r="P19" s="9"/>
    </row>
    <row r="20" spans="1:16">
      <c r="A20" s="12"/>
      <c r="B20" s="25">
        <v>325.10000000000002</v>
      </c>
      <c r="C20" s="20" t="s">
        <v>23</v>
      </c>
      <c r="D20" s="46">
        <v>1065827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1065827</v>
      </c>
      <c r="O20" s="47">
        <f t="shared" si="1"/>
        <v>61.830084696600537</v>
      </c>
      <c r="P20" s="9"/>
    </row>
    <row r="21" spans="1:16">
      <c r="A21" s="12"/>
      <c r="B21" s="25">
        <v>329</v>
      </c>
      <c r="C21" s="20" t="s">
        <v>24</v>
      </c>
      <c r="D21" s="46">
        <v>15238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15238</v>
      </c>
      <c r="O21" s="47">
        <f t="shared" si="1"/>
        <v>0.88397725954287043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SUM(D23:D36)</f>
        <v>1859477</v>
      </c>
      <c r="E22" s="32">
        <f t="shared" si="6"/>
        <v>1388706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651791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316145</v>
      </c>
      <c r="N22" s="44">
        <f t="shared" si="5"/>
        <v>4216119</v>
      </c>
      <c r="O22" s="45">
        <f t="shared" si="1"/>
        <v>244.58284023668639</v>
      </c>
      <c r="P22" s="10"/>
    </row>
    <row r="23" spans="1:16">
      <c r="A23" s="12"/>
      <c r="B23" s="25">
        <v>331.1</v>
      </c>
      <c r="C23" s="20" t="s">
        <v>25</v>
      </c>
      <c r="D23" s="46">
        <v>117159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117159</v>
      </c>
      <c r="O23" s="47">
        <f t="shared" si="1"/>
        <v>6.7965541246084236</v>
      </c>
      <c r="P23" s="9"/>
    </row>
    <row r="24" spans="1:16">
      <c r="A24" s="12"/>
      <c r="B24" s="25">
        <v>331.2</v>
      </c>
      <c r="C24" s="20" t="s">
        <v>26</v>
      </c>
      <c r="D24" s="46">
        <v>216813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216813</v>
      </c>
      <c r="O24" s="47">
        <f t="shared" si="1"/>
        <v>12.57761921336582</v>
      </c>
      <c r="P24" s="9"/>
    </row>
    <row r="25" spans="1:16">
      <c r="A25" s="12"/>
      <c r="B25" s="25">
        <v>331.39</v>
      </c>
      <c r="C25" s="20" t="s">
        <v>94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147368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147368</v>
      </c>
      <c r="O25" s="47">
        <f t="shared" si="1"/>
        <v>8.5490196078431371</v>
      </c>
      <c r="P25" s="9"/>
    </row>
    <row r="26" spans="1:16">
      <c r="A26" s="12"/>
      <c r="B26" s="25">
        <v>331.5</v>
      </c>
      <c r="C26" s="20" t="s">
        <v>28</v>
      </c>
      <c r="D26" s="46">
        <v>0</v>
      </c>
      <c r="E26" s="46">
        <v>409420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409420</v>
      </c>
      <c r="O26" s="47">
        <f t="shared" si="1"/>
        <v>23.751015198979001</v>
      </c>
      <c r="P26" s="9"/>
    </row>
    <row r="27" spans="1:16">
      <c r="A27" s="12"/>
      <c r="B27" s="25">
        <v>331.9</v>
      </c>
      <c r="C27" s="20" t="s">
        <v>95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504423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504423</v>
      </c>
      <c r="O27" s="47">
        <f t="shared" si="1"/>
        <v>29.262269404803341</v>
      </c>
      <c r="P27" s="9"/>
    </row>
    <row r="28" spans="1:16">
      <c r="A28" s="12"/>
      <c r="B28" s="25">
        <v>333</v>
      </c>
      <c r="C28" s="20" t="s">
        <v>3</v>
      </c>
      <c r="D28" s="46">
        <v>40319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40319</v>
      </c>
      <c r="O28" s="47">
        <f t="shared" si="1"/>
        <v>2.3389604362455043</v>
      </c>
      <c r="P28" s="9"/>
    </row>
    <row r="29" spans="1:16">
      <c r="A29" s="12"/>
      <c r="B29" s="25">
        <v>334.9</v>
      </c>
      <c r="C29" s="20" t="s">
        <v>30</v>
      </c>
      <c r="D29" s="46">
        <v>0</v>
      </c>
      <c r="E29" s="46">
        <v>17215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17215</v>
      </c>
      <c r="O29" s="47">
        <f t="shared" si="1"/>
        <v>0.99866573848474305</v>
      </c>
      <c r="P29" s="9"/>
    </row>
    <row r="30" spans="1:16">
      <c r="A30" s="12"/>
      <c r="B30" s="25">
        <v>335.12</v>
      </c>
      <c r="C30" s="20" t="s">
        <v>31</v>
      </c>
      <c r="D30" s="46">
        <v>597606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597606</v>
      </c>
      <c r="O30" s="47">
        <f t="shared" si="1"/>
        <v>34.667942916811697</v>
      </c>
      <c r="P30" s="9"/>
    </row>
    <row r="31" spans="1:16">
      <c r="A31" s="12"/>
      <c r="B31" s="25">
        <v>335.14</v>
      </c>
      <c r="C31" s="20" t="s">
        <v>32</v>
      </c>
      <c r="D31" s="46">
        <v>15547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15547</v>
      </c>
      <c r="O31" s="47">
        <f t="shared" si="1"/>
        <v>0.90190277294349697</v>
      </c>
      <c r="P31" s="9"/>
    </row>
    <row r="32" spans="1:16">
      <c r="A32" s="12"/>
      <c r="B32" s="25">
        <v>335.15</v>
      </c>
      <c r="C32" s="20" t="s">
        <v>33</v>
      </c>
      <c r="D32" s="46">
        <v>20638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20638</v>
      </c>
      <c r="O32" s="47">
        <f t="shared" si="1"/>
        <v>1.1972386587771202</v>
      </c>
      <c r="P32" s="9"/>
    </row>
    <row r="33" spans="1:16">
      <c r="A33" s="12"/>
      <c r="B33" s="25">
        <v>335.18</v>
      </c>
      <c r="C33" s="20" t="s">
        <v>34</v>
      </c>
      <c r="D33" s="46">
        <v>749786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749786</v>
      </c>
      <c r="O33" s="47">
        <f t="shared" si="1"/>
        <v>43.496113238194688</v>
      </c>
      <c r="P33" s="9"/>
    </row>
    <row r="34" spans="1:16">
      <c r="A34" s="12"/>
      <c r="B34" s="25">
        <v>335.21</v>
      </c>
      <c r="C34" s="20" t="s">
        <v>35</v>
      </c>
      <c r="D34" s="46">
        <v>11270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11270</v>
      </c>
      <c r="O34" s="47">
        <f t="shared" si="1"/>
        <v>0.65378814247592532</v>
      </c>
      <c r="P34" s="9"/>
    </row>
    <row r="35" spans="1:16">
      <c r="A35" s="12"/>
      <c r="B35" s="25">
        <v>335.49</v>
      </c>
      <c r="C35" s="20" t="s">
        <v>36</v>
      </c>
      <c r="D35" s="46">
        <v>23954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23954</v>
      </c>
      <c r="O35" s="47">
        <f t="shared" si="1"/>
        <v>1.3896043624550412</v>
      </c>
      <c r="P35" s="9"/>
    </row>
    <row r="36" spans="1:16">
      <c r="A36" s="12"/>
      <c r="B36" s="25">
        <v>338</v>
      </c>
      <c r="C36" s="20" t="s">
        <v>39</v>
      </c>
      <c r="D36" s="46">
        <v>66385</v>
      </c>
      <c r="E36" s="46">
        <v>962071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316145</v>
      </c>
      <c r="N36" s="46">
        <f>SUM(D36:M36)</f>
        <v>1344601</v>
      </c>
      <c r="O36" s="47">
        <f t="shared" si="1"/>
        <v>78.002146420698452</v>
      </c>
      <c r="P36" s="9"/>
    </row>
    <row r="37" spans="1:16" ht="15.75">
      <c r="A37" s="29" t="s">
        <v>44</v>
      </c>
      <c r="B37" s="30"/>
      <c r="C37" s="31"/>
      <c r="D37" s="32">
        <f t="shared" ref="D37:M37" si="8">SUM(D38:D47)</f>
        <v>11995404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48582383</v>
      </c>
      <c r="J37" s="32">
        <f t="shared" si="8"/>
        <v>1104862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61682649</v>
      </c>
      <c r="O37" s="45">
        <f t="shared" ref="O37:O68" si="9">(N37/O$73)</f>
        <v>3578.2949878176123</v>
      </c>
      <c r="P37" s="10"/>
    </row>
    <row r="38" spans="1:16">
      <c r="A38" s="12"/>
      <c r="B38" s="25">
        <v>341.2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1104862</v>
      </c>
      <c r="K38" s="46">
        <v>0</v>
      </c>
      <c r="L38" s="46">
        <v>0</v>
      </c>
      <c r="M38" s="46">
        <v>0</v>
      </c>
      <c r="N38" s="46">
        <f t="shared" ref="N38:N47" si="10">SUM(D38:M38)</f>
        <v>1104862</v>
      </c>
      <c r="O38" s="47">
        <f t="shared" si="9"/>
        <v>64.094558533472565</v>
      </c>
      <c r="P38" s="9"/>
    </row>
    <row r="39" spans="1:16">
      <c r="A39" s="12"/>
      <c r="B39" s="25">
        <v>341.3</v>
      </c>
      <c r="C39" s="20" t="s">
        <v>48</v>
      </c>
      <c r="D39" s="46">
        <v>6529352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6529352</v>
      </c>
      <c r="O39" s="47">
        <f t="shared" si="9"/>
        <v>378.77665622462001</v>
      </c>
      <c r="P39" s="9"/>
    </row>
    <row r="40" spans="1:16">
      <c r="A40" s="12"/>
      <c r="B40" s="25">
        <v>341.9</v>
      </c>
      <c r="C40" s="20" t="s">
        <v>49</v>
      </c>
      <c r="D40" s="46">
        <v>103670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103670</v>
      </c>
      <c r="O40" s="47">
        <f t="shared" si="9"/>
        <v>6.0140387515953124</v>
      </c>
      <c r="P40" s="9"/>
    </row>
    <row r="41" spans="1:16">
      <c r="A41" s="12"/>
      <c r="B41" s="25">
        <v>343.3</v>
      </c>
      <c r="C41" s="20" t="s">
        <v>51</v>
      </c>
      <c r="D41" s="46">
        <v>2689021</v>
      </c>
      <c r="E41" s="46">
        <v>0</v>
      </c>
      <c r="F41" s="46">
        <v>0</v>
      </c>
      <c r="G41" s="46">
        <v>0</v>
      </c>
      <c r="H41" s="46">
        <v>0</v>
      </c>
      <c r="I41" s="46">
        <v>2308818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4997839</v>
      </c>
      <c r="O41" s="47">
        <f t="shared" si="9"/>
        <v>289.93148857176004</v>
      </c>
      <c r="P41" s="9"/>
    </row>
    <row r="42" spans="1:16">
      <c r="A42" s="12"/>
      <c r="B42" s="25">
        <v>343.4</v>
      </c>
      <c r="C42" s="20" t="s">
        <v>52</v>
      </c>
      <c r="D42" s="46">
        <v>2333203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2333203</v>
      </c>
      <c r="O42" s="47">
        <f t="shared" si="9"/>
        <v>135.35230305139808</v>
      </c>
      <c r="P42" s="9"/>
    </row>
    <row r="43" spans="1:16">
      <c r="A43" s="12"/>
      <c r="B43" s="25">
        <v>343.6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45226141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45226141</v>
      </c>
      <c r="O43" s="47">
        <f t="shared" si="9"/>
        <v>2623.6304095602736</v>
      </c>
      <c r="P43" s="9"/>
    </row>
    <row r="44" spans="1:16">
      <c r="A44" s="12"/>
      <c r="B44" s="25">
        <v>343.9</v>
      </c>
      <c r="C44" s="20" t="s">
        <v>54</v>
      </c>
      <c r="D44" s="46">
        <v>113953</v>
      </c>
      <c r="E44" s="46">
        <v>0</v>
      </c>
      <c r="F44" s="46">
        <v>0</v>
      </c>
      <c r="G44" s="46">
        <v>0</v>
      </c>
      <c r="H44" s="46">
        <v>0</v>
      </c>
      <c r="I44" s="46">
        <v>1047424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1161377</v>
      </c>
      <c r="O44" s="47">
        <f t="shared" si="9"/>
        <v>67.373071121939901</v>
      </c>
      <c r="P44" s="9"/>
    </row>
    <row r="45" spans="1:16">
      <c r="A45" s="12"/>
      <c r="B45" s="25">
        <v>347.3</v>
      </c>
      <c r="C45" s="20" t="s">
        <v>56</v>
      </c>
      <c r="D45" s="46">
        <v>136234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136234</v>
      </c>
      <c r="O45" s="47">
        <f t="shared" si="9"/>
        <v>7.9031210117182971</v>
      </c>
      <c r="P45" s="9"/>
    </row>
    <row r="46" spans="1:16">
      <c r="A46" s="12"/>
      <c r="B46" s="25">
        <v>347.4</v>
      </c>
      <c r="C46" s="20" t="s">
        <v>57</v>
      </c>
      <c r="D46" s="46">
        <v>84123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84123</v>
      </c>
      <c r="O46" s="47">
        <f t="shared" si="9"/>
        <v>4.880090497737557</v>
      </c>
      <c r="P46" s="9"/>
    </row>
    <row r="47" spans="1:16">
      <c r="A47" s="12"/>
      <c r="B47" s="25">
        <v>347.5</v>
      </c>
      <c r="C47" s="20" t="s">
        <v>58</v>
      </c>
      <c r="D47" s="46">
        <v>5848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5848</v>
      </c>
      <c r="O47" s="47">
        <f t="shared" si="9"/>
        <v>0.33925049309664695</v>
      </c>
      <c r="P47" s="9"/>
    </row>
    <row r="48" spans="1:16" ht="15.75">
      <c r="A48" s="29" t="s">
        <v>45</v>
      </c>
      <c r="B48" s="30"/>
      <c r="C48" s="31"/>
      <c r="D48" s="32">
        <f t="shared" ref="D48:M48" si="11">SUM(D49:D52)</f>
        <v>50318</v>
      </c>
      <c r="E48" s="32">
        <f t="shared" si="11"/>
        <v>65326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54" si="12">SUM(D48:M48)</f>
        <v>115644</v>
      </c>
      <c r="O48" s="45">
        <f t="shared" si="9"/>
        <v>6.7086668987121474</v>
      </c>
      <c r="P48" s="10"/>
    </row>
    <row r="49" spans="1:16">
      <c r="A49" s="13"/>
      <c r="B49" s="39">
        <v>351.2</v>
      </c>
      <c r="C49" s="21" t="s">
        <v>62</v>
      </c>
      <c r="D49" s="46">
        <v>0</v>
      </c>
      <c r="E49" s="46">
        <v>56181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56181</v>
      </c>
      <c r="O49" s="47">
        <f t="shared" si="9"/>
        <v>3.2591367908109992</v>
      </c>
      <c r="P49" s="9"/>
    </row>
    <row r="50" spans="1:16">
      <c r="A50" s="13"/>
      <c r="B50" s="39">
        <v>351.3</v>
      </c>
      <c r="C50" s="21" t="s">
        <v>63</v>
      </c>
      <c r="D50" s="46">
        <v>0</v>
      </c>
      <c r="E50" s="46">
        <v>6795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6795</v>
      </c>
      <c r="O50" s="47">
        <f t="shared" si="9"/>
        <v>0.39418726070309779</v>
      </c>
      <c r="P50" s="9"/>
    </row>
    <row r="51" spans="1:16">
      <c r="A51" s="13"/>
      <c r="B51" s="39">
        <v>351.9</v>
      </c>
      <c r="C51" s="21" t="s">
        <v>65</v>
      </c>
      <c r="D51" s="46">
        <v>50318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50318</v>
      </c>
      <c r="O51" s="47">
        <f t="shared" si="9"/>
        <v>2.9190161271609236</v>
      </c>
      <c r="P51" s="9"/>
    </row>
    <row r="52" spans="1:16">
      <c r="A52" s="13"/>
      <c r="B52" s="39">
        <v>358.2</v>
      </c>
      <c r="C52" s="21" t="s">
        <v>64</v>
      </c>
      <c r="D52" s="46">
        <v>0</v>
      </c>
      <c r="E52" s="46">
        <v>2350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2350</v>
      </c>
      <c r="O52" s="47">
        <f t="shared" si="9"/>
        <v>0.13632672003712729</v>
      </c>
      <c r="P52" s="9"/>
    </row>
    <row r="53" spans="1:16" ht="15.75">
      <c r="A53" s="29" t="s">
        <v>4</v>
      </c>
      <c r="B53" s="30"/>
      <c r="C53" s="31"/>
      <c r="D53" s="32">
        <f t="shared" ref="D53:M53" si="13">SUM(D54:D63)</f>
        <v>614472</v>
      </c>
      <c r="E53" s="32">
        <f t="shared" si="13"/>
        <v>29688</v>
      </c>
      <c r="F53" s="32">
        <f t="shared" si="13"/>
        <v>16870</v>
      </c>
      <c r="G53" s="32">
        <f t="shared" si="13"/>
        <v>27362</v>
      </c>
      <c r="H53" s="32">
        <f t="shared" si="13"/>
        <v>0</v>
      </c>
      <c r="I53" s="32">
        <f t="shared" si="13"/>
        <v>670882</v>
      </c>
      <c r="J53" s="32">
        <f t="shared" si="13"/>
        <v>201235</v>
      </c>
      <c r="K53" s="32">
        <f t="shared" si="13"/>
        <v>3491239</v>
      </c>
      <c r="L53" s="32">
        <f t="shared" si="13"/>
        <v>0</v>
      </c>
      <c r="M53" s="32">
        <f t="shared" si="13"/>
        <v>1695</v>
      </c>
      <c r="N53" s="32">
        <f t="shared" si="12"/>
        <v>5053443</v>
      </c>
      <c r="O53" s="45">
        <f t="shared" si="9"/>
        <v>293.15715280194917</v>
      </c>
      <c r="P53" s="10"/>
    </row>
    <row r="54" spans="1:16">
      <c r="A54" s="12"/>
      <c r="B54" s="25">
        <v>361.1</v>
      </c>
      <c r="C54" s="20" t="s">
        <v>66</v>
      </c>
      <c r="D54" s="46">
        <v>226420</v>
      </c>
      <c r="E54" s="46">
        <v>947</v>
      </c>
      <c r="F54" s="46">
        <v>80596</v>
      </c>
      <c r="G54" s="46">
        <v>9200</v>
      </c>
      <c r="H54" s="46">
        <v>0</v>
      </c>
      <c r="I54" s="46">
        <v>1298095</v>
      </c>
      <c r="J54" s="46">
        <v>193749</v>
      </c>
      <c r="K54" s="46">
        <v>654176</v>
      </c>
      <c r="L54" s="46">
        <v>0</v>
      </c>
      <c r="M54" s="46">
        <v>1685</v>
      </c>
      <c r="N54" s="46">
        <f t="shared" si="12"/>
        <v>2464868</v>
      </c>
      <c r="O54" s="47">
        <f t="shared" si="9"/>
        <v>142.99037011254205</v>
      </c>
      <c r="P54" s="9"/>
    </row>
    <row r="55" spans="1:16">
      <c r="A55" s="12"/>
      <c r="B55" s="25">
        <v>361.2</v>
      </c>
      <c r="C55" s="20" t="s">
        <v>67</v>
      </c>
      <c r="D55" s="46">
        <v>582</v>
      </c>
      <c r="E55" s="46">
        <v>0</v>
      </c>
      <c r="F55" s="46">
        <v>0</v>
      </c>
      <c r="G55" s="46">
        <v>0</v>
      </c>
      <c r="H55" s="46">
        <v>0</v>
      </c>
      <c r="I55" s="46">
        <v>4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4">SUM(D55:M55)</f>
        <v>586</v>
      </c>
      <c r="O55" s="47">
        <f t="shared" si="9"/>
        <v>3.3994662953938971E-2</v>
      </c>
      <c r="P55" s="9"/>
    </row>
    <row r="56" spans="1:16">
      <c r="A56" s="12"/>
      <c r="B56" s="25">
        <v>361.3</v>
      </c>
      <c r="C56" s="20" t="s">
        <v>68</v>
      </c>
      <c r="D56" s="46">
        <v>-21455</v>
      </c>
      <c r="E56" s="46">
        <v>79</v>
      </c>
      <c r="F56" s="46">
        <v>-63726</v>
      </c>
      <c r="G56" s="46">
        <v>662</v>
      </c>
      <c r="H56" s="46">
        <v>0</v>
      </c>
      <c r="I56" s="46">
        <v>-813206</v>
      </c>
      <c r="J56" s="46">
        <v>-152480</v>
      </c>
      <c r="K56" s="46">
        <v>0</v>
      </c>
      <c r="L56" s="46">
        <v>0</v>
      </c>
      <c r="M56" s="46">
        <v>0</v>
      </c>
      <c r="N56" s="46">
        <f t="shared" si="14"/>
        <v>-1050126</v>
      </c>
      <c r="O56" s="47">
        <f t="shared" si="9"/>
        <v>-60.919248172641836</v>
      </c>
      <c r="P56" s="9"/>
    </row>
    <row r="57" spans="1:16">
      <c r="A57" s="12"/>
      <c r="B57" s="25">
        <v>361.4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-508966</v>
      </c>
      <c r="L57" s="46">
        <v>0</v>
      </c>
      <c r="M57" s="46">
        <v>0</v>
      </c>
      <c r="N57" s="46">
        <f t="shared" si="14"/>
        <v>-508966</v>
      </c>
      <c r="O57" s="47">
        <f t="shared" si="9"/>
        <v>-29.525815059751711</v>
      </c>
      <c r="P57" s="9"/>
    </row>
    <row r="58" spans="1:16">
      <c r="A58" s="12"/>
      <c r="B58" s="25">
        <v>362</v>
      </c>
      <c r="C58" s="20" t="s">
        <v>70</v>
      </c>
      <c r="D58" s="46">
        <v>114561</v>
      </c>
      <c r="E58" s="46">
        <v>21787</v>
      </c>
      <c r="F58" s="46">
        <v>0</v>
      </c>
      <c r="G58" s="46">
        <v>0</v>
      </c>
      <c r="H58" s="46">
        <v>0</v>
      </c>
      <c r="I58" s="46">
        <v>500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136848</v>
      </c>
      <c r="O58" s="47">
        <f t="shared" si="9"/>
        <v>7.9387399930386353</v>
      </c>
      <c r="P58" s="9"/>
    </row>
    <row r="59" spans="1:16">
      <c r="A59" s="12"/>
      <c r="B59" s="25">
        <v>364</v>
      </c>
      <c r="C59" s="20" t="s">
        <v>71</v>
      </c>
      <c r="D59" s="46">
        <v>24420</v>
      </c>
      <c r="E59" s="46">
        <v>0</v>
      </c>
      <c r="F59" s="46">
        <v>0</v>
      </c>
      <c r="G59" s="46">
        <v>0</v>
      </c>
      <c r="H59" s="46">
        <v>0</v>
      </c>
      <c r="I59" s="46">
        <v>18955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43375</v>
      </c>
      <c r="O59" s="47">
        <f t="shared" si="9"/>
        <v>2.516243183663998</v>
      </c>
      <c r="P59" s="9"/>
    </row>
    <row r="60" spans="1:16">
      <c r="A60" s="12"/>
      <c r="B60" s="25">
        <v>365</v>
      </c>
      <c r="C60" s="20" t="s">
        <v>72</v>
      </c>
      <c r="D60" s="46">
        <v>3823</v>
      </c>
      <c r="E60" s="46">
        <v>0</v>
      </c>
      <c r="F60" s="46">
        <v>0</v>
      </c>
      <c r="G60" s="46">
        <v>0</v>
      </c>
      <c r="H60" s="46">
        <v>0</v>
      </c>
      <c r="I60" s="46">
        <v>31768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35591</v>
      </c>
      <c r="O60" s="47">
        <f t="shared" si="9"/>
        <v>2.0646826778048499</v>
      </c>
      <c r="P60" s="9"/>
    </row>
    <row r="61" spans="1:16">
      <c r="A61" s="12"/>
      <c r="B61" s="25">
        <v>366</v>
      </c>
      <c r="C61" s="20" t="s">
        <v>73</v>
      </c>
      <c r="D61" s="46">
        <v>66904</v>
      </c>
      <c r="E61" s="46">
        <v>0</v>
      </c>
      <c r="F61" s="46">
        <v>0</v>
      </c>
      <c r="G61" s="46">
        <v>17500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84404</v>
      </c>
      <c r="O61" s="47">
        <f t="shared" si="9"/>
        <v>4.8963916927717834</v>
      </c>
      <c r="P61" s="9"/>
    </row>
    <row r="62" spans="1:16">
      <c r="A62" s="12"/>
      <c r="B62" s="25">
        <v>368</v>
      </c>
      <c r="C62" s="20" t="s">
        <v>74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3307948</v>
      </c>
      <c r="L62" s="46">
        <v>0</v>
      </c>
      <c r="M62" s="46">
        <v>0</v>
      </c>
      <c r="N62" s="46">
        <f t="shared" si="14"/>
        <v>3307948</v>
      </c>
      <c r="O62" s="47">
        <f t="shared" si="9"/>
        <v>191.89859612484048</v>
      </c>
      <c r="P62" s="9"/>
    </row>
    <row r="63" spans="1:16">
      <c r="A63" s="12"/>
      <c r="B63" s="25">
        <v>369.9</v>
      </c>
      <c r="C63" s="20" t="s">
        <v>75</v>
      </c>
      <c r="D63" s="46">
        <v>199217</v>
      </c>
      <c r="E63" s="46">
        <v>6875</v>
      </c>
      <c r="F63" s="46">
        <v>0</v>
      </c>
      <c r="G63" s="46">
        <v>0</v>
      </c>
      <c r="H63" s="46">
        <v>0</v>
      </c>
      <c r="I63" s="46">
        <v>134766</v>
      </c>
      <c r="J63" s="46">
        <v>159966</v>
      </c>
      <c r="K63" s="46">
        <v>38081</v>
      </c>
      <c r="L63" s="46">
        <v>0</v>
      </c>
      <c r="M63" s="46">
        <v>10</v>
      </c>
      <c r="N63" s="46">
        <f t="shared" si="14"/>
        <v>538915</v>
      </c>
      <c r="O63" s="47">
        <f t="shared" si="9"/>
        <v>31.263197586726999</v>
      </c>
      <c r="P63" s="9"/>
    </row>
    <row r="64" spans="1:16" ht="15.75">
      <c r="A64" s="29" t="s">
        <v>46</v>
      </c>
      <c r="B64" s="30"/>
      <c r="C64" s="31"/>
      <c r="D64" s="32">
        <f t="shared" ref="D64:M64" si="15">SUM(D65:D70)</f>
        <v>6726807</v>
      </c>
      <c r="E64" s="32">
        <f t="shared" si="15"/>
        <v>131088</v>
      </c>
      <c r="F64" s="32">
        <f t="shared" si="15"/>
        <v>0</v>
      </c>
      <c r="G64" s="32">
        <f t="shared" si="15"/>
        <v>423190</v>
      </c>
      <c r="H64" s="32">
        <f t="shared" si="15"/>
        <v>0</v>
      </c>
      <c r="I64" s="32">
        <f t="shared" si="15"/>
        <v>606921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15000</v>
      </c>
      <c r="N64" s="32">
        <f t="shared" ref="N64:N71" si="16">SUM(D64:M64)</f>
        <v>7903006</v>
      </c>
      <c r="O64" s="45">
        <f t="shared" si="9"/>
        <v>458.46420698456899</v>
      </c>
      <c r="P64" s="9"/>
    </row>
    <row r="65" spans="1:119">
      <c r="A65" s="12"/>
      <c r="B65" s="25">
        <v>381</v>
      </c>
      <c r="C65" s="20" t="s">
        <v>76</v>
      </c>
      <c r="D65" s="46">
        <v>2400</v>
      </c>
      <c r="E65" s="46">
        <v>131088</v>
      </c>
      <c r="F65" s="46">
        <v>0</v>
      </c>
      <c r="G65" s="46">
        <v>423190</v>
      </c>
      <c r="H65" s="46">
        <v>0</v>
      </c>
      <c r="I65" s="46">
        <v>1223</v>
      </c>
      <c r="J65" s="46">
        <v>0</v>
      </c>
      <c r="K65" s="46">
        <v>0</v>
      </c>
      <c r="L65" s="46">
        <v>0</v>
      </c>
      <c r="M65" s="46">
        <v>15000</v>
      </c>
      <c r="N65" s="46">
        <f t="shared" si="16"/>
        <v>572901</v>
      </c>
      <c r="O65" s="47">
        <f t="shared" si="9"/>
        <v>33.234772015315002</v>
      </c>
      <c r="P65" s="9"/>
    </row>
    <row r="66" spans="1:119">
      <c r="A66" s="12"/>
      <c r="B66" s="25">
        <v>382</v>
      </c>
      <c r="C66" s="20" t="s">
        <v>87</v>
      </c>
      <c r="D66" s="46">
        <v>3454973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3454973</v>
      </c>
      <c r="O66" s="47">
        <f t="shared" si="9"/>
        <v>200.42771783269521</v>
      </c>
      <c r="P66" s="9"/>
    </row>
    <row r="67" spans="1:119">
      <c r="A67" s="12"/>
      <c r="B67" s="25">
        <v>383</v>
      </c>
      <c r="C67" s="20" t="s">
        <v>77</v>
      </c>
      <c r="D67" s="46">
        <v>69434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69434</v>
      </c>
      <c r="O67" s="47">
        <f t="shared" si="9"/>
        <v>4.027961480450168</v>
      </c>
      <c r="P67" s="9"/>
    </row>
    <row r="68" spans="1:119">
      <c r="A68" s="12"/>
      <c r="B68" s="25">
        <v>385</v>
      </c>
      <c r="C68" s="20" t="s">
        <v>96</v>
      </c>
      <c r="D68" s="46">
        <v>3200000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3200000</v>
      </c>
      <c r="O68" s="47">
        <f t="shared" si="9"/>
        <v>185.63638473140736</v>
      </c>
      <c r="P68" s="9"/>
    </row>
    <row r="69" spans="1:119">
      <c r="A69" s="12"/>
      <c r="B69" s="25">
        <v>389.7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556585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556585</v>
      </c>
      <c r="O69" s="47">
        <f>(N69/O$73)</f>
        <v>32.288258498665741</v>
      </c>
      <c r="P69" s="9"/>
    </row>
    <row r="70" spans="1:119" ht="15.75" thickBot="1">
      <c r="A70" s="12"/>
      <c r="B70" s="25">
        <v>389.8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49113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49113</v>
      </c>
      <c r="O70" s="47">
        <f>(N70/O$73)</f>
        <v>2.8491124260355027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7">SUM(D5,D13,D22,D37,D48,D53,D64)</f>
        <v>29822625</v>
      </c>
      <c r="E71" s="15">
        <f t="shared" si="17"/>
        <v>1614808</v>
      </c>
      <c r="F71" s="15">
        <f t="shared" si="17"/>
        <v>1048233</v>
      </c>
      <c r="G71" s="15">
        <f t="shared" si="17"/>
        <v>450552</v>
      </c>
      <c r="H71" s="15">
        <f t="shared" si="17"/>
        <v>0</v>
      </c>
      <c r="I71" s="15">
        <f t="shared" si="17"/>
        <v>51331956</v>
      </c>
      <c r="J71" s="15">
        <f t="shared" si="17"/>
        <v>1306097</v>
      </c>
      <c r="K71" s="15">
        <f t="shared" si="17"/>
        <v>3491239</v>
      </c>
      <c r="L71" s="15">
        <f t="shared" si="17"/>
        <v>0</v>
      </c>
      <c r="M71" s="15">
        <f t="shared" si="17"/>
        <v>332840</v>
      </c>
      <c r="N71" s="15">
        <f t="shared" si="16"/>
        <v>89398350</v>
      </c>
      <c r="O71" s="38">
        <f>(N71/O$73)</f>
        <v>5186.1207796728158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97</v>
      </c>
      <c r="M73" s="118"/>
      <c r="N73" s="118"/>
      <c r="O73" s="43">
        <v>17238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6488780</v>
      </c>
      <c r="E5" s="27">
        <f t="shared" si="0"/>
        <v>0</v>
      </c>
      <c r="F5" s="27">
        <f t="shared" si="0"/>
        <v>633383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7122163</v>
      </c>
      <c r="O5" s="33">
        <f t="shared" ref="O5:O36" si="1">(N5/O$72)</f>
        <v>415.52876312718786</v>
      </c>
      <c r="P5" s="6"/>
    </row>
    <row r="6" spans="1:133">
      <c r="A6" s="12"/>
      <c r="B6" s="25">
        <v>311</v>
      </c>
      <c r="C6" s="20" t="s">
        <v>2</v>
      </c>
      <c r="D6" s="46">
        <v>4480212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4480212</v>
      </c>
      <c r="O6" s="47">
        <f t="shared" si="1"/>
        <v>261.3892648774796</v>
      </c>
      <c r="P6" s="9"/>
    </row>
    <row r="7" spans="1:133">
      <c r="A7" s="12"/>
      <c r="B7" s="25">
        <v>312.10000000000002</v>
      </c>
      <c r="C7" s="20" t="s">
        <v>11</v>
      </c>
      <c r="D7" s="46">
        <v>291178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291178</v>
      </c>
      <c r="O7" s="47">
        <f t="shared" si="1"/>
        <v>16.98821470245041</v>
      </c>
      <c r="P7" s="9"/>
    </row>
    <row r="8" spans="1:133">
      <c r="A8" s="12"/>
      <c r="B8" s="25">
        <v>314.10000000000002</v>
      </c>
      <c r="C8" s="20" t="s">
        <v>12</v>
      </c>
      <c r="D8" s="46">
        <v>829847</v>
      </c>
      <c r="E8" s="46">
        <v>0</v>
      </c>
      <c r="F8" s="46">
        <v>378097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1207944</v>
      </c>
      <c r="O8" s="47">
        <f t="shared" si="1"/>
        <v>70.475145857642943</v>
      </c>
      <c r="P8" s="9"/>
    </row>
    <row r="9" spans="1:133">
      <c r="A9" s="12"/>
      <c r="B9" s="25">
        <v>314.39999999999998</v>
      </c>
      <c r="C9" s="20" t="s">
        <v>13</v>
      </c>
      <c r="D9" s="46">
        <v>22200</v>
      </c>
      <c r="E9" s="46">
        <v>0</v>
      </c>
      <c r="F9" s="46">
        <v>12333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34533</v>
      </c>
      <c r="O9" s="47">
        <f t="shared" si="1"/>
        <v>2.0147607934655776</v>
      </c>
      <c r="P9" s="9"/>
    </row>
    <row r="10" spans="1:133">
      <c r="A10" s="12"/>
      <c r="B10" s="25">
        <v>314.8</v>
      </c>
      <c r="C10" s="20" t="s">
        <v>14</v>
      </c>
      <c r="D10" s="46">
        <v>12892</v>
      </c>
      <c r="E10" s="46">
        <v>0</v>
      </c>
      <c r="F10" s="46">
        <v>4111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17003</v>
      </c>
      <c r="O10" s="47">
        <f t="shared" si="1"/>
        <v>0.99200700116686114</v>
      </c>
      <c r="P10" s="9"/>
    </row>
    <row r="11" spans="1:133">
      <c r="A11" s="12"/>
      <c r="B11" s="25">
        <v>315</v>
      </c>
      <c r="C11" s="20" t="s">
        <v>15</v>
      </c>
      <c r="D11" s="46">
        <v>680266</v>
      </c>
      <c r="E11" s="46">
        <v>0</v>
      </c>
      <c r="F11" s="46">
        <v>238842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919108</v>
      </c>
      <c r="O11" s="47">
        <f t="shared" si="1"/>
        <v>53.623570595099181</v>
      </c>
      <c r="P11" s="9"/>
    </row>
    <row r="12" spans="1:133">
      <c r="A12" s="12"/>
      <c r="B12" s="25">
        <v>316</v>
      </c>
      <c r="C12" s="20" t="s">
        <v>16</v>
      </c>
      <c r="D12" s="46">
        <v>172185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172185</v>
      </c>
      <c r="O12" s="47">
        <f t="shared" si="1"/>
        <v>10.045799299883313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2124709</v>
      </c>
      <c r="E13" s="32">
        <f t="shared" si="3"/>
        <v>0</v>
      </c>
      <c r="F13" s="32">
        <f t="shared" si="3"/>
        <v>394336</v>
      </c>
      <c r="G13" s="32">
        <f t="shared" si="3"/>
        <v>0</v>
      </c>
      <c r="H13" s="32">
        <f t="shared" si="3"/>
        <v>0</v>
      </c>
      <c r="I13" s="32">
        <f t="shared" si="3"/>
        <v>631239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3150284</v>
      </c>
      <c r="O13" s="45">
        <f t="shared" si="1"/>
        <v>183.79719953325554</v>
      </c>
      <c r="P13" s="10"/>
    </row>
    <row r="14" spans="1:133">
      <c r="A14" s="12"/>
      <c r="B14" s="25">
        <v>322</v>
      </c>
      <c r="C14" s="20" t="s">
        <v>0</v>
      </c>
      <c r="D14" s="46">
        <v>312954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312954</v>
      </c>
      <c r="O14" s="47">
        <f t="shared" si="1"/>
        <v>18.258693115519254</v>
      </c>
      <c r="P14" s="9"/>
    </row>
    <row r="15" spans="1:133">
      <c r="A15" s="12"/>
      <c r="B15" s="25">
        <v>323.10000000000002</v>
      </c>
      <c r="C15" s="20" t="s">
        <v>18</v>
      </c>
      <c r="D15" s="46">
        <v>804372</v>
      </c>
      <c r="E15" s="46">
        <v>0</v>
      </c>
      <c r="F15" s="46">
        <v>375837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1180209</v>
      </c>
      <c r="O15" s="47">
        <f t="shared" si="1"/>
        <v>68.857001166861139</v>
      </c>
      <c r="P15" s="9"/>
    </row>
    <row r="16" spans="1:133">
      <c r="A16" s="12"/>
      <c r="B16" s="25">
        <v>323.39999999999998</v>
      </c>
      <c r="C16" s="20" t="s">
        <v>19</v>
      </c>
      <c r="D16" s="46">
        <v>22317</v>
      </c>
      <c r="E16" s="46">
        <v>0</v>
      </c>
      <c r="F16" s="46">
        <v>18499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40816</v>
      </c>
      <c r="O16" s="47">
        <f t="shared" si="1"/>
        <v>2.3813302217036174</v>
      </c>
      <c r="P16" s="9"/>
    </row>
    <row r="17" spans="1:16">
      <c r="A17" s="12"/>
      <c r="B17" s="25">
        <v>323.7</v>
      </c>
      <c r="C17" s="20" t="s">
        <v>20</v>
      </c>
      <c r="D17" s="46">
        <v>179483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179483</v>
      </c>
      <c r="O17" s="47">
        <f t="shared" si="1"/>
        <v>10.471586931155192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383845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383845</v>
      </c>
      <c r="O18" s="47">
        <f t="shared" si="1"/>
        <v>22.394690781796967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247394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247394</v>
      </c>
      <c r="O19" s="47">
        <f t="shared" si="1"/>
        <v>14.433722287047841</v>
      </c>
      <c r="P19" s="9"/>
    </row>
    <row r="20" spans="1:16">
      <c r="A20" s="12"/>
      <c r="B20" s="25">
        <v>325.10000000000002</v>
      </c>
      <c r="C20" s="20" t="s">
        <v>23</v>
      </c>
      <c r="D20" s="46">
        <v>794800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794800</v>
      </c>
      <c r="O20" s="47">
        <f t="shared" si="1"/>
        <v>46.371061843640604</v>
      </c>
      <c r="P20" s="9"/>
    </row>
    <row r="21" spans="1:16">
      <c r="A21" s="12"/>
      <c r="B21" s="25">
        <v>329</v>
      </c>
      <c r="C21" s="20" t="s">
        <v>24</v>
      </c>
      <c r="D21" s="46">
        <v>10783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10783</v>
      </c>
      <c r="O21" s="47">
        <f t="shared" si="1"/>
        <v>0.62911318553092177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SUM(D23:D35)</f>
        <v>2124266</v>
      </c>
      <c r="E22" s="32">
        <f t="shared" si="6"/>
        <v>1901148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938689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488022</v>
      </c>
      <c r="N22" s="44">
        <f t="shared" si="5"/>
        <v>5452125</v>
      </c>
      <c r="O22" s="45">
        <f t="shared" si="1"/>
        <v>318.09364060676779</v>
      </c>
      <c r="P22" s="10"/>
    </row>
    <row r="23" spans="1:16">
      <c r="A23" s="12"/>
      <c r="B23" s="25">
        <v>331.1</v>
      </c>
      <c r="C23" s="20" t="s">
        <v>25</v>
      </c>
      <c r="D23" s="46">
        <v>141124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141124</v>
      </c>
      <c r="O23" s="47">
        <f t="shared" si="1"/>
        <v>8.2336056009334886</v>
      </c>
      <c r="P23" s="9"/>
    </row>
    <row r="24" spans="1:16">
      <c r="A24" s="12"/>
      <c r="B24" s="25">
        <v>331.2</v>
      </c>
      <c r="C24" s="20" t="s">
        <v>26</v>
      </c>
      <c r="D24" s="46">
        <v>453095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453095</v>
      </c>
      <c r="O24" s="47">
        <f t="shared" si="1"/>
        <v>26.43494749124854</v>
      </c>
      <c r="P24" s="9"/>
    </row>
    <row r="25" spans="1:16">
      <c r="A25" s="12"/>
      <c r="B25" s="25">
        <v>331.5</v>
      </c>
      <c r="C25" s="20" t="s">
        <v>28</v>
      </c>
      <c r="D25" s="46">
        <v>0</v>
      </c>
      <c r="E25" s="46">
        <v>402678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402678</v>
      </c>
      <c r="O25" s="47">
        <f t="shared" si="1"/>
        <v>23.493465577596265</v>
      </c>
      <c r="P25" s="9"/>
    </row>
    <row r="26" spans="1:16">
      <c r="A26" s="12"/>
      <c r="B26" s="25">
        <v>333</v>
      </c>
      <c r="C26" s="20" t="s">
        <v>3</v>
      </c>
      <c r="D26" s="46">
        <v>46332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46332</v>
      </c>
      <c r="O26" s="47">
        <f t="shared" si="1"/>
        <v>2.7031505250875147</v>
      </c>
      <c r="P26" s="9"/>
    </row>
    <row r="27" spans="1:16">
      <c r="A27" s="12"/>
      <c r="B27" s="25">
        <v>334.9</v>
      </c>
      <c r="C27" s="20" t="s">
        <v>30</v>
      </c>
      <c r="D27" s="46">
        <v>0</v>
      </c>
      <c r="E27" s="46">
        <v>430391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430391</v>
      </c>
      <c r="O27" s="47">
        <f t="shared" si="1"/>
        <v>25.110326721120188</v>
      </c>
      <c r="P27" s="9"/>
    </row>
    <row r="28" spans="1:16">
      <c r="A28" s="12"/>
      <c r="B28" s="25">
        <v>335.12</v>
      </c>
      <c r="C28" s="20" t="s">
        <v>31</v>
      </c>
      <c r="D28" s="46">
        <v>596793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596793</v>
      </c>
      <c r="O28" s="47">
        <f t="shared" si="1"/>
        <v>34.818728121353558</v>
      </c>
      <c r="P28" s="9"/>
    </row>
    <row r="29" spans="1:16">
      <c r="A29" s="12"/>
      <c r="B29" s="25">
        <v>335.14</v>
      </c>
      <c r="C29" s="20" t="s">
        <v>32</v>
      </c>
      <c r="D29" s="46">
        <v>20729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20729</v>
      </c>
      <c r="O29" s="47">
        <f t="shared" si="1"/>
        <v>1.2093932322053675</v>
      </c>
      <c r="P29" s="9"/>
    </row>
    <row r="30" spans="1:16">
      <c r="A30" s="12"/>
      <c r="B30" s="25">
        <v>335.15</v>
      </c>
      <c r="C30" s="20" t="s">
        <v>33</v>
      </c>
      <c r="D30" s="46">
        <v>20710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20710</v>
      </c>
      <c r="O30" s="47">
        <f t="shared" si="1"/>
        <v>1.2082847141190198</v>
      </c>
      <c r="P30" s="9"/>
    </row>
    <row r="31" spans="1:16">
      <c r="A31" s="12"/>
      <c r="B31" s="25">
        <v>335.18</v>
      </c>
      <c r="C31" s="20" t="s">
        <v>34</v>
      </c>
      <c r="D31" s="46">
        <v>736912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736912</v>
      </c>
      <c r="O31" s="47">
        <f t="shared" si="1"/>
        <v>42.993698949824967</v>
      </c>
      <c r="P31" s="9"/>
    </row>
    <row r="32" spans="1:16">
      <c r="A32" s="12"/>
      <c r="B32" s="25">
        <v>335.21</v>
      </c>
      <c r="C32" s="20" t="s">
        <v>35</v>
      </c>
      <c r="D32" s="46">
        <v>9860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9860</v>
      </c>
      <c r="O32" s="47">
        <f t="shared" si="1"/>
        <v>0.57526254375729291</v>
      </c>
      <c r="P32" s="9"/>
    </row>
    <row r="33" spans="1:16">
      <c r="A33" s="12"/>
      <c r="B33" s="25">
        <v>335.41</v>
      </c>
      <c r="C33" s="20" t="s">
        <v>90</v>
      </c>
      <c r="D33" s="46">
        <v>24945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24945</v>
      </c>
      <c r="O33" s="47">
        <f t="shared" si="1"/>
        <v>1.4553675612602099</v>
      </c>
      <c r="P33" s="9"/>
    </row>
    <row r="34" spans="1:16">
      <c r="A34" s="12"/>
      <c r="B34" s="25">
        <v>337.3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938689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938689</v>
      </c>
      <c r="O34" s="47">
        <f t="shared" si="1"/>
        <v>54.765985997666277</v>
      </c>
      <c r="P34" s="9"/>
    </row>
    <row r="35" spans="1:16">
      <c r="A35" s="12"/>
      <c r="B35" s="25">
        <v>338</v>
      </c>
      <c r="C35" s="20" t="s">
        <v>39</v>
      </c>
      <c r="D35" s="46">
        <v>73766</v>
      </c>
      <c r="E35" s="46">
        <v>1068079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488022</v>
      </c>
      <c r="N35" s="46">
        <f>SUM(D35:M35)</f>
        <v>1629867</v>
      </c>
      <c r="O35" s="47">
        <f t="shared" si="1"/>
        <v>95.091423570595097</v>
      </c>
      <c r="P35" s="9"/>
    </row>
    <row r="36" spans="1:16" ht="15.75">
      <c r="A36" s="29" t="s">
        <v>44</v>
      </c>
      <c r="B36" s="30"/>
      <c r="C36" s="31"/>
      <c r="D36" s="32">
        <f t="shared" ref="D36:M36" si="8">SUM(D37:D47)</f>
        <v>13185123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43156640</v>
      </c>
      <c r="J36" s="32">
        <f t="shared" si="8"/>
        <v>738099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57079862</v>
      </c>
      <c r="O36" s="45">
        <f t="shared" si="1"/>
        <v>3330.2136522753794</v>
      </c>
      <c r="P36" s="10"/>
    </row>
    <row r="37" spans="1:16">
      <c r="A37" s="12"/>
      <c r="B37" s="25">
        <v>341.2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738099</v>
      </c>
      <c r="K37" s="46">
        <v>0</v>
      </c>
      <c r="L37" s="46">
        <v>0</v>
      </c>
      <c r="M37" s="46">
        <v>0</v>
      </c>
      <c r="N37" s="46">
        <f t="shared" ref="N37:N47" si="9">SUM(D37:M37)</f>
        <v>738099</v>
      </c>
      <c r="O37" s="47">
        <f t="shared" ref="O37:O68" si="10">(N37/O$72)</f>
        <v>43.062952158693115</v>
      </c>
      <c r="P37" s="9"/>
    </row>
    <row r="38" spans="1:16">
      <c r="A38" s="12"/>
      <c r="B38" s="25">
        <v>341.3</v>
      </c>
      <c r="C38" s="20" t="s">
        <v>48</v>
      </c>
      <c r="D38" s="46">
        <v>7959877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7959877</v>
      </c>
      <c r="O38" s="47">
        <f t="shared" si="10"/>
        <v>464.40355892648773</v>
      </c>
      <c r="P38" s="9"/>
    </row>
    <row r="39" spans="1:16">
      <c r="A39" s="12"/>
      <c r="B39" s="25">
        <v>341.9</v>
      </c>
      <c r="C39" s="20" t="s">
        <v>49</v>
      </c>
      <c r="D39" s="46">
        <v>87619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87619</v>
      </c>
      <c r="O39" s="47">
        <f t="shared" si="10"/>
        <v>5.1119603267211202</v>
      </c>
      <c r="P39" s="9"/>
    </row>
    <row r="40" spans="1:16">
      <c r="A40" s="12"/>
      <c r="B40" s="25">
        <v>342.9</v>
      </c>
      <c r="C40" s="20" t="s">
        <v>50</v>
      </c>
      <c r="D40" s="46">
        <v>1050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1050</v>
      </c>
      <c r="O40" s="47">
        <f t="shared" si="10"/>
        <v>6.1260210035005834E-2</v>
      </c>
      <c r="P40" s="9"/>
    </row>
    <row r="41" spans="1:16">
      <c r="A41" s="12"/>
      <c r="B41" s="25">
        <v>343.3</v>
      </c>
      <c r="C41" s="20" t="s">
        <v>51</v>
      </c>
      <c r="D41" s="46">
        <v>2608480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2608480</v>
      </c>
      <c r="O41" s="47">
        <f t="shared" si="10"/>
        <v>152.18669778296382</v>
      </c>
      <c r="P41" s="9"/>
    </row>
    <row r="42" spans="1:16">
      <c r="A42" s="12"/>
      <c r="B42" s="25">
        <v>343.4</v>
      </c>
      <c r="C42" s="20" t="s">
        <v>52</v>
      </c>
      <c r="D42" s="46">
        <v>2244822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2244822</v>
      </c>
      <c r="O42" s="47">
        <f t="shared" si="10"/>
        <v>130.96977829638274</v>
      </c>
      <c r="P42" s="9"/>
    </row>
    <row r="43" spans="1:16">
      <c r="A43" s="12"/>
      <c r="B43" s="25">
        <v>343.6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42162414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42162414</v>
      </c>
      <c r="O43" s="47">
        <f t="shared" si="10"/>
        <v>2459.8841306884483</v>
      </c>
      <c r="P43" s="9"/>
    </row>
    <row r="44" spans="1:16">
      <c r="A44" s="12"/>
      <c r="B44" s="25">
        <v>343.9</v>
      </c>
      <c r="C44" s="20" t="s">
        <v>54</v>
      </c>
      <c r="D44" s="46">
        <v>111245</v>
      </c>
      <c r="E44" s="46">
        <v>0</v>
      </c>
      <c r="F44" s="46">
        <v>0</v>
      </c>
      <c r="G44" s="46">
        <v>0</v>
      </c>
      <c r="H44" s="46">
        <v>0</v>
      </c>
      <c r="I44" s="46">
        <v>994226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1105471</v>
      </c>
      <c r="O44" s="47">
        <f t="shared" si="10"/>
        <v>64.496557759626612</v>
      </c>
      <c r="P44" s="9"/>
    </row>
    <row r="45" spans="1:16">
      <c r="A45" s="12"/>
      <c r="B45" s="25">
        <v>347.3</v>
      </c>
      <c r="C45" s="20" t="s">
        <v>56</v>
      </c>
      <c r="D45" s="46">
        <v>139194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139194</v>
      </c>
      <c r="O45" s="47">
        <f t="shared" si="10"/>
        <v>8.1210035005834307</v>
      </c>
      <c r="P45" s="9"/>
    </row>
    <row r="46" spans="1:16">
      <c r="A46" s="12"/>
      <c r="B46" s="25">
        <v>347.4</v>
      </c>
      <c r="C46" s="20" t="s">
        <v>57</v>
      </c>
      <c r="D46" s="46">
        <v>21841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21841</v>
      </c>
      <c r="O46" s="47">
        <f t="shared" si="10"/>
        <v>1.2742707117852976</v>
      </c>
      <c r="P46" s="9"/>
    </row>
    <row r="47" spans="1:16">
      <c r="A47" s="12"/>
      <c r="B47" s="25">
        <v>347.5</v>
      </c>
      <c r="C47" s="20" t="s">
        <v>58</v>
      </c>
      <c r="D47" s="46">
        <v>10995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10995</v>
      </c>
      <c r="O47" s="47">
        <f t="shared" si="10"/>
        <v>0.64148191365227536</v>
      </c>
      <c r="P47" s="9"/>
    </row>
    <row r="48" spans="1:16" ht="15.75">
      <c r="A48" s="29" t="s">
        <v>45</v>
      </c>
      <c r="B48" s="30"/>
      <c r="C48" s="31"/>
      <c r="D48" s="32">
        <f t="shared" ref="D48:M48" si="11">SUM(D49:D52)</f>
        <v>60387</v>
      </c>
      <c r="E48" s="32">
        <f t="shared" si="11"/>
        <v>13706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54" si="12">SUM(D48:M48)</f>
        <v>74093</v>
      </c>
      <c r="O48" s="45">
        <f t="shared" si="10"/>
        <v>4.3228121353558926</v>
      </c>
      <c r="P48" s="10"/>
    </row>
    <row r="49" spans="1:16">
      <c r="A49" s="13"/>
      <c r="B49" s="39">
        <v>351.2</v>
      </c>
      <c r="C49" s="21" t="s">
        <v>62</v>
      </c>
      <c r="D49" s="46">
        <v>0</v>
      </c>
      <c r="E49" s="46">
        <v>3788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3788</v>
      </c>
      <c r="O49" s="47">
        <f t="shared" si="10"/>
        <v>0.22100350058343057</v>
      </c>
      <c r="P49" s="9"/>
    </row>
    <row r="50" spans="1:16">
      <c r="A50" s="13"/>
      <c r="B50" s="39">
        <v>351.3</v>
      </c>
      <c r="C50" s="21" t="s">
        <v>63</v>
      </c>
      <c r="D50" s="46">
        <v>0</v>
      </c>
      <c r="E50" s="46">
        <v>6103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6103</v>
      </c>
      <c r="O50" s="47">
        <f t="shared" si="10"/>
        <v>0.35606767794632438</v>
      </c>
      <c r="P50" s="9"/>
    </row>
    <row r="51" spans="1:16">
      <c r="A51" s="13"/>
      <c r="B51" s="39">
        <v>351.9</v>
      </c>
      <c r="C51" s="21" t="s">
        <v>65</v>
      </c>
      <c r="D51" s="46">
        <v>60387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60387</v>
      </c>
      <c r="O51" s="47">
        <f t="shared" si="10"/>
        <v>3.5231621936989499</v>
      </c>
      <c r="P51" s="9"/>
    </row>
    <row r="52" spans="1:16">
      <c r="A52" s="13"/>
      <c r="B52" s="39">
        <v>358.2</v>
      </c>
      <c r="C52" s="21" t="s">
        <v>64</v>
      </c>
      <c r="D52" s="46">
        <v>0</v>
      </c>
      <c r="E52" s="46">
        <v>3815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3815</v>
      </c>
      <c r="O52" s="47">
        <f t="shared" si="10"/>
        <v>0.22257876312718786</v>
      </c>
      <c r="P52" s="9"/>
    </row>
    <row r="53" spans="1:16" ht="15.75">
      <c r="A53" s="29" t="s">
        <v>4</v>
      </c>
      <c r="B53" s="30"/>
      <c r="C53" s="31"/>
      <c r="D53" s="32">
        <f t="shared" ref="D53:M53" si="13">SUM(D54:D63)</f>
        <v>1082196</v>
      </c>
      <c r="E53" s="32">
        <f t="shared" si="13"/>
        <v>57224</v>
      </c>
      <c r="F53" s="32">
        <f t="shared" si="13"/>
        <v>14849</v>
      </c>
      <c r="G53" s="32">
        <f t="shared" si="13"/>
        <v>13286</v>
      </c>
      <c r="H53" s="32">
        <f t="shared" si="13"/>
        <v>0</v>
      </c>
      <c r="I53" s="32">
        <f t="shared" si="13"/>
        <v>667113</v>
      </c>
      <c r="J53" s="32">
        <f t="shared" si="13"/>
        <v>410004</v>
      </c>
      <c r="K53" s="32">
        <f t="shared" si="13"/>
        <v>7200768</v>
      </c>
      <c r="L53" s="32">
        <f t="shared" si="13"/>
        <v>0</v>
      </c>
      <c r="M53" s="32">
        <f t="shared" si="13"/>
        <v>4080</v>
      </c>
      <c r="N53" s="32">
        <f t="shared" si="12"/>
        <v>9449520</v>
      </c>
      <c r="O53" s="45">
        <f t="shared" si="10"/>
        <v>551.31388564760789</v>
      </c>
      <c r="P53" s="10"/>
    </row>
    <row r="54" spans="1:16">
      <c r="A54" s="12"/>
      <c r="B54" s="25">
        <v>361.1</v>
      </c>
      <c r="C54" s="20" t="s">
        <v>66</v>
      </c>
      <c r="D54" s="46">
        <v>121965</v>
      </c>
      <c r="E54" s="46">
        <v>3819</v>
      </c>
      <c r="F54" s="46">
        <v>12469</v>
      </c>
      <c r="G54" s="46">
        <v>13286</v>
      </c>
      <c r="H54" s="46">
        <v>0</v>
      </c>
      <c r="I54" s="46">
        <v>435748</v>
      </c>
      <c r="J54" s="46">
        <v>48810</v>
      </c>
      <c r="K54" s="46">
        <v>640228</v>
      </c>
      <c r="L54" s="46">
        <v>0</v>
      </c>
      <c r="M54" s="46">
        <v>3980</v>
      </c>
      <c r="N54" s="46">
        <f t="shared" si="12"/>
        <v>1280305</v>
      </c>
      <c r="O54" s="47">
        <f t="shared" si="10"/>
        <v>74.69690781796966</v>
      </c>
      <c r="P54" s="9"/>
    </row>
    <row r="55" spans="1:16">
      <c r="A55" s="12"/>
      <c r="B55" s="25">
        <v>361.2</v>
      </c>
      <c r="C55" s="20" t="s">
        <v>67</v>
      </c>
      <c r="D55" s="46">
        <v>255</v>
      </c>
      <c r="E55" s="46">
        <v>0</v>
      </c>
      <c r="F55" s="46">
        <v>0</v>
      </c>
      <c r="G55" s="46">
        <v>0</v>
      </c>
      <c r="H55" s="46">
        <v>0</v>
      </c>
      <c r="I55" s="46">
        <v>2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4">SUM(D55:M55)</f>
        <v>257</v>
      </c>
      <c r="O55" s="47">
        <f t="shared" si="10"/>
        <v>1.499416569428238E-2</v>
      </c>
      <c r="P55" s="9"/>
    </row>
    <row r="56" spans="1:16">
      <c r="A56" s="12"/>
      <c r="B56" s="25">
        <v>361.3</v>
      </c>
      <c r="C56" s="20" t="s">
        <v>68</v>
      </c>
      <c r="D56" s="46">
        <v>207478</v>
      </c>
      <c r="E56" s="46">
        <v>229</v>
      </c>
      <c r="F56" s="46">
        <v>2380</v>
      </c>
      <c r="G56" s="46">
        <v>0</v>
      </c>
      <c r="H56" s="46">
        <v>0</v>
      </c>
      <c r="I56" s="46">
        <v>37620</v>
      </c>
      <c r="J56" s="46">
        <v>-10554</v>
      </c>
      <c r="K56" s="46">
        <v>0</v>
      </c>
      <c r="L56" s="46">
        <v>0</v>
      </c>
      <c r="M56" s="46">
        <v>0</v>
      </c>
      <c r="N56" s="46">
        <f t="shared" si="14"/>
        <v>237153</v>
      </c>
      <c r="O56" s="47">
        <f t="shared" si="10"/>
        <v>13.836231038506417</v>
      </c>
      <c r="P56" s="9"/>
    </row>
    <row r="57" spans="1:16">
      <c r="A57" s="12"/>
      <c r="B57" s="25">
        <v>361.4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3155457</v>
      </c>
      <c r="L57" s="46">
        <v>0</v>
      </c>
      <c r="M57" s="46">
        <v>0</v>
      </c>
      <c r="N57" s="46">
        <f t="shared" si="14"/>
        <v>3155457</v>
      </c>
      <c r="O57" s="47">
        <f t="shared" si="10"/>
        <v>184.09900816802801</v>
      </c>
      <c r="P57" s="9"/>
    </row>
    <row r="58" spans="1:16">
      <c r="A58" s="12"/>
      <c r="B58" s="25">
        <v>362</v>
      </c>
      <c r="C58" s="20" t="s">
        <v>70</v>
      </c>
      <c r="D58" s="46">
        <v>106670</v>
      </c>
      <c r="E58" s="46">
        <v>18435</v>
      </c>
      <c r="F58" s="46">
        <v>0</v>
      </c>
      <c r="G58" s="46">
        <v>0</v>
      </c>
      <c r="H58" s="46">
        <v>0</v>
      </c>
      <c r="I58" s="46">
        <v>500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125605</v>
      </c>
      <c r="O58" s="47">
        <f t="shared" si="10"/>
        <v>7.328179696616103</v>
      </c>
      <c r="P58" s="9"/>
    </row>
    <row r="59" spans="1:16">
      <c r="A59" s="12"/>
      <c r="B59" s="25">
        <v>364</v>
      </c>
      <c r="C59" s="20" t="s">
        <v>71</v>
      </c>
      <c r="D59" s="46">
        <v>77901</v>
      </c>
      <c r="E59" s="46">
        <v>0</v>
      </c>
      <c r="F59" s="46">
        <v>0</v>
      </c>
      <c r="G59" s="46">
        <v>0</v>
      </c>
      <c r="H59" s="46">
        <v>0</v>
      </c>
      <c r="I59" s="46">
        <v>63262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141163</v>
      </c>
      <c r="O59" s="47">
        <f t="shared" si="10"/>
        <v>8.2358809801633601</v>
      </c>
      <c r="P59" s="9"/>
    </row>
    <row r="60" spans="1:16">
      <c r="A60" s="12"/>
      <c r="B60" s="25">
        <v>365</v>
      </c>
      <c r="C60" s="20" t="s">
        <v>72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13805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13805</v>
      </c>
      <c r="O60" s="47">
        <f t="shared" si="10"/>
        <v>0.80542590431738625</v>
      </c>
      <c r="P60" s="9"/>
    </row>
    <row r="61" spans="1:16">
      <c r="A61" s="12"/>
      <c r="B61" s="25">
        <v>366</v>
      </c>
      <c r="C61" s="20" t="s">
        <v>73</v>
      </c>
      <c r="D61" s="46">
        <v>150910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150910</v>
      </c>
      <c r="O61" s="47">
        <f t="shared" si="10"/>
        <v>8.8045507584597438</v>
      </c>
      <c r="P61" s="9"/>
    </row>
    <row r="62" spans="1:16">
      <c r="A62" s="12"/>
      <c r="B62" s="25">
        <v>368</v>
      </c>
      <c r="C62" s="20" t="s">
        <v>74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3308302</v>
      </c>
      <c r="L62" s="46">
        <v>0</v>
      </c>
      <c r="M62" s="46">
        <v>0</v>
      </c>
      <c r="N62" s="46">
        <f t="shared" si="14"/>
        <v>3308302</v>
      </c>
      <c r="O62" s="47">
        <f t="shared" si="10"/>
        <v>193.01645274212368</v>
      </c>
      <c r="P62" s="9"/>
    </row>
    <row r="63" spans="1:16">
      <c r="A63" s="12"/>
      <c r="B63" s="25">
        <v>369.9</v>
      </c>
      <c r="C63" s="20" t="s">
        <v>75</v>
      </c>
      <c r="D63" s="46">
        <v>417017</v>
      </c>
      <c r="E63" s="46">
        <v>34741</v>
      </c>
      <c r="F63" s="46">
        <v>0</v>
      </c>
      <c r="G63" s="46">
        <v>0</v>
      </c>
      <c r="H63" s="46">
        <v>0</v>
      </c>
      <c r="I63" s="46">
        <v>116176</v>
      </c>
      <c r="J63" s="46">
        <v>371748</v>
      </c>
      <c r="K63" s="46">
        <v>96781</v>
      </c>
      <c r="L63" s="46">
        <v>0</v>
      </c>
      <c r="M63" s="46">
        <v>100</v>
      </c>
      <c r="N63" s="46">
        <f t="shared" si="14"/>
        <v>1036563</v>
      </c>
      <c r="O63" s="47">
        <f t="shared" si="10"/>
        <v>60.47625437572929</v>
      </c>
      <c r="P63" s="9"/>
    </row>
    <row r="64" spans="1:16" ht="15.75">
      <c r="A64" s="29" t="s">
        <v>46</v>
      </c>
      <c r="B64" s="30"/>
      <c r="C64" s="31"/>
      <c r="D64" s="32">
        <f t="shared" ref="D64:M64" si="15">SUM(D65:D69)</f>
        <v>3964625</v>
      </c>
      <c r="E64" s="32">
        <f t="shared" si="15"/>
        <v>0</v>
      </c>
      <c r="F64" s="32">
        <f t="shared" si="15"/>
        <v>0</v>
      </c>
      <c r="G64" s="32">
        <f t="shared" si="15"/>
        <v>25249</v>
      </c>
      <c r="H64" s="32">
        <f t="shared" si="15"/>
        <v>0</v>
      </c>
      <c r="I64" s="32">
        <f t="shared" si="15"/>
        <v>3105110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 t="shared" ref="N64:N70" si="16">SUM(D64:M64)</f>
        <v>7094984</v>
      </c>
      <c r="O64" s="45">
        <f t="shared" si="10"/>
        <v>413.94305717619602</v>
      </c>
      <c r="P64" s="9"/>
    </row>
    <row r="65" spans="1:119">
      <c r="A65" s="12"/>
      <c r="B65" s="25">
        <v>381</v>
      </c>
      <c r="C65" s="20" t="s">
        <v>76</v>
      </c>
      <c r="D65" s="46">
        <v>109603</v>
      </c>
      <c r="E65" s="46">
        <v>0</v>
      </c>
      <c r="F65" s="46">
        <v>0</v>
      </c>
      <c r="G65" s="46">
        <v>25249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134852</v>
      </c>
      <c r="O65" s="47">
        <f t="shared" si="10"/>
        <v>7.8676779463243873</v>
      </c>
      <c r="P65" s="9"/>
    </row>
    <row r="66" spans="1:119">
      <c r="A66" s="12"/>
      <c r="B66" s="25">
        <v>382</v>
      </c>
      <c r="C66" s="20" t="s">
        <v>87</v>
      </c>
      <c r="D66" s="46">
        <v>3786597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3786597</v>
      </c>
      <c r="O66" s="47">
        <f t="shared" si="10"/>
        <v>220.92164527421238</v>
      </c>
      <c r="P66" s="9"/>
    </row>
    <row r="67" spans="1:119">
      <c r="A67" s="12"/>
      <c r="B67" s="25">
        <v>383</v>
      </c>
      <c r="C67" s="20" t="s">
        <v>77</v>
      </c>
      <c r="D67" s="46">
        <v>61380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61380</v>
      </c>
      <c r="O67" s="47">
        <f t="shared" si="10"/>
        <v>3.5810968494749127</v>
      </c>
      <c r="P67" s="9"/>
    </row>
    <row r="68" spans="1:119">
      <c r="A68" s="12"/>
      <c r="B68" s="25">
        <v>389.7</v>
      </c>
      <c r="C68" s="20" t="s">
        <v>78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3105110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3105110</v>
      </c>
      <c r="O68" s="47">
        <f t="shared" si="10"/>
        <v>181.16161026837807</v>
      </c>
      <c r="P68" s="9"/>
    </row>
    <row r="69" spans="1:119" ht="15.75" thickBot="1">
      <c r="A69" s="12"/>
      <c r="B69" s="25">
        <v>389.8</v>
      </c>
      <c r="C69" s="20" t="s">
        <v>79</v>
      </c>
      <c r="D69" s="46">
        <v>7045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7045</v>
      </c>
      <c r="O69" s="47">
        <f>(N69/O$72)</f>
        <v>0.41102683780630106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7">SUM(D5,D13,D22,D36,D48,D53,D64)</f>
        <v>29030086</v>
      </c>
      <c r="E70" s="15">
        <f t="shared" si="17"/>
        <v>1972078</v>
      </c>
      <c r="F70" s="15">
        <f t="shared" si="17"/>
        <v>1042568</v>
      </c>
      <c r="G70" s="15">
        <f t="shared" si="17"/>
        <v>38535</v>
      </c>
      <c r="H70" s="15">
        <f t="shared" si="17"/>
        <v>0</v>
      </c>
      <c r="I70" s="15">
        <f t="shared" si="17"/>
        <v>48498791</v>
      </c>
      <c r="J70" s="15">
        <f t="shared" si="17"/>
        <v>1148103</v>
      </c>
      <c r="K70" s="15">
        <f t="shared" si="17"/>
        <v>7200768</v>
      </c>
      <c r="L70" s="15">
        <f t="shared" si="17"/>
        <v>0</v>
      </c>
      <c r="M70" s="15">
        <f t="shared" si="17"/>
        <v>492102</v>
      </c>
      <c r="N70" s="15">
        <f t="shared" si="16"/>
        <v>89423031</v>
      </c>
      <c r="O70" s="38">
        <f>(N70/O$72)</f>
        <v>5217.2130105017504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91</v>
      </c>
      <c r="M72" s="118"/>
      <c r="N72" s="118"/>
      <c r="O72" s="43">
        <v>17140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7135778</v>
      </c>
      <c r="E5" s="27">
        <f t="shared" si="0"/>
        <v>0</v>
      </c>
      <c r="F5" s="27">
        <f t="shared" si="0"/>
        <v>636533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7772311</v>
      </c>
      <c r="O5" s="33">
        <f t="shared" ref="O5:O36" si="1">(N5/O$76)</f>
        <v>461.95013372956907</v>
      </c>
      <c r="P5" s="6"/>
    </row>
    <row r="6" spans="1:133">
      <c r="A6" s="12"/>
      <c r="B6" s="25">
        <v>311</v>
      </c>
      <c r="C6" s="20" t="s">
        <v>2</v>
      </c>
      <c r="D6" s="46">
        <v>5052309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5052309</v>
      </c>
      <c r="O6" s="47">
        <f t="shared" si="1"/>
        <v>300.2858246656761</v>
      </c>
      <c r="P6" s="9"/>
    </row>
    <row r="7" spans="1:133">
      <c r="A7" s="12"/>
      <c r="B7" s="25">
        <v>312.10000000000002</v>
      </c>
      <c r="C7" s="20" t="s">
        <v>11</v>
      </c>
      <c r="D7" s="46">
        <v>320389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320389</v>
      </c>
      <c r="O7" s="47">
        <f t="shared" si="1"/>
        <v>19.042436849925707</v>
      </c>
      <c r="P7" s="9"/>
    </row>
    <row r="8" spans="1:133">
      <c r="A8" s="12"/>
      <c r="B8" s="25">
        <v>314.10000000000002</v>
      </c>
      <c r="C8" s="20" t="s">
        <v>12</v>
      </c>
      <c r="D8" s="46">
        <v>740067</v>
      </c>
      <c r="E8" s="46">
        <v>0</v>
      </c>
      <c r="F8" s="46">
        <v>379903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1119970</v>
      </c>
      <c r="O8" s="47">
        <f t="shared" si="1"/>
        <v>66.565824665676075</v>
      </c>
      <c r="P8" s="9"/>
    </row>
    <row r="9" spans="1:133">
      <c r="A9" s="12"/>
      <c r="B9" s="25">
        <v>314.39999999999998</v>
      </c>
      <c r="C9" s="20" t="s">
        <v>13</v>
      </c>
      <c r="D9" s="46">
        <v>19806</v>
      </c>
      <c r="E9" s="46">
        <v>0</v>
      </c>
      <c r="F9" s="46">
        <v>12388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32194</v>
      </c>
      <c r="O9" s="47">
        <f t="shared" si="1"/>
        <v>1.9134621099554234</v>
      </c>
      <c r="P9" s="9"/>
    </row>
    <row r="10" spans="1:133">
      <c r="A10" s="12"/>
      <c r="B10" s="25">
        <v>314.8</v>
      </c>
      <c r="C10" s="20" t="s">
        <v>14</v>
      </c>
      <c r="D10" s="46">
        <v>14091</v>
      </c>
      <c r="E10" s="46">
        <v>0</v>
      </c>
      <c r="F10" s="46">
        <v>4129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18220</v>
      </c>
      <c r="O10" s="47">
        <f t="shared" si="1"/>
        <v>1.0829123328380386</v>
      </c>
      <c r="P10" s="9"/>
    </row>
    <row r="11" spans="1:133">
      <c r="A11" s="12"/>
      <c r="B11" s="25">
        <v>315</v>
      </c>
      <c r="C11" s="20" t="s">
        <v>15</v>
      </c>
      <c r="D11" s="46">
        <v>778419</v>
      </c>
      <c r="E11" s="46">
        <v>0</v>
      </c>
      <c r="F11" s="46">
        <v>240113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1018532</v>
      </c>
      <c r="O11" s="47">
        <f t="shared" si="1"/>
        <v>60.536820208023777</v>
      </c>
      <c r="P11" s="9"/>
    </row>
    <row r="12" spans="1:133">
      <c r="A12" s="12"/>
      <c r="B12" s="25">
        <v>316</v>
      </c>
      <c r="C12" s="20" t="s">
        <v>16</v>
      </c>
      <c r="D12" s="46">
        <v>210697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210697</v>
      </c>
      <c r="O12" s="47">
        <f t="shared" si="1"/>
        <v>12.522852897473998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2218823</v>
      </c>
      <c r="E13" s="32">
        <f t="shared" si="3"/>
        <v>0</v>
      </c>
      <c r="F13" s="32">
        <f t="shared" si="3"/>
        <v>396420</v>
      </c>
      <c r="G13" s="32">
        <f t="shared" si="3"/>
        <v>0</v>
      </c>
      <c r="H13" s="32">
        <f t="shared" si="3"/>
        <v>0</v>
      </c>
      <c r="I13" s="32">
        <f t="shared" si="3"/>
        <v>759304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3374547</v>
      </c>
      <c r="O13" s="45">
        <f t="shared" si="1"/>
        <v>200.56742942050519</v>
      </c>
      <c r="P13" s="10"/>
    </row>
    <row r="14" spans="1:133">
      <c r="A14" s="12"/>
      <c r="B14" s="25">
        <v>322</v>
      </c>
      <c r="C14" s="20" t="s">
        <v>0</v>
      </c>
      <c r="D14" s="46">
        <v>319680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319680</v>
      </c>
      <c r="O14" s="47">
        <f t="shared" si="1"/>
        <v>19.000297176820208</v>
      </c>
      <c r="P14" s="9"/>
    </row>
    <row r="15" spans="1:133">
      <c r="A15" s="12"/>
      <c r="B15" s="25">
        <v>323.10000000000002</v>
      </c>
      <c r="C15" s="20" t="s">
        <v>18</v>
      </c>
      <c r="D15" s="46">
        <v>922889</v>
      </c>
      <c r="E15" s="46">
        <v>0</v>
      </c>
      <c r="F15" s="46">
        <v>377820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1300709</v>
      </c>
      <c r="O15" s="47">
        <f t="shared" si="1"/>
        <v>77.308112927191672</v>
      </c>
      <c r="P15" s="9"/>
    </row>
    <row r="16" spans="1:133">
      <c r="A16" s="12"/>
      <c r="B16" s="25">
        <v>323.39999999999998</v>
      </c>
      <c r="C16" s="20" t="s">
        <v>19</v>
      </c>
      <c r="D16" s="46">
        <v>20311</v>
      </c>
      <c r="E16" s="46">
        <v>0</v>
      </c>
      <c r="F16" s="46">
        <v>18600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38911</v>
      </c>
      <c r="O16" s="47">
        <f t="shared" si="1"/>
        <v>2.3126894502228827</v>
      </c>
      <c r="P16" s="9"/>
    </row>
    <row r="17" spans="1:16">
      <c r="A17" s="12"/>
      <c r="B17" s="25">
        <v>323.7</v>
      </c>
      <c r="C17" s="20" t="s">
        <v>20</v>
      </c>
      <c r="D17" s="46">
        <v>186606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186606</v>
      </c>
      <c r="O17" s="47">
        <f t="shared" si="1"/>
        <v>11.090995542347697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515270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515270</v>
      </c>
      <c r="O18" s="47">
        <f t="shared" si="1"/>
        <v>30.625260029717683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244034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244034</v>
      </c>
      <c r="O19" s="47">
        <f t="shared" si="1"/>
        <v>14.504249628528974</v>
      </c>
      <c r="P19" s="9"/>
    </row>
    <row r="20" spans="1:16">
      <c r="A20" s="12"/>
      <c r="B20" s="25">
        <v>325.10000000000002</v>
      </c>
      <c r="C20" s="20" t="s">
        <v>23</v>
      </c>
      <c r="D20" s="46">
        <v>733833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733833</v>
      </c>
      <c r="O20" s="47">
        <f t="shared" si="1"/>
        <v>43.615631500742943</v>
      </c>
      <c r="P20" s="9"/>
    </row>
    <row r="21" spans="1:16">
      <c r="A21" s="12"/>
      <c r="B21" s="25">
        <v>329</v>
      </c>
      <c r="C21" s="20" t="s">
        <v>24</v>
      </c>
      <c r="D21" s="46">
        <v>35504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35504</v>
      </c>
      <c r="O21" s="47">
        <f t="shared" si="1"/>
        <v>2.1101931649331354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SUM(D23:D37)</f>
        <v>2347171</v>
      </c>
      <c r="E22" s="32">
        <f t="shared" si="5"/>
        <v>2089327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500580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696854</v>
      </c>
      <c r="N22" s="44">
        <f>SUM(D22:M22)</f>
        <v>5633932</v>
      </c>
      <c r="O22" s="45">
        <f t="shared" si="1"/>
        <v>334.85479940564636</v>
      </c>
      <c r="P22" s="10"/>
    </row>
    <row r="23" spans="1:16">
      <c r="A23" s="12"/>
      <c r="B23" s="25">
        <v>331.1</v>
      </c>
      <c r="C23" s="20" t="s">
        <v>25</v>
      </c>
      <c r="D23" s="46">
        <v>49796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49796</v>
      </c>
      <c r="O23" s="47">
        <f t="shared" si="1"/>
        <v>2.9596433878157504</v>
      </c>
      <c r="P23" s="9"/>
    </row>
    <row r="24" spans="1:16">
      <c r="A24" s="12"/>
      <c r="B24" s="25">
        <v>331.2</v>
      </c>
      <c r="C24" s="20" t="s">
        <v>26</v>
      </c>
      <c r="D24" s="46">
        <v>156139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156139</v>
      </c>
      <c r="O24" s="47">
        <f t="shared" si="1"/>
        <v>9.2801783060921252</v>
      </c>
      <c r="P24" s="9"/>
    </row>
    <row r="25" spans="1:16">
      <c r="A25" s="12"/>
      <c r="B25" s="25">
        <v>331.5</v>
      </c>
      <c r="C25" s="20" t="s">
        <v>28</v>
      </c>
      <c r="D25" s="46">
        <v>417555</v>
      </c>
      <c r="E25" s="46">
        <v>234727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652282</v>
      </c>
      <c r="O25" s="47">
        <f t="shared" si="1"/>
        <v>38.768618127786034</v>
      </c>
      <c r="P25" s="9"/>
    </row>
    <row r="26" spans="1:16">
      <c r="A26" s="12"/>
      <c r="B26" s="25">
        <v>333</v>
      </c>
      <c r="C26" s="20" t="s">
        <v>3</v>
      </c>
      <c r="D26" s="46">
        <v>57467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57467</v>
      </c>
      <c r="O26" s="47">
        <f t="shared" si="1"/>
        <v>3.4155720653789006</v>
      </c>
      <c r="P26" s="9"/>
    </row>
    <row r="27" spans="1:16">
      <c r="A27" s="12"/>
      <c r="B27" s="25">
        <v>334.5</v>
      </c>
      <c r="C27" s="20" t="s">
        <v>29</v>
      </c>
      <c r="D27" s="46">
        <v>116568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116568</v>
      </c>
      <c r="O27" s="47">
        <f t="shared" si="1"/>
        <v>6.9282615156017835</v>
      </c>
      <c r="P27" s="9"/>
    </row>
    <row r="28" spans="1:16">
      <c r="A28" s="12"/>
      <c r="B28" s="25">
        <v>334.9</v>
      </c>
      <c r="C28" s="20" t="s">
        <v>30</v>
      </c>
      <c r="D28" s="46">
        <v>0</v>
      </c>
      <c r="E28" s="46">
        <v>607549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607549</v>
      </c>
      <c r="O28" s="47">
        <f t="shared" si="1"/>
        <v>36.109895988112925</v>
      </c>
      <c r="P28" s="9"/>
    </row>
    <row r="29" spans="1:16">
      <c r="A29" s="12"/>
      <c r="B29" s="25">
        <v>335.12</v>
      </c>
      <c r="C29" s="20" t="s">
        <v>31</v>
      </c>
      <c r="D29" s="46">
        <v>594865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594865</v>
      </c>
      <c r="O29" s="47">
        <f t="shared" si="1"/>
        <v>35.356017830609211</v>
      </c>
      <c r="P29" s="9"/>
    </row>
    <row r="30" spans="1:16">
      <c r="A30" s="12"/>
      <c r="B30" s="25">
        <v>335.14</v>
      </c>
      <c r="C30" s="20" t="s">
        <v>32</v>
      </c>
      <c r="D30" s="46">
        <v>23387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23387</v>
      </c>
      <c r="O30" s="47">
        <f t="shared" si="1"/>
        <v>1.3900148588410104</v>
      </c>
      <c r="P30" s="9"/>
    </row>
    <row r="31" spans="1:16">
      <c r="A31" s="12"/>
      <c r="B31" s="25">
        <v>335.15</v>
      </c>
      <c r="C31" s="20" t="s">
        <v>33</v>
      </c>
      <c r="D31" s="46">
        <v>22703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22703</v>
      </c>
      <c r="O31" s="47">
        <f t="shared" si="1"/>
        <v>1.3493610698365528</v>
      </c>
      <c r="P31" s="9"/>
    </row>
    <row r="32" spans="1:16">
      <c r="A32" s="12"/>
      <c r="B32" s="25">
        <v>335.18</v>
      </c>
      <c r="C32" s="20" t="s">
        <v>34</v>
      </c>
      <c r="D32" s="46">
        <v>753968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753968</v>
      </c>
      <c r="O32" s="47">
        <f t="shared" si="1"/>
        <v>44.812362555720654</v>
      </c>
      <c r="P32" s="9"/>
    </row>
    <row r="33" spans="1:16">
      <c r="A33" s="12"/>
      <c r="B33" s="25">
        <v>335.21</v>
      </c>
      <c r="C33" s="20" t="s">
        <v>35</v>
      </c>
      <c r="D33" s="46">
        <v>8060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8060</v>
      </c>
      <c r="O33" s="47">
        <f t="shared" si="1"/>
        <v>0.47904903417533434</v>
      </c>
      <c r="P33" s="9"/>
    </row>
    <row r="34" spans="1:16">
      <c r="A34" s="12"/>
      <c r="B34" s="25">
        <v>335.49</v>
      </c>
      <c r="C34" s="20" t="s">
        <v>36</v>
      </c>
      <c r="D34" s="46">
        <v>25614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25614</v>
      </c>
      <c r="O34" s="47">
        <f t="shared" si="1"/>
        <v>1.5223774145616642</v>
      </c>
      <c r="P34" s="9"/>
    </row>
    <row r="35" spans="1:16">
      <c r="A35" s="12"/>
      <c r="B35" s="25">
        <v>337.2</v>
      </c>
      <c r="C35" s="20" t="s">
        <v>37</v>
      </c>
      <c r="D35" s="46">
        <v>15669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15669</v>
      </c>
      <c r="O35" s="47">
        <f t="shared" si="1"/>
        <v>0.9312927191679049</v>
      </c>
      <c r="P35" s="9"/>
    </row>
    <row r="36" spans="1:16">
      <c r="A36" s="12"/>
      <c r="B36" s="25">
        <v>337.3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500580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500580</v>
      </c>
      <c r="O36" s="47">
        <f t="shared" si="1"/>
        <v>29.752154531946509</v>
      </c>
      <c r="P36" s="9"/>
    </row>
    <row r="37" spans="1:16">
      <c r="A37" s="12"/>
      <c r="B37" s="25">
        <v>338</v>
      </c>
      <c r="C37" s="20" t="s">
        <v>39</v>
      </c>
      <c r="D37" s="46">
        <v>105380</v>
      </c>
      <c r="E37" s="46">
        <v>1247051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696854</v>
      </c>
      <c r="N37" s="46">
        <f>SUM(D37:M37)</f>
        <v>2049285</v>
      </c>
      <c r="O37" s="47">
        <f t="shared" ref="O37:O68" si="7">(N37/O$76)</f>
        <v>121.8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SUM(D39:D50)</f>
        <v>14404197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41704790</v>
      </c>
      <c r="J38" s="32">
        <f t="shared" si="8"/>
        <v>1089913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57198900</v>
      </c>
      <c r="O38" s="45">
        <f t="shared" si="7"/>
        <v>3399.6374442793463</v>
      </c>
      <c r="P38" s="10"/>
    </row>
    <row r="39" spans="1:16">
      <c r="A39" s="12"/>
      <c r="B39" s="25">
        <v>341.2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1089913</v>
      </c>
      <c r="K39" s="46">
        <v>0</v>
      </c>
      <c r="L39" s="46">
        <v>0</v>
      </c>
      <c r="M39" s="46">
        <v>0</v>
      </c>
      <c r="N39" s="46">
        <f>SUM(D39:M39)</f>
        <v>1089913</v>
      </c>
      <c r="O39" s="47">
        <f t="shared" si="7"/>
        <v>64.779375928677567</v>
      </c>
      <c r="P39" s="9"/>
    </row>
    <row r="40" spans="1:16">
      <c r="A40" s="12"/>
      <c r="B40" s="25">
        <v>341.3</v>
      </c>
      <c r="C40" s="20" t="s">
        <v>48</v>
      </c>
      <c r="D40" s="46">
        <v>9058408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9">SUM(D40:M40)</f>
        <v>9058408</v>
      </c>
      <c r="O40" s="47">
        <f t="shared" si="7"/>
        <v>538.38977711738482</v>
      </c>
      <c r="P40" s="9"/>
    </row>
    <row r="41" spans="1:16">
      <c r="A41" s="12"/>
      <c r="B41" s="25">
        <v>341.9</v>
      </c>
      <c r="C41" s="20" t="s">
        <v>49</v>
      </c>
      <c r="D41" s="46">
        <v>5325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5325</v>
      </c>
      <c r="O41" s="47">
        <f t="shared" si="7"/>
        <v>0.31649331352154531</v>
      </c>
      <c r="P41" s="9"/>
    </row>
    <row r="42" spans="1:16">
      <c r="A42" s="12"/>
      <c r="B42" s="25">
        <v>342.9</v>
      </c>
      <c r="C42" s="20" t="s">
        <v>50</v>
      </c>
      <c r="D42" s="46">
        <v>43828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43828</v>
      </c>
      <c r="O42" s="47">
        <f t="shared" si="7"/>
        <v>2.604933135215453</v>
      </c>
      <c r="P42" s="9"/>
    </row>
    <row r="43" spans="1:16">
      <c r="A43" s="12"/>
      <c r="B43" s="25">
        <v>343.3</v>
      </c>
      <c r="C43" s="20" t="s">
        <v>51</v>
      </c>
      <c r="D43" s="46">
        <v>2555821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2555821</v>
      </c>
      <c r="O43" s="47">
        <f t="shared" si="7"/>
        <v>151.9061515601783</v>
      </c>
      <c r="P43" s="9"/>
    </row>
    <row r="44" spans="1:16">
      <c r="A44" s="12"/>
      <c r="B44" s="25">
        <v>343.4</v>
      </c>
      <c r="C44" s="20" t="s">
        <v>52</v>
      </c>
      <c r="D44" s="46">
        <v>2320925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2320925</v>
      </c>
      <c r="O44" s="47">
        <f t="shared" si="7"/>
        <v>137.94502228826153</v>
      </c>
      <c r="P44" s="9"/>
    </row>
    <row r="45" spans="1:16">
      <c r="A45" s="12"/>
      <c r="B45" s="25">
        <v>343.6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40754188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40754188</v>
      </c>
      <c r="O45" s="47">
        <f t="shared" si="7"/>
        <v>2422.2399999999998</v>
      </c>
      <c r="P45" s="9"/>
    </row>
    <row r="46" spans="1:16">
      <c r="A46" s="12"/>
      <c r="B46" s="25">
        <v>343.9</v>
      </c>
      <c r="C46" s="20" t="s">
        <v>54</v>
      </c>
      <c r="D46" s="46">
        <v>107342</v>
      </c>
      <c r="E46" s="46">
        <v>0</v>
      </c>
      <c r="F46" s="46">
        <v>0</v>
      </c>
      <c r="G46" s="46">
        <v>0</v>
      </c>
      <c r="H46" s="46">
        <v>0</v>
      </c>
      <c r="I46" s="46">
        <v>950602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1057944</v>
      </c>
      <c r="O46" s="47">
        <f t="shared" si="7"/>
        <v>62.879286775631499</v>
      </c>
      <c r="P46" s="9"/>
    </row>
    <row r="47" spans="1:16">
      <c r="A47" s="12"/>
      <c r="B47" s="25">
        <v>347.2</v>
      </c>
      <c r="C47" s="20" t="s">
        <v>55</v>
      </c>
      <c r="D47" s="46">
        <v>2217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2217</v>
      </c>
      <c r="O47" s="47">
        <f t="shared" si="7"/>
        <v>0.13176820208023773</v>
      </c>
      <c r="P47" s="9"/>
    </row>
    <row r="48" spans="1:16">
      <c r="A48" s="12"/>
      <c r="B48" s="25">
        <v>347.3</v>
      </c>
      <c r="C48" s="20" t="s">
        <v>56</v>
      </c>
      <c r="D48" s="46">
        <v>223661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223661</v>
      </c>
      <c r="O48" s="47">
        <f t="shared" si="7"/>
        <v>13.29337295690936</v>
      </c>
      <c r="P48" s="9"/>
    </row>
    <row r="49" spans="1:16">
      <c r="A49" s="12"/>
      <c r="B49" s="25">
        <v>347.4</v>
      </c>
      <c r="C49" s="20" t="s">
        <v>57</v>
      </c>
      <c r="D49" s="46">
        <v>39731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39731</v>
      </c>
      <c r="O49" s="47">
        <f t="shared" si="7"/>
        <v>2.3614264487369985</v>
      </c>
      <c r="P49" s="9"/>
    </row>
    <row r="50" spans="1:16">
      <c r="A50" s="12"/>
      <c r="B50" s="25">
        <v>347.5</v>
      </c>
      <c r="C50" s="20" t="s">
        <v>58</v>
      </c>
      <c r="D50" s="46">
        <v>46939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46939</v>
      </c>
      <c r="O50" s="47">
        <f t="shared" si="7"/>
        <v>2.7898365527488855</v>
      </c>
      <c r="P50" s="9"/>
    </row>
    <row r="51" spans="1:16" ht="15.75">
      <c r="A51" s="29" t="s">
        <v>45</v>
      </c>
      <c r="B51" s="30"/>
      <c r="C51" s="31"/>
      <c r="D51" s="32">
        <f t="shared" ref="D51:M51" si="10">SUM(D52:D56)</f>
        <v>111760</v>
      </c>
      <c r="E51" s="32">
        <f t="shared" si="10"/>
        <v>23054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8" si="11">SUM(D51:M51)</f>
        <v>134814</v>
      </c>
      <c r="O51" s="45">
        <f t="shared" si="7"/>
        <v>8.012719167904903</v>
      </c>
      <c r="P51" s="10"/>
    </row>
    <row r="52" spans="1:16">
      <c r="A52" s="13"/>
      <c r="B52" s="39">
        <v>351.1</v>
      </c>
      <c r="C52" s="21" t="s">
        <v>61</v>
      </c>
      <c r="D52" s="46">
        <v>890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890</v>
      </c>
      <c r="O52" s="47">
        <f t="shared" si="7"/>
        <v>5.2897473997028231E-2</v>
      </c>
      <c r="P52" s="9"/>
    </row>
    <row r="53" spans="1:16">
      <c r="A53" s="13"/>
      <c r="B53" s="39">
        <v>351.2</v>
      </c>
      <c r="C53" s="21" t="s">
        <v>62</v>
      </c>
      <c r="D53" s="46">
        <v>0</v>
      </c>
      <c r="E53" s="46">
        <v>14501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14501</v>
      </c>
      <c r="O53" s="47">
        <f t="shared" si="7"/>
        <v>0.86187221396731051</v>
      </c>
      <c r="P53" s="9"/>
    </row>
    <row r="54" spans="1:16">
      <c r="A54" s="13"/>
      <c r="B54" s="39">
        <v>351.3</v>
      </c>
      <c r="C54" s="21" t="s">
        <v>63</v>
      </c>
      <c r="D54" s="46">
        <v>0</v>
      </c>
      <c r="E54" s="46">
        <v>7441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7441</v>
      </c>
      <c r="O54" s="47">
        <f t="shared" si="7"/>
        <v>0.44225854383358099</v>
      </c>
      <c r="P54" s="9"/>
    </row>
    <row r="55" spans="1:16">
      <c r="A55" s="13"/>
      <c r="B55" s="39">
        <v>351.9</v>
      </c>
      <c r="C55" s="21" t="s">
        <v>65</v>
      </c>
      <c r="D55" s="46">
        <v>110870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110870</v>
      </c>
      <c r="O55" s="47">
        <f t="shared" si="7"/>
        <v>6.5895988112927188</v>
      </c>
      <c r="P55" s="9"/>
    </row>
    <row r="56" spans="1:16">
      <c r="A56" s="13"/>
      <c r="B56" s="39">
        <v>358.2</v>
      </c>
      <c r="C56" s="21" t="s">
        <v>64</v>
      </c>
      <c r="D56" s="46">
        <v>0</v>
      </c>
      <c r="E56" s="46">
        <v>1112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1112</v>
      </c>
      <c r="O56" s="47">
        <f t="shared" si="7"/>
        <v>6.6092124814264491E-2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SUM(D58:D67)</f>
        <v>645372</v>
      </c>
      <c r="E57" s="32">
        <f t="shared" si="12"/>
        <v>-46119</v>
      </c>
      <c r="F57" s="32">
        <f t="shared" si="12"/>
        <v>-4892</v>
      </c>
      <c r="G57" s="32">
        <f t="shared" si="12"/>
        <v>122639</v>
      </c>
      <c r="H57" s="32">
        <f t="shared" si="12"/>
        <v>0</v>
      </c>
      <c r="I57" s="32">
        <f t="shared" si="12"/>
        <v>2745673</v>
      </c>
      <c r="J57" s="32">
        <f t="shared" si="12"/>
        <v>339490</v>
      </c>
      <c r="K57" s="32">
        <f t="shared" si="12"/>
        <v>449102</v>
      </c>
      <c r="L57" s="32">
        <f t="shared" si="12"/>
        <v>0</v>
      </c>
      <c r="M57" s="32">
        <f t="shared" si="12"/>
        <v>3003</v>
      </c>
      <c r="N57" s="32">
        <f t="shared" si="11"/>
        <v>4254268</v>
      </c>
      <c r="O57" s="45">
        <f t="shared" si="7"/>
        <v>252.85396731054979</v>
      </c>
      <c r="P57" s="10"/>
    </row>
    <row r="58" spans="1:16">
      <c r="A58" s="12"/>
      <c r="B58" s="25">
        <v>361.1</v>
      </c>
      <c r="C58" s="20" t="s">
        <v>66</v>
      </c>
      <c r="D58" s="46">
        <v>104144</v>
      </c>
      <c r="E58" s="46">
        <v>7779</v>
      </c>
      <c r="F58" s="46">
        <v>4295</v>
      </c>
      <c r="G58" s="46">
        <v>135029</v>
      </c>
      <c r="H58" s="46">
        <v>0</v>
      </c>
      <c r="I58" s="46">
        <v>450242</v>
      </c>
      <c r="J58" s="46">
        <v>59638</v>
      </c>
      <c r="K58" s="46">
        <v>911986</v>
      </c>
      <c r="L58" s="46">
        <v>0</v>
      </c>
      <c r="M58" s="46">
        <v>5373</v>
      </c>
      <c r="N58" s="46">
        <f t="shared" si="11"/>
        <v>1678486</v>
      </c>
      <c r="O58" s="47">
        <f t="shared" si="7"/>
        <v>99.761426448736998</v>
      </c>
      <c r="P58" s="9"/>
    </row>
    <row r="59" spans="1:16">
      <c r="A59" s="12"/>
      <c r="B59" s="25">
        <v>361.2</v>
      </c>
      <c r="C59" s="20" t="s">
        <v>67</v>
      </c>
      <c r="D59" s="46">
        <v>9758</v>
      </c>
      <c r="E59" s="46">
        <v>73</v>
      </c>
      <c r="F59" s="46">
        <v>1301</v>
      </c>
      <c r="G59" s="46">
        <v>0</v>
      </c>
      <c r="H59" s="46">
        <v>0</v>
      </c>
      <c r="I59" s="46">
        <v>109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3">SUM(D59:M59)</f>
        <v>11241</v>
      </c>
      <c r="O59" s="47">
        <f t="shared" si="7"/>
        <v>0.66811292719167903</v>
      </c>
      <c r="P59" s="9"/>
    </row>
    <row r="60" spans="1:16">
      <c r="A60" s="12"/>
      <c r="B60" s="25">
        <v>361.3</v>
      </c>
      <c r="C60" s="20" t="s">
        <v>68</v>
      </c>
      <c r="D60" s="46">
        <v>-61706</v>
      </c>
      <c r="E60" s="46">
        <v>-75545</v>
      </c>
      <c r="F60" s="46">
        <v>-10488</v>
      </c>
      <c r="G60" s="46">
        <v>-12390</v>
      </c>
      <c r="H60" s="46">
        <v>0</v>
      </c>
      <c r="I60" s="46">
        <v>-275862</v>
      </c>
      <c r="J60" s="46">
        <v>-38255</v>
      </c>
      <c r="K60" s="46">
        <v>0</v>
      </c>
      <c r="L60" s="46">
        <v>0</v>
      </c>
      <c r="M60" s="46">
        <v>-2370</v>
      </c>
      <c r="N60" s="46">
        <f t="shared" si="13"/>
        <v>-476616</v>
      </c>
      <c r="O60" s="47">
        <f t="shared" si="7"/>
        <v>-28.327845468053493</v>
      </c>
      <c r="P60" s="9"/>
    </row>
    <row r="61" spans="1:16">
      <c r="A61" s="12"/>
      <c r="B61" s="25">
        <v>361.4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-3711056</v>
      </c>
      <c r="L61" s="46">
        <v>0</v>
      </c>
      <c r="M61" s="46">
        <v>0</v>
      </c>
      <c r="N61" s="46">
        <f t="shared" si="13"/>
        <v>-3711056</v>
      </c>
      <c r="O61" s="47">
        <f t="shared" si="7"/>
        <v>-220.56796433878156</v>
      </c>
      <c r="P61" s="9"/>
    </row>
    <row r="62" spans="1:16">
      <c r="A62" s="12"/>
      <c r="B62" s="25">
        <v>362</v>
      </c>
      <c r="C62" s="20" t="s">
        <v>70</v>
      </c>
      <c r="D62" s="46">
        <v>130600</v>
      </c>
      <c r="E62" s="46">
        <v>20111</v>
      </c>
      <c r="F62" s="46">
        <v>0</v>
      </c>
      <c r="G62" s="46">
        <v>0</v>
      </c>
      <c r="H62" s="46">
        <v>0</v>
      </c>
      <c r="I62" s="46">
        <v>6649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157360</v>
      </c>
      <c r="O62" s="47">
        <f t="shared" si="7"/>
        <v>9.3527488855869247</v>
      </c>
      <c r="P62" s="9"/>
    </row>
    <row r="63" spans="1:16">
      <c r="A63" s="12"/>
      <c r="B63" s="25">
        <v>364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25168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25168</v>
      </c>
      <c r="O63" s="47">
        <f t="shared" si="7"/>
        <v>1.4958692421991084</v>
      </c>
      <c r="P63" s="9"/>
    </row>
    <row r="64" spans="1:16">
      <c r="A64" s="12"/>
      <c r="B64" s="25">
        <v>365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19121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19121</v>
      </c>
      <c r="O64" s="47">
        <f t="shared" si="7"/>
        <v>1.1364635958395246</v>
      </c>
      <c r="P64" s="9"/>
    </row>
    <row r="65" spans="1:119">
      <c r="A65" s="12"/>
      <c r="B65" s="25">
        <v>366</v>
      </c>
      <c r="C65" s="20" t="s">
        <v>73</v>
      </c>
      <c r="D65" s="46">
        <v>166125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166125</v>
      </c>
      <c r="O65" s="47">
        <f t="shared" si="7"/>
        <v>9.8736998514115903</v>
      </c>
      <c r="P65" s="9"/>
    </row>
    <row r="66" spans="1:119">
      <c r="A66" s="12"/>
      <c r="B66" s="25">
        <v>368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3213773</v>
      </c>
      <c r="L66" s="46">
        <v>0</v>
      </c>
      <c r="M66" s="46">
        <v>0</v>
      </c>
      <c r="N66" s="46">
        <f t="shared" si="13"/>
        <v>3213773</v>
      </c>
      <c r="O66" s="47">
        <f t="shared" si="7"/>
        <v>191.01176820208025</v>
      </c>
      <c r="P66" s="9"/>
    </row>
    <row r="67" spans="1:119">
      <c r="A67" s="12"/>
      <c r="B67" s="25">
        <v>369.9</v>
      </c>
      <c r="C67" s="20" t="s">
        <v>75</v>
      </c>
      <c r="D67" s="46">
        <v>296451</v>
      </c>
      <c r="E67" s="46">
        <v>1463</v>
      </c>
      <c r="F67" s="46">
        <v>0</v>
      </c>
      <c r="G67" s="46">
        <v>0</v>
      </c>
      <c r="H67" s="46">
        <v>0</v>
      </c>
      <c r="I67" s="46">
        <v>2520246</v>
      </c>
      <c r="J67" s="46">
        <v>318107</v>
      </c>
      <c r="K67" s="46">
        <v>34399</v>
      </c>
      <c r="L67" s="46">
        <v>0</v>
      </c>
      <c r="M67" s="46">
        <v>0</v>
      </c>
      <c r="N67" s="46">
        <f t="shared" si="13"/>
        <v>3170666</v>
      </c>
      <c r="O67" s="47">
        <f t="shared" si="7"/>
        <v>188.44968796433878</v>
      </c>
      <c r="P67" s="9"/>
    </row>
    <row r="68" spans="1:119" ht="15.75">
      <c r="A68" s="29" t="s">
        <v>46</v>
      </c>
      <c r="B68" s="30"/>
      <c r="C68" s="31"/>
      <c r="D68" s="32">
        <f t="shared" ref="D68:M68" si="14">SUM(D69:D73)</f>
        <v>4787825</v>
      </c>
      <c r="E68" s="32">
        <f t="shared" si="14"/>
        <v>0</v>
      </c>
      <c r="F68" s="32">
        <f t="shared" si="14"/>
        <v>1200000</v>
      </c>
      <c r="G68" s="32">
        <f t="shared" si="14"/>
        <v>51845</v>
      </c>
      <c r="H68" s="32">
        <f t="shared" si="14"/>
        <v>0</v>
      </c>
      <c r="I68" s="32">
        <f t="shared" si="14"/>
        <v>9548694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ref="N68:N74" si="15">SUM(D68:M68)</f>
        <v>15588364</v>
      </c>
      <c r="O68" s="45">
        <f t="shared" si="7"/>
        <v>926.50008915304602</v>
      </c>
      <c r="P68" s="9"/>
    </row>
    <row r="69" spans="1:119">
      <c r="A69" s="12"/>
      <c r="B69" s="25">
        <v>381</v>
      </c>
      <c r="C69" s="20" t="s">
        <v>76</v>
      </c>
      <c r="D69" s="46">
        <v>36538</v>
      </c>
      <c r="E69" s="46">
        <v>0</v>
      </c>
      <c r="F69" s="46">
        <v>1200000</v>
      </c>
      <c r="G69" s="46">
        <v>51845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1288383</v>
      </c>
      <c r="O69" s="47">
        <f t="shared" ref="O69:O74" si="16">(N69/O$76)</f>
        <v>76.575512630014856</v>
      </c>
      <c r="P69" s="9"/>
    </row>
    <row r="70" spans="1:119">
      <c r="A70" s="12"/>
      <c r="B70" s="25">
        <v>382</v>
      </c>
      <c r="C70" s="20" t="s">
        <v>87</v>
      </c>
      <c r="D70" s="46">
        <v>4083582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4083582</v>
      </c>
      <c r="O70" s="47">
        <f t="shared" si="16"/>
        <v>242.70918276374442</v>
      </c>
      <c r="P70" s="9"/>
    </row>
    <row r="71" spans="1:119">
      <c r="A71" s="12"/>
      <c r="B71" s="25">
        <v>383</v>
      </c>
      <c r="C71" s="20" t="s">
        <v>77</v>
      </c>
      <c r="D71" s="46">
        <v>650450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650450</v>
      </c>
      <c r="O71" s="47">
        <f t="shared" si="16"/>
        <v>38.65973254086181</v>
      </c>
      <c r="P71" s="9"/>
    </row>
    <row r="72" spans="1:119">
      <c r="A72" s="12"/>
      <c r="B72" s="25">
        <v>389.7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9548694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9548694</v>
      </c>
      <c r="O72" s="47">
        <f t="shared" si="16"/>
        <v>567.53010401188703</v>
      </c>
      <c r="P72" s="9"/>
    </row>
    <row r="73" spans="1:119" ht="15.75" thickBot="1">
      <c r="A73" s="12"/>
      <c r="B73" s="25">
        <v>389.8</v>
      </c>
      <c r="C73" s="20" t="s">
        <v>79</v>
      </c>
      <c r="D73" s="46">
        <v>17255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17255</v>
      </c>
      <c r="O73" s="47">
        <f t="shared" si="16"/>
        <v>1.02555720653789</v>
      </c>
      <c r="P73" s="9"/>
    </row>
    <row r="74" spans="1:119" ht="16.5" thickBot="1">
      <c r="A74" s="14" t="s">
        <v>59</v>
      </c>
      <c r="B74" s="23"/>
      <c r="C74" s="22"/>
      <c r="D74" s="15">
        <f t="shared" ref="D74:M74" si="17">SUM(D5,D13,D22,D38,D51,D57,D68)</f>
        <v>31650926</v>
      </c>
      <c r="E74" s="15">
        <f t="shared" si="17"/>
        <v>2066262</v>
      </c>
      <c r="F74" s="15">
        <f t="shared" si="17"/>
        <v>2228061</v>
      </c>
      <c r="G74" s="15">
        <f t="shared" si="17"/>
        <v>174484</v>
      </c>
      <c r="H74" s="15">
        <f t="shared" si="17"/>
        <v>0</v>
      </c>
      <c r="I74" s="15">
        <f t="shared" si="17"/>
        <v>55259041</v>
      </c>
      <c r="J74" s="15">
        <f t="shared" si="17"/>
        <v>1429403</v>
      </c>
      <c r="K74" s="15">
        <f t="shared" si="17"/>
        <v>449102</v>
      </c>
      <c r="L74" s="15">
        <f t="shared" si="17"/>
        <v>0</v>
      </c>
      <c r="M74" s="15">
        <f t="shared" si="17"/>
        <v>699857</v>
      </c>
      <c r="N74" s="15">
        <f t="shared" si="15"/>
        <v>93957136</v>
      </c>
      <c r="O74" s="38">
        <f t="shared" si="16"/>
        <v>5584.3765824665679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86</v>
      </c>
      <c r="M76" s="118"/>
      <c r="N76" s="118"/>
      <c r="O76" s="43">
        <v>16825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92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A78:O78"/>
    <mergeCell ref="A77:O77"/>
    <mergeCell ref="L76:N7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7173387</v>
      </c>
      <c r="E5" s="27">
        <f t="shared" si="0"/>
        <v>0</v>
      </c>
      <c r="F5" s="27">
        <f t="shared" si="0"/>
        <v>571695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7745082</v>
      </c>
      <c r="O5" s="33">
        <f t="shared" ref="O5:O36" si="1">(N5/O$76)</f>
        <v>456.37157503977375</v>
      </c>
      <c r="P5" s="6"/>
    </row>
    <row r="6" spans="1:133">
      <c r="A6" s="12"/>
      <c r="B6" s="25">
        <v>311</v>
      </c>
      <c r="C6" s="20" t="s">
        <v>2</v>
      </c>
      <c r="D6" s="46">
        <v>5145088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5145088</v>
      </c>
      <c r="O6" s="47">
        <f t="shared" si="1"/>
        <v>303.16940663484769</v>
      </c>
      <c r="P6" s="9"/>
    </row>
    <row r="7" spans="1:133">
      <c r="A7" s="12"/>
      <c r="B7" s="25">
        <v>312.10000000000002</v>
      </c>
      <c r="C7" s="20" t="s">
        <v>11</v>
      </c>
      <c r="D7" s="46">
        <v>353342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353342</v>
      </c>
      <c r="O7" s="47">
        <f t="shared" si="1"/>
        <v>20.820340580991104</v>
      </c>
      <c r="P7" s="9"/>
    </row>
    <row r="8" spans="1:133">
      <c r="A8" s="12"/>
      <c r="B8" s="25">
        <v>314.10000000000002</v>
      </c>
      <c r="C8" s="20" t="s">
        <v>12</v>
      </c>
      <c r="D8" s="46">
        <v>874440</v>
      </c>
      <c r="E8" s="46">
        <v>0</v>
      </c>
      <c r="F8" s="46">
        <v>208648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1083088</v>
      </c>
      <c r="O8" s="47">
        <f t="shared" si="1"/>
        <v>63.81992811266278</v>
      </c>
      <c r="P8" s="9"/>
    </row>
    <row r="9" spans="1:133">
      <c r="A9" s="12"/>
      <c r="B9" s="25">
        <v>314.39999999999998</v>
      </c>
      <c r="C9" s="20" t="s">
        <v>13</v>
      </c>
      <c r="D9" s="46">
        <v>31602</v>
      </c>
      <c r="E9" s="46">
        <v>0</v>
      </c>
      <c r="F9" s="46">
        <v>3616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35218</v>
      </c>
      <c r="O9" s="47">
        <f t="shared" si="1"/>
        <v>2.0751870838489186</v>
      </c>
      <c r="P9" s="9"/>
    </row>
    <row r="10" spans="1:133">
      <c r="A10" s="12"/>
      <c r="B10" s="25">
        <v>314.8</v>
      </c>
      <c r="C10" s="20" t="s">
        <v>14</v>
      </c>
      <c r="D10" s="46">
        <v>13362</v>
      </c>
      <c r="E10" s="46">
        <v>0</v>
      </c>
      <c r="F10" s="46">
        <v>1343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14705</v>
      </c>
      <c r="O10" s="47">
        <f t="shared" si="1"/>
        <v>0.86647810971657535</v>
      </c>
      <c r="P10" s="9"/>
    </row>
    <row r="11" spans="1:133">
      <c r="A11" s="12"/>
      <c r="B11" s="25">
        <v>315</v>
      </c>
      <c r="C11" s="20" t="s">
        <v>15</v>
      </c>
      <c r="D11" s="46">
        <v>585182</v>
      </c>
      <c r="E11" s="46">
        <v>0</v>
      </c>
      <c r="F11" s="46">
        <v>358088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943270</v>
      </c>
      <c r="O11" s="47">
        <f t="shared" si="1"/>
        <v>55.581285722703434</v>
      </c>
      <c r="P11" s="9"/>
    </row>
    <row r="12" spans="1:133">
      <c r="A12" s="12"/>
      <c r="B12" s="25">
        <v>316</v>
      </c>
      <c r="C12" s="20" t="s">
        <v>16</v>
      </c>
      <c r="D12" s="46">
        <v>170371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170371</v>
      </c>
      <c r="O12" s="47">
        <f t="shared" si="1"/>
        <v>10.038948795003241</v>
      </c>
      <c r="P12" s="9"/>
    </row>
    <row r="13" spans="1:133" ht="15.75">
      <c r="A13" s="29" t="s">
        <v>122</v>
      </c>
      <c r="B13" s="30"/>
      <c r="C13" s="31"/>
      <c r="D13" s="32">
        <f t="shared" ref="D13:M13" si="3">SUM(D14:D18)</f>
        <v>1529196</v>
      </c>
      <c r="E13" s="32">
        <f t="shared" si="3"/>
        <v>0</v>
      </c>
      <c r="F13" s="32">
        <f t="shared" si="3"/>
        <v>282837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1812033</v>
      </c>
      <c r="O13" s="45">
        <f t="shared" si="1"/>
        <v>106.77231748276472</v>
      </c>
      <c r="P13" s="10"/>
    </row>
    <row r="14" spans="1:133">
      <c r="A14" s="12"/>
      <c r="B14" s="25">
        <v>322</v>
      </c>
      <c r="C14" s="20" t="s">
        <v>0</v>
      </c>
      <c r="D14" s="46">
        <v>198650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198650</v>
      </c>
      <c r="O14" s="47">
        <f t="shared" si="1"/>
        <v>11.705261917388487</v>
      </c>
      <c r="P14" s="9"/>
    </row>
    <row r="15" spans="1:133">
      <c r="A15" s="12"/>
      <c r="B15" s="25">
        <v>323.10000000000002</v>
      </c>
      <c r="C15" s="20" t="s">
        <v>18</v>
      </c>
      <c r="D15" s="46">
        <v>993155</v>
      </c>
      <c r="E15" s="46">
        <v>0</v>
      </c>
      <c r="F15" s="46">
        <v>277538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1270693</v>
      </c>
      <c r="O15" s="47">
        <f t="shared" si="1"/>
        <v>74.874373932001646</v>
      </c>
      <c r="P15" s="9"/>
    </row>
    <row r="16" spans="1:133">
      <c r="A16" s="12"/>
      <c r="B16" s="25">
        <v>323.39999999999998</v>
      </c>
      <c r="C16" s="20" t="s">
        <v>19</v>
      </c>
      <c r="D16" s="46">
        <v>44271</v>
      </c>
      <c r="E16" s="46">
        <v>0</v>
      </c>
      <c r="F16" s="46">
        <v>5299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49570</v>
      </c>
      <c r="O16" s="47">
        <f t="shared" si="1"/>
        <v>2.9208650050085438</v>
      </c>
      <c r="P16" s="9"/>
    </row>
    <row r="17" spans="1:16">
      <c r="A17" s="12"/>
      <c r="B17" s="25">
        <v>323.7</v>
      </c>
      <c r="C17" s="20" t="s">
        <v>20</v>
      </c>
      <c r="D17" s="46">
        <v>183963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183963</v>
      </c>
      <c r="O17" s="47">
        <f t="shared" si="1"/>
        <v>10.839844440516174</v>
      </c>
      <c r="P17" s="9"/>
    </row>
    <row r="18" spans="1:16">
      <c r="A18" s="12"/>
      <c r="B18" s="25">
        <v>329</v>
      </c>
      <c r="C18" s="20" t="s">
        <v>123</v>
      </c>
      <c r="D18" s="46">
        <v>109157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109157</v>
      </c>
      <c r="O18" s="47">
        <f t="shared" si="1"/>
        <v>6.4319721878498619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SUM(D20:D35)</f>
        <v>2044956</v>
      </c>
      <c r="E19" s="32">
        <f t="shared" si="5"/>
        <v>1745677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759707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702663</v>
      </c>
      <c r="N19" s="44">
        <f t="shared" si="4"/>
        <v>5253003</v>
      </c>
      <c r="O19" s="45">
        <f t="shared" si="1"/>
        <v>309.52819515644336</v>
      </c>
      <c r="P19" s="10"/>
    </row>
    <row r="20" spans="1:16">
      <c r="A20" s="12"/>
      <c r="B20" s="25">
        <v>331.1</v>
      </c>
      <c r="C20" s="20" t="s">
        <v>25</v>
      </c>
      <c r="D20" s="46">
        <v>8370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8370</v>
      </c>
      <c r="O20" s="47">
        <f t="shared" si="1"/>
        <v>0.49319427258264098</v>
      </c>
      <c r="P20" s="9"/>
    </row>
    <row r="21" spans="1:16">
      <c r="A21" s="12"/>
      <c r="B21" s="25">
        <v>331.2</v>
      </c>
      <c r="C21" s="20" t="s">
        <v>26</v>
      </c>
      <c r="D21" s="46">
        <v>167427</v>
      </c>
      <c r="E21" s="46">
        <v>3731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2" si="6">SUM(D21:M21)</f>
        <v>171158</v>
      </c>
      <c r="O21" s="47">
        <f t="shared" si="1"/>
        <v>10.085322019916328</v>
      </c>
      <c r="P21" s="9"/>
    </row>
    <row r="22" spans="1:16">
      <c r="A22" s="12"/>
      <c r="B22" s="25">
        <v>331.39</v>
      </c>
      <c r="C22" s="20" t="s">
        <v>94</v>
      </c>
      <c r="D22" s="46">
        <v>188623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188623</v>
      </c>
      <c r="O22" s="47">
        <f t="shared" si="1"/>
        <v>11.114430499086676</v>
      </c>
      <c r="P22" s="9"/>
    </row>
    <row r="23" spans="1:16">
      <c r="A23" s="12"/>
      <c r="B23" s="25">
        <v>331.5</v>
      </c>
      <c r="C23" s="20" t="s">
        <v>28</v>
      </c>
      <c r="D23" s="46">
        <v>0</v>
      </c>
      <c r="E23" s="46">
        <v>44735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44735</v>
      </c>
      <c r="O23" s="47">
        <f t="shared" si="1"/>
        <v>2.6359672382299215</v>
      </c>
      <c r="P23" s="9"/>
    </row>
    <row r="24" spans="1:16">
      <c r="A24" s="12"/>
      <c r="B24" s="25">
        <v>333</v>
      </c>
      <c r="C24" s="20" t="s">
        <v>3</v>
      </c>
      <c r="D24" s="46">
        <v>47131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47131</v>
      </c>
      <c r="O24" s="47">
        <f t="shared" si="1"/>
        <v>2.7771492546108068</v>
      </c>
      <c r="P24" s="9"/>
    </row>
    <row r="25" spans="1:16">
      <c r="A25" s="12"/>
      <c r="B25" s="25">
        <v>334.9</v>
      </c>
      <c r="C25" s="20" t="s">
        <v>30</v>
      </c>
      <c r="D25" s="46">
        <v>0</v>
      </c>
      <c r="E25" s="46">
        <v>348707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348707</v>
      </c>
      <c r="O25" s="47">
        <f t="shared" si="1"/>
        <v>20.547227623593187</v>
      </c>
      <c r="P25" s="9"/>
    </row>
    <row r="26" spans="1:16">
      <c r="A26" s="12"/>
      <c r="B26" s="25">
        <v>335.12</v>
      </c>
      <c r="C26" s="20" t="s">
        <v>31</v>
      </c>
      <c r="D26" s="46">
        <v>604967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604967</v>
      </c>
      <c r="O26" s="47">
        <f t="shared" si="1"/>
        <v>35.647103883094694</v>
      </c>
      <c r="P26" s="9"/>
    </row>
    <row r="27" spans="1:16">
      <c r="A27" s="12"/>
      <c r="B27" s="25">
        <v>335.14</v>
      </c>
      <c r="C27" s="20" t="s">
        <v>32</v>
      </c>
      <c r="D27" s="46">
        <v>21251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21251</v>
      </c>
      <c r="O27" s="47">
        <f t="shared" si="1"/>
        <v>1.252194920747157</v>
      </c>
      <c r="P27" s="9"/>
    </row>
    <row r="28" spans="1:16">
      <c r="A28" s="12"/>
      <c r="B28" s="25">
        <v>335.15</v>
      </c>
      <c r="C28" s="20" t="s">
        <v>33</v>
      </c>
      <c r="D28" s="46">
        <v>22243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22243</v>
      </c>
      <c r="O28" s="47">
        <f t="shared" si="1"/>
        <v>1.3106475752754698</v>
      </c>
      <c r="P28" s="9"/>
    </row>
    <row r="29" spans="1:16">
      <c r="A29" s="12"/>
      <c r="B29" s="25">
        <v>335.18</v>
      </c>
      <c r="C29" s="20" t="s">
        <v>34</v>
      </c>
      <c r="D29" s="46">
        <v>836888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836888</v>
      </c>
      <c r="O29" s="47">
        <f t="shared" si="1"/>
        <v>49.312827765010901</v>
      </c>
      <c r="P29" s="9"/>
    </row>
    <row r="30" spans="1:16">
      <c r="A30" s="12"/>
      <c r="B30" s="25">
        <v>335.21</v>
      </c>
      <c r="C30" s="20" t="s">
        <v>35</v>
      </c>
      <c r="D30" s="46">
        <v>6240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6240</v>
      </c>
      <c r="O30" s="47">
        <f t="shared" si="1"/>
        <v>0.36768605267809795</v>
      </c>
      <c r="P30" s="9"/>
    </row>
    <row r="31" spans="1:16">
      <c r="A31" s="12"/>
      <c r="B31" s="25">
        <v>335.29</v>
      </c>
      <c r="C31" s="20" t="s">
        <v>124</v>
      </c>
      <c r="D31" s="46">
        <v>1083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1083</v>
      </c>
      <c r="O31" s="47">
        <f t="shared" si="1"/>
        <v>6.3814742796535262E-2</v>
      </c>
      <c r="P31" s="9"/>
    </row>
    <row r="32" spans="1:16">
      <c r="A32" s="12"/>
      <c r="B32" s="25">
        <v>335.49</v>
      </c>
      <c r="C32" s="20" t="s">
        <v>36</v>
      </c>
      <c r="D32" s="46">
        <v>21843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21843</v>
      </c>
      <c r="O32" s="47">
        <f t="shared" si="1"/>
        <v>1.2870779565140533</v>
      </c>
      <c r="P32" s="9"/>
    </row>
    <row r="33" spans="1:16">
      <c r="A33" s="12"/>
      <c r="B33" s="25">
        <v>337.2</v>
      </c>
      <c r="C33" s="20" t="s">
        <v>37</v>
      </c>
      <c r="D33" s="46">
        <v>42867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42867</v>
      </c>
      <c r="O33" s="47">
        <f t="shared" si="1"/>
        <v>2.5258971186141066</v>
      </c>
      <c r="P33" s="9"/>
    </row>
    <row r="34" spans="1:16">
      <c r="A34" s="12"/>
      <c r="B34" s="25">
        <v>337.3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759707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759707</v>
      </c>
      <c r="O34" s="47">
        <f t="shared" si="1"/>
        <v>44.765010900948674</v>
      </c>
      <c r="P34" s="9"/>
    </row>
    <row r="35" spans="1:16">
      <c r="A35" s="12"/>
      <c r="B35" s="25">
        <v>338</v>
      </c>
      <c r="C35" s="20" t="s">
        <v>39</v>
      </c>
      <c r="D35" s="46">
        <v>76023</v>
      </c>
      <c r="E35" s="46">
        <v>1348504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702663</v>
      </c>
      <c r="N35" s="46">
        <f t="shared" si="7"/>
        <v>2127190</v>
      </c>
      <c r="O35" s="47">
        <f t="shared" si="1"/>
        <v>125.34264333274409</v>
      </c>
      <c r="P35" s="9"/>
    </row>
    <row r="36" spans="1:16" ht="15.75">
      <c r="A36" s="29" t="s">
        <v>44</v>
      </c>
      <c r="B36" s="30"/>
      <c r="C36" s="31"/>
      <c r="D36" s="32">
        <f t="shared" ref="D36:M36" si="8">SUM(D37:D51)</f>
        <v>12470046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37910718</v>
      </c>
      <c r="J36" s="32">
        <f t="shared" si="8"/>
        <v>1100554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51481318</v>
      </c>
      <c r="O36" s="45">
        <f t="shared" si="1"/>
        <v>3033.4875964881267</v>
      </c>
      <c r="P36" s="10"/>
    </row>
    <row r="37" spans="1:16">
      <c r="A37" s="12"/>
      <c r="B37" s="25">
        <v>341.1</v>
      </c>
      <c r="C37" s="20" t="s">
        <v>125</v>
      </c>
      <c r="D37" s="46">
        <v>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</v>
      </c>
      <c r="O37" s="47">
        <f t="shared" ref="O37:O68" si="9">(N37/O$76)</f>
        <v>1.1784809380708267E-3</v>
      </c>
      <c r="P37" s="9"/>
    </row>
    <row r="38" spans="1:16">
      <c r="A38" s="12"/>
      <c r="B38" s="25">
        <v>341.2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1100554</v>
      </c>
      <c r="K38" s="46">
        <v>0</v>
      </c>
      <c r="L38" s="46">
        <v>0</v>
      </c>
      <c r="M38" s="46">
        <v>0</v>
      </c>
      <c r="N38" s="46">
        <f t="shared" si="7"/>
        <v>1100554</v>
      </c>
      <c r="O38" s="47">
        <f t="shared" si="9"/>
        <v>64.849095515880038</v>
      </c>
      <c r="P38" s="9"/>
    </row>
    <row r="39" spans="1:16">
      <c r="A39" s="12"/>
      <c r="B39" s="25">
        <v>341.3</v>
      </c>
      <c r="C39" s="20" t="s">
        <v>48</v>
      </c>
      <c r="D39" s="46">
        <v>7350336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6" si="10">SUM(D39:M39)</f>
        <v>7350336</v>
      </c>
      <c r="O39" s="47">
        <f t="shared" si="9"/>
        <v>433.11154322078841</v>
      </c>
      <c r="P39" s="9"/>
    </row>
    <row r="40" spans="1:16">
      <c r="A40" s="12"/>
      <c r="B40" s="25">
        <v>341.9</v>
      </c>
      <c r="C40" s="20" t="s">
        <v>49</v>
      </c>
      <c r="D40" s="46">
        <v>8900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8900</v>
      </c>
      <c r="O40" s="47">
        <f t="shared" si="9"/>
        <v>0.5244240174415179</v>
      </c>
      <c r="P40" s="9"/>
    </row>
    <row r="41" spans="1:16">
      <c r="A41" s="12"/>
      <c r="B41" s="25">
        <v>342.1</v>
      </c>
      <c r="C41" s="20" t="s">
        <v>126</v>
      </c>
      <c r="D41" s="46">
        <v>56601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56601</v>
      </c>
      <c r="O41" s="47">
        <f t="shared" si="9"/>
        <v>3.3351599787873432</v>
      </c>
      <c r="P41" s="9"/>
    </row>
    <row r="42" spans="1:16">
      <c r="A42" s="12"/>
      <c r="B42" s="25">
        <v>342.2</v>
      </c>
      <c r="C42" s="20" t="s">
        <v>127</v>
      </c>
      <c r="D42" s="46">
        <v>8972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8972</v>
      </c>
      <c r="O42" s="47">
        <f t="shared" si="9"/>
        <v>0.52866654881857289</v>
      </c>
      <c r="P42" s="9"/>
    </row>
    <row r="43" spans="1:16">
      <c r="A43" s="12"/>
      <c r="B43" s="25">
        <v>342.9</v>
      </c>
      <c r="C43" s="20" t="s">
        <v>50</v>
      </c>
      <c r="D43" s="46">
        <v>115580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115580</v>
      </c>
      <c r="O43" s="47">
        <f t="shared" si="9"/>
        <v>6.8104413411113072</v>
      </c>
      <c r="P43" s="9"/>
    </row>
    <row r="44" spans="1:16">
      <c r="A44" s="12"/>
      <c r="B44" s="25">
        <v>343.3</v>
      </c>
      <c r="C44" s="20" t="s">
        <v>51</v>
      </c>
      <c r="D44" s="46">
        <v>2248515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2248515</v>
      </c>
      <c r="O44" s="47">
        <f t="shared" si="9"/>
        <v>132.49160332331624</v>
      </c>
      <c r="P44" s="9"/>
    </row>
    <row r="45" spans="1:16">
      <c r="A45" s="12"/>
      <c r="B45" s="25">
        <v>343.4</v>
      </c>
      <c r="C45" s="20" t="s">
        <v>52</v>
      </c>
      <c r="D45" s="46">
        <v>2314649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2314649</v>
      </c>
      <c r="O45" s="47">
        <f t="shared" si="9"/>
        <v>136.38848624123506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37244115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37244115</v>
      </c>
      <c r="O46" s="47">
        <f t="shared" si="9"/>
        <v>2194.5739791408873</v>
      </c>
      <c r="P46" s="9"/>
    </row>
    <row r="47" spans="1:16">
      <c r="A47" s="12"/>
      <c r="B47" s="25">
        <v>343.9</v>
      </c>
      <c r="C47" s="20" t="s">
        <v>54</v>
      </c>
      <c r="D47" s="46">
        <v>104214</v>
      </c>
      <c r="E47" s="46">
        <v>0</v>
      </c>
      <c r="F47" s="46">
        <v>0</v>
      </c>
      <c r="G47" s="46">
        <v>0</v>
      </c>
      <c r="H47" s="46">
        <v>0</v>
      </c>
      <c r="I47" s="46">
        <v>666603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770817</v>
      </c>
      <c r="O47" s="47">
        <f t="shared" si="9"/>
        <v>45.419657062047023</v>
      </c>
      <c r="P47" s="9"/>
    </row>
    <row r="48" spans="1:16">
      <c r="A48" s="12"/>
      <c r="B48" s="25">
        <v>347.2</v>
      </c>
      <c r="C48" s="20" t="s">
        <v>55</v>
      </c>
      <c r="D48" s="46">
        <v>1890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1890</v>
      </c>
      <c r="O48" s="47">
        <f t="shared" si="9"/>
        <v>0.11136644864769313</v>
      </c>
      <c r="P48" s="9"/>
    </row>
    <row r="49" spans="1:16">
      <c r="A49" s="12"/>
      <c r="B49" s="25">
        <v>347.3</v>
      </c>
      <c r="C49" s="20" t="s">
        <v>56</v>
      </c>
      <c r="D49" s="46">
        <v>181945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181945</v>
      </c>
      <c r="O49" s="47">
        <f t="shared" si="9"/>
        <v>10.720935713864828</v>
      </c>
      <c r="P49" s="9"/>
    </row>
    <row r="50" spans="1:16">
      <c r="A50" s="12"/>
      <c r="B50" s="25">
        <v>347.4</v>
      </c>
      <c r="C50" s="20" t="s">
        <v>57</v>
      </c>
      <c r="D50" s="46">
        <v>55844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55844</v>
      </c>
      <c r="O50" s="47">
        <f t="shared" si="9"/>
        <v>3.2905544752813625</v>
      </c>
      <c r="P50" s="9"/>
    </row>
    <row r="51" spans="1:16">
      <c r="A51" s="12"/>
      <c r="B51" s="25">
        <v>347.5</v>
      </c>
      <c r="C51" s="20" t="s">
        <v>58</v>
      </c>
      <c r="D51" s="46">
        <v>22580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22580</v>
      </c>
      <c r="O51" s="47">
        <f t="shared" si="9"/>
        <v>1.3305049790819634</v>
      </c>
      <c r="P51" s="9"/>
    </row>
    <row r="52" spans="1:16" ht="15.75">
      <c r="A52" s="29" t="s">
        <v>45</v>
      </c>
      <c r="B52" s="30"/>
      <c r="C52" s="31"/>
      <c r="D52" s="32">
        <f t="shared" ref="D52:M52" si="11">SUM(D53:D56)</f>
        <v>154604</v>
      </c>
      <c r="E52" s="32">
        <f t="shared" si="11"/>
        <v>49503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204107</v>
      </c>
      <c r="O52" s="45">
        <f t="shared" si="9"/>
        <v>12.026810441341111</v>
      </c>
      <c r="P52" s="10"/>
    </row>
    <row r="53" spans="1:16">
      <c r="A53" s="13"/>
      <c r="B53" s="39">
        <v>351.1</v>
      </c>
      <c r="C53" s="21" t="s">
        <v>61</v>
      </c>
      <c r="D53" s="46">
        <v>4455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4455</v>
      </c>
      <c r="O53" s="47">
        <f t="shared" si="9"/>
        <v>0.26250662895527666</v>
      </c>
      <c r="P53" s="9"/>
    </row>
    <row r="54" spans="1:16">
      <c r="A54" s="13"/>
      <c r="B54" s="39">
        <v>351.2</v>
      </c>
      <c r="C54" s="21" t="s">
        <v>62</v>
      </c>
      <c r="D54" s="46">
        <v>0</v>
      </c>
      <c r="E54" s="46">
        <v>39581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39581</v>
      </c>
      <c r="O54" s="47">
        <f t="shared" si="9"/>
        <v>2.3322727004890695</v>
      </c>
      <c r="P54" s="9"/>
    </row>
    <row r="55" spans="1:16">
      <c r="A55" s="13"/>
      <c r="B55" s="39">
        <v>351.3</v>
      </c>
      <c r="C55" s="21" t="s">
        <v>63</v>
      </c>
      <c r="D55" s="46">
        <v>0</v>
      </c>
      <c r="E55" s="46">
        <v>9922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9922</v>
      </c>
      <c r="O55" s="47">
        <f t="shared" si="9"/>
        <v>0.58464439337693708</v>
      </c>
      <c r="P55" s="9"/>
    </row>
    <row r="56" spans="1:16">
      <c r="A56" s="13"/>
      <c r="B56" s="39">
        <v>351.9</v>
      </c>
      <c r="C56" s="21" t="s">
        <v>65</v>
      </c>
      <c r="D56" s="46">
        <v>150149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150149</v>
      </c>
      <c r="O56" s="47">
        <f t="shared" si="9"/>
        <v>8.8473867185198287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SUM(D58:D69)</f>
        <v>1851434</v>
      </c>
      <c r="E57" s="32">
        <f t="shared" si="12"/>
        <v>102729</v>
      </c>
      <c r="F57" s="32">
        <f t="shared" si="12"/>
        <v>11820</v>
      </c>
      <c r="G57" s="32">
        <f t="shared" si="12"/>
        <v>209496</v>
      </c>
      <c r="H57" s="32">
        <f t="shared" si="12"/>
        <v>0</v>
      </c>
      <c r="I57" s="32">
        <f t="shared" si="12"/>
        <v>4178614</v>
      </c>
      <c r="J57" s="32">
        <f t="shared" si="12"/>
        <v>229187</v>
      </c>
      <c r="K57" s="32">
        <f t="shared" si="12"/>
        <v>-4309105</v>
      </c>
      <c r="L57" s="32">
        <f t="shared" si="12"/>
        <v>0</v>
      </c>
      <c r="M57" s="32">
        <f t="shared" si="12"/>
        <v>21111</v>
      </c>
      <c r="N57" s="32">
        <f>SUM(D57:M57)</f>
        <v>2295286</v>
      </c>
      <c r="O57" s="45">
        <f t="shared" si="9"/>
        <v>135.24753992104178</v>
      </c>
      <c r="P57" s="10"/>
    </row>
    <row r="58" spans="1:16">
      <c r="A58" s="12"/>
      <c r="B58" s="25">
        <v>361.1</v>
      </c>
      <c r="C58" s="20" t="s">
        <v>66</v>
      </c>
      <c r="D58" s="46">
        <v>289228</v>
      </c>
      <c r="E58" s="46">
        <v>51182</v>
      </c>
      <c r="F58" s="46">
        <v>0</v>
      </c>
      <c r="G58" s="46">
        <v>253785</v>
      </c>
      <c r="H58" s="46">
        <v>0</v>
      </c>
      <c r="I58" s="46">
        <v>1274908</v>
      </c>
      <c r="J58" s="46">
        <v>95739</v>
      </c>
      <c r="K58" s="46">
        <v>1801189</v>
      </c>
      <c r="L58" s="46">
        <v>0</v>
      </c>
      <c r="M58" s="46">
        <v>17869</v>
      </c>
      <c r="N58" s="46">
        <f>SUM(D58:M58)</f>
        <v>3783900</v>
      </c>
      <c r="O58" s="47">
        <f t="shared" si="9"/>
        <v>222.96270107831006</v>
      </c>
      <c r="P58" s="9"/>
    </row>
    <row r="59" spans="1:16">
      <c r="A59" s="12"/>
      <c r="B59" s="25">
        <v>361.2</v>
      </c>
      <c r="C59" s="20" t="s">
        <v>67</v>
      </c>
      <c r="D59" s="46">
        <v>136013</v>
      </c>
      <c r="E59" s="46">
        <v>792</v>
      </c>
      <c r="F59" s="46">
        <v>19224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9" si="13">SUM(D59:M59)</f>
        <v>156029</v>
      </c>
      <c r="O59" s="47">
        <f t="shared" si="9"/>
        <v>9.1938601143126508</v>
      </c>
      <c r="P59" s="9"/>
    </row>
    <row r="60" spans="1:16">
      <c r="A60" s="12"/>
      <c r="B60" s="25">
        <v>361.3</v>
      </c>
      <c r="C60" s="20" t="s">
        <v>68</v>
      </c>
      <c r="D60" s="46">
        <v>-132520</v>
      </c>
      <c r="E60" s="46">
        <v>-54659</v>
      </c>
      <c r="F60" s="46">
        <v>-7404</v>
      </c>
      <c r="G60" s="46">
        <v>-44289</v>
      </c>
      <c r="H60" s="46">
        <v>0</v>
      </c>
      <c r="I60" s="46">
        <v>0</v>
      </c>
      <c r="J60" s="46">
        <v>-25971</v>
      </c>
      <c r="K60" s="46">
        <v>0</v>
      </c>
      <c r="L60" s="46">
        <v>0</v>
      </c>
      <c r="M60" s="46">
        <v>-1682</v>
      </c>
      <c r="N60" s="46">
        <f t="shared" si="13"/>
        <v>-266525</v>
      </c>
      <c r="O60" s="47">
        <f t="shared" si="9"/>
        <v>-15.704731600966355</v>
      </c>
      <c r="P60" s="9"/>
    </row>
    <row r="61" spans="1:16">
      <c r="A61" s="12"/>
      <c r="B61" s="25">
        <v>361.4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-10175868</v>
      </c>
      <c r="L61" s="46">
        <v>0</v>
      </c>
      <c r="M61" s="46">
        <v>0</v>
      </c>
      <c r="N61" s="46">
        <f t="shared" si="13"/>
        <v>-10175868</v>
      </c>
      <c r="O61" s="47">
        <f t="shared" si="9"/>
        <v>-599.60332331624534</v>
      </c>
      <c r="P61" s="9"/>
    </row>
    <row r="62" spans="1:16">
      <c r="A62" s="12"/>
      <c r="B62" s="25">
        <v>362</v>
      </c>
      <c r="C62" s="20" t="s">
        <v>70</v>
      </c>
      <c r="D62" s="46">
        <v>75192</v>
      </c>
      <c r="E62" s="46">
        <v>21787</v>
      </c>
      <c r="F62" s="46">
        <v>0</v>
      </c>
      <c r="G62" s="46">
        <v>0</v>
      </c>
      <c r="H62" s="46">
        <v>0</v>
      </c>
      <c r="I62" s="46">
        <v>35577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132556</v>
      </c>
      <c r="O62" s="47">
        <f t="shared" si="9"/>
        <v>7.8107359613458254</v>
      </c>
      <c r="P62" s="9"/>
    </row>
    <row r="63" spans="1:16">
      <c r="A63" s="12"/>
      <c r="B63" s="25">
        <v>363.12</v>
      </c>
      <c r="C63" s="20" t="s">
        <v>128</v>
      </c>
      <c r="D63" s="46">
        <v>670499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670499</v>
      </c>
      <c r="O63" s="47">
        <f t="shared" si="9"/>
        <v>39.50851452477756</v>
      </c>
      <c r="P63" s="9"/>
    </row>
    <row r="64" spans="1:16">
      <c r="A64" s="12"/>
      <c r="B64" s="25">
        <v>363.25</v>
      </c>
      <c r="C64" s="20" t="s">
        <v>129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990848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990848</v>
      </c>
      <c r="O64" s="47">
        <f t="shared" si="9"/>
        <v>58.384774026280127</v>
      </c>
      <c r="P64" s="9"/>
    </row>
    <row r="65" spans="1:119">
      <c r="A65" s="12"/>
      <c r="B65" s="25">
        <v>364</v>
      </c>
      <c r="C65" s="20" t="s">
        <v>71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11425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11425</v>
      </c>
      <c r="O65" s="47">
        <f t="shared" si="9"/>
        <v>0.67320723587295972</v>
      </c>
      <c r="P65" s="9"/>
    </row>
    <row r="66" spans="1:119">
      <c r="A66" s="12"/>
      <c r="B66" s="25">
        <v>365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13091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13091</v>
      </c>
      <c r="O66" s="47">
        <f t="shared" si="9"/>
        <v>0.77137469801425962</v>
      </c>
      <c r="P66" s="9"/>
    </row>
    <row r="67" spans="1:119">
      <c r="A67" s="12"/>
      <c r="B67" s="25">
        <v>366</v>
      </c>
      <c r="C67" s="20" t="s">
        <v>73</v>
      </c>
      <c r="D67" s="46">
        <v>636197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636197</v>
      </c>
      <c r="O67" s="47">
        <f t="shared" si="9"/>
        <v>37.487301867892285</v>
      </c>
      <c r="P67" s="9"/>
    </row>
    <row r="68" spans="1:119">
      <c r="A68" s="12"/>
      <c r="B68" s="25">
        <v>368</v>
      </c>
      <c r="C68" s="20" t="s">
        <v>74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4040466</v>
      </c>
      <c r="L68" s="46">
        <v>0</v>
      </c>
      <c r="M68" s="46">
        <v>0</v>
      </c>
      <c r="N68" s="46">
        <f t="shared" si="13"/>
        <v>4040466</v>
      </c>
      <c r="O68" s="47">
        <f t="shared" si="9"/>
        <v>238.08060809616404</v>
      </c>
      <c r="P68" s="9"/>
    </row>
    <row r="69" spans="1:119">
      <c r="A69" s="12"/>
      <c r="B69" s="25">
        <v>369.9</v>
      </c>
      <c r="C69" s="20" t="s">
        <v>75</v>
      </c>
      <c r="D69" s="46">
        <v>176825</v>
      </c>
      <c r="E69" s="46">
        <v>83627</v>
      </c>
      <c r="F69" s="46">
        <v>0</v>
      </c>
      <c r="G69" s="46">
        <v>0</v>
      </c>
      <c r="H69" s="46">
        <v>0</v>
      </c>
      <c r="I69" s="46">
        <v>1852765</v>
      </c>
      <c r="J69" s="46">
        <v>159419</v>
      </c>
      <c r="K69" s="46">
        <v>25108</v>
      </c>
      <c r="L69" s="46">
        <v>0</v>
      </c>
      <c r="M69" s="46">
        <v>4924</v>
      </c>
      <c r="N69" s="46">
        <f t="shared" si="13"/>
        <v>2302668</v>
      </c>
      <c r="O69" s="47">
        <f t="shared" ref="O69:O74" si="14">(N69/O$76)</f>
        <v>135.68251723528371</v>
      </c>
      <c r="P69" s="9"/>
    </row>
    <row r="70" spans="1:119" ht="15.75">
      <c r="A70" s="29" t="s">
        <v>46</v>
      </c>
      <c r="B70" s="30"/>
      <c r="C70" s="31"/>
      <c r="D70" s="32">
        <f t="shared" ref="D70:M70" si="15">SUM(D71:D73)</f>
        <v>5252923</v>
      </c>
      <c r="E70" s="32">
        <f t="shared" si="15"/>
        <v>0</v>
      </c>
      <c r="F70" s="32">
        <f t="shared" si="15"/>
        <v>753336</v>
      </c>
      <c r="G70" s="32">
        <f t="shared" si="15"/>
        <v>53577</v>
      </c>
      <c r="H70" s="32">
        <f t="shared" si="15"/>
        <v>0</v>
      </c>
      <c r="I70" s="32">
        <f t="shared" si="15"/>
        <v>4786816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10846652</v>
      </c>
      <c r="O70" s="45">
        <f t="shared" si="14"/>
        <v>639.12863119439044</v>
      </c>
      <c r="P70" s="9"/>
    </row>
    <row r="71" spans="1:119">
      <c r="A71" s="12"/>
      <c r="B71" s="25">
        <v>381</v>
      </c>
      <c r="C71" s="20" t="s">
        <v>76</v>
      </c>
      <c r="D71" s="46">
        <v>56460</v>
      </c>
      <c r="E71" s="46">
        <v>0</v>
      </c>
      <c r="F71" s="46">
        <v>753336</v>
      </c>
      <c r="G71" s="46">
        <v>53577</v>
      </c>
      <c r="H71" s="46">
        <v>0</v>
      </c>
      <c r="I71" s="46">
        <v>81709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945082</v>
      </c>
      <c r="O71" s="47">
        <f t="shared" si="14"/>
        <v>55.688056095692652</v>
      </c>
      <c r="P71" s="9"/>
    </row>
    <row r="72" spans="1:119">
      <c r="A72" s="12"/>
      <c r="B72" s="25">
        <v>382</v>
      </c>
      <c r="C72" s="20" t="s">
        <v>87</v>
      </c>
      <c r="D72" s="46">
        <v>5196463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5196463</v>
      </c>
      <c r="O72" s="47">
        <f t="shared" si="14"/>
        <v>306.19662954451712</v>
      </c>
      <c r="P72" s="9"/>
    </row>
    <row r="73" spans="1:119" ht="15.75" thickBot="1">
      <c r="A73" s="12"/>
      <c r="B73" s="25">
        <v>389.7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4705107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4705107</v>
      </c>
      <c r="O73" s="47">
        <f t="shared" si="14"/>
        <v>277.24394555418064</v>
      </c>
      <c r="P73" s="9"/>
    </row>
    <row r="74" spans="1:119" ht="16.5" thickBot="1">
      <c r="A74" s="14" t="s">
        <v>59</v>
      </c>
      <c r="B74" s="23"/>
      <c r="C74" s="22"/>
      <c r="D74" s="15">
        <f t="shared" ref="D74:M74" si="16">SUM(D5,D13,D19,D36,D52,D57,D70)</f>
        <v>30476546</v>
      </c>
      <c r="E74" s="15">
        <f t="shared" si="16"/>
        <v>1897909</v>
      </c>
      <c r="F74" s="15">
        <f t="shared" si="16"/>
        <v>1619688</v>
      </c>
      <c r="G74" s="15">
        <f t="shared" si="16"/>
        <v>263073</v>
      </c>
      <c r="H74" s="15">
        <f t="shared" si="16"/>
        <v>0</v>
      </c>
      <c r="I74" s="15">
        <f t="shared" si="16"/>
        <v>47635855</v>
      </c>
      <c r="J74" s="15">
        <f t="shared" si="16"/>
        <v>1329741</v>
      </c>
      <c r="K74" s="15">
        <f t="shared" si="16"/>
        <v>-4309105</v>
      </c>
      <c r="L74" s="15">
        <f t="shared" si="16"/>
        <v>0</v>
      </c>
      <c r="M74" s="15">
        <f t="shared" si="16"/>
        <v>723774</v>
      </c>
      <c r="N74" s="15">
        <f>SUM(D74:M74)</f>
        <v>79637481</v>
      </c>
      <c r="O74" s="38">
        <f t="shared" si="14"/>
        <v>4692.5626657238818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130</v>
      </c>
      <c r="M76" s="118"/>
      <c r="N76" s="118"/>
      <c r="O76" s="43">
        <v>16971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92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29"/>
      <c r="M3" s="130"/>
      <c r="N3" s="36"/>
      <c r="O3" s="37"/>
      <c r="P3" s="131" t="s">
        <v>160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161</v>
      </c>
      <c r="N4" s="35" t="s">
        <v>10</v>
      </c>
      <c r="O4" s="35" t="s">
        <v>162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163</v>
      </c>
      <c r="B5" s="26"/>
      <c r="C5" s="26"/>
      <c r="D5" s="27">
        <f t="shared" ref="D5:N5" si="0">SUM(D6:D12)</f>
        <v>11361377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11361377</v>
      </c>
      <c r="P5" s="33">
        <f t="shared" ref="P5:P36" si="1">(O5/P$82)</f>
        <v>571.15307661371401</v>
      </c>
      <c r="Q5" s="6"/>
    </row>
    <row r="6" spans="1:134">
      <c r="A6" s="12"/>
      <c r="B6" s="25">
        <v>311</v>
      </c>
      <c r="C6" s="20" t="s">
        <v>2</v>
      </c>
      <c r="D6" s="46">
        <v>7675100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7675100</v>
      </c>
      <c r="P6" s="47">
        <f t="shared" si="1"/>
        <v>385.83852805147797</v>
      </c>
      <c r="Q6" s="9"/>
    </row>
    <row r="7" spans="1:134">
      <c r="A7" s="12"/>
      <c r="B7" s="25">
        <v>312.41000000000003</v>
      </c>
      <c r="C7" s="20" t="s">
        <v>164</v>
      </c>
      <c r="D7" s="46">
        <v>618340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618340</v>
      </c>
      <c r="P7" s="47">
        <f t="shared" si="1"/>
        <v>31.084858234466118</v>
      </c>
      <c r="Q7" s="9"/>
    </row>
    <row r="8" spans="1:134">
      <c r="A8" s="12"/>
      <c r="B8" s="25">
        <v>314.10000000000002</v>
      </c>
      <c r="C8" s="20" t="s">
        <v>12</v>
      </c>
      <c r="D8" s="46">
        <v>1869762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1869762</v>
      </c>
      <c r="P8" s="47">
        <f t="shared" si="1"/>
        <v>93.995676653931227</v>
      </c>
      <c r="Q8" s="9"/>
    </row>
    <row r="9" spans="1:134">
      <c r="A9" s="12"/>
      <c r="B9" s="25">
        <v>314.3</v>
      </c>
      <c r="C9" s="20" t="s">
        <v>147</v>
      </c>
      <c r="D9" s="46">
        <v>438767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438767</v>
      </c>
      <c r="P9" s="47">
        <f t="shared" si="1"/>
        <v>22.057460285541925</v>
      </c>
      <c r="Q9" s="9"/>
    </row>
    <row r="10" spans="1:134">
      <c r="A10" s="12"/>
      <c r="B10" s="25">
        <v>314.39999999999998</v>
      </c>
      <c r="C10" s="20" t="s">
        <v>13</v>
      </c>
      <c r="D10" s="46">
        <v>59353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59353</v>
      </c>
      <c r="P10" s="47">
        <f t="shared" si="1"/>
        <v>2.9837623165091496</v>
      </c>
      <c r="Q10" s="9"/>
    </row>
    <row r="11" spans="1:134">
      <c r="A11" s="12"/>
      <c r="B11" s="25">
        <v>314.8</v>
      </c>
      <c r="C11" s="20" t="s">
        <v>14</v>
      </c>
      <c r="D11" s="46">
        <v>29699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29699</v>
      </c>
      <c r="P11" s="47">
        <f t="shared" si="1"/>
        <v>1.4930122662376835</v>
      </c>
      <c r="Q11" s="9"/>
    </row>
    <row r="12" spans="1:134">
      <c r="A12" s="12"/>
      <c r="B12" s="25">
        <v>315.10000000000002</v>
      </c>
      <c r="C12" s="20" t="s">
        <v>178</v>
      </c>
      <c r="D12" s="46">
        <v>670356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670356</v>
      </c>
      <c r="P12" s="47">
        <f t="shared" si="1"/>
        <v>33.699778805549968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SUM(D14:D23)</f>
        <v>5174824</v>
      </c>
      <c r="E13" s="32">
        <f t="shared" si="3"/>
        <v>766991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6894481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12836296</v>
      </c>
      <c r="P13" s="45">
        <f t="shared" si="1"/>
        <v>645.29941685099539</v>
      </c>
      <c r="Q13" s="10"/>
    </row>
    <row r="14" spans="1:134">
      <c r="A14" s="12"/>
      <c r="B14" s="25">
        <v>322</v>
      </c>
      <c r="C14" s="20" t="s">
        <v>166</v>
      </c>
      <c r="D14" s="46">
        <v>0</v>
      </c>
      <c r="E14" s="46">
        <v>766991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766991</v>
      </c>
      <c r="P14" s="47">
        <f t="shared" si="1"/>
        <v>38.557761914337419</v>
      </c>
      <c r="Q14" s="9"/>
    </row>
    <row r="15" spans="1:134">
      <c r="A15" s="12"/>
      <c r="B15" s="25">
        <v>323.10000000000002</v>
      </c>
      <c r="C15" s="20" t="s">
        <v>18</v>
      </c>
      <c r="D15" s="46">
        <v>1604633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1604633</v>
      </c>
      <c r="P15" s="47">
        <f t="shared" si="1"/>
        <v>80.667253167102359</v>
      </c>
      <c r="Q15" s="9"/>
    </row>
    <row r="16" spans="1:134">
      <c r="A16" s="12"/>
      <c r="B16" s="25">
        <v>323.39999999999998</v>
      </c>
      <c r="C16" s="20" t="s">
        <v>19</v>
      </c>
      <c r="D16" s="46">
        <v>100591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100591</v>
      </c>
      <c r="P16" s="47">
        <f t="shared" si="1"/>
        <v>5.0568570279509348</v>
      </c>
      <c r="Q16" s="9"/>
    </row>
    <row r="17" spans="1:17">
      <c r="A17" s="12"/>
      <c r="B17" s="25">
        <v>323.7</v>
      </c>
      <c r="C17" s="20" t="s">
        <v>20</v>
      </c>
      <c r="D17" s="46">
        <v>282649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282649</v>
      </c>
      <c r="P17" s="47">
        <f t="shared" si="1"/>
        <v>14.209179569676252</v>
      </c>
      <c r="Q17" s="9"/>
    </row>
    <row r="18" spans="1:17">
      <c r="A18" s="12"/>
      <c r="B18" s="25">
        <v>324.62</v>
      </c>
      <c r="C18" s="20" t="s">
        <v>167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118650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118650</v>
      </c>
      <c r="P18" s="47">
        <f t="shared" si="1"/>
        <v>5.9647094309270061</v>
      </c>
      <c r="Q18" s="9"/>
    </row>
    <row r="19" spans="1:17">
      <c r="A19" s="12"/>
      <c r="B19" s="25">
        <v>324.82</v>
      </c>
      <c r="C19" s="20" t="s">
        <v>179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23100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23100</v>
      </c>
      <c r="P19" s="47">
        <f t="shared" si="1"/>
        <v>1.1612708626583552</v>
      </c>
      <c r="Q19" s="9"/>
    </row>
    <row r="20" spans="1:17">
      <c r="A20" s="12"/>
      <c r="B20" s="25">
        <v>324.92</v>
      </c>
      <c r="C20" s="20" t="s">
        <v>152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4768670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4768670</v>
      </c>
      <c r="P20" s="47">
        <f t="shared" si="1"/>
        <v>239.72803136939473</v>
      </c>
      <c r="Q20" s="9"/>
    </row>
    <row r="21" spans="1:17">
      <c r="A21" s="12"/>
      <c r="B21" s="25">
        <v>325.10000000000002</v>
      </c>
      <c r="C21" s="20" t="s">
        <v>23</v>
      </c>
      <c r="D21" s="46">
        <v>3119213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3119213</v>
      </c>
      <c r="P21" s="47">
        <f t="shared" si="1"/>
        <v>156.807410014076</v>
      </c>
      <c r="Q21" s="9"/>
    </row>
    <row r="22" spans="1:17">
      <c r="A22" s="12"/>
      <c r="B22" s="25">
        <v>325.2</v>
      </c>
      <c r="C22" s="20" t="s">
        <v>128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1984061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1984061</v>
      </c>
      <c r="P22" s="47">
        <f t="shared" si="1"/>
        <v>99.741654936657952</v>
      </c>
      <c r="Q22" s="9"/>
    </row>
    <row r="23" spans="1:17">
      <c r="A23" s="12"/>
      <c r="B23" s="25">
        <v>329.5</v>
      </c>
      <c r="C23" s="20" t="s">
        <v>168</v>
      </c>
      <c r="D23" s="46">
        <v>67738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67738</v>
      </c>
      <c r="P23" s="47">
        <f t="shared" si="1"/>
        <v>3.4052885582143575</v>
      </c>
      <c r="Q23" s="9"/>
    </row>
    <row r="24" spans="1:17" ht="15.75">
      <c r="A24" s="29" t="s">
        <v>169</v>
      </c>
      <c r="B24" s="30"/>
      <c r="C24" s="31"/>
      <c r="D24" s="32">
        <f t="shared" ref="D24:N24" si="5">SUM(D25:D41)</f>
        <v>3484349</v>
      </c>
      <c r="E24" s="32">
        <f t="shared" si="5"/>
        <v>3506981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57667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307937</v>
      </c>
      <c r="O24" s="44">
        <f>SUM(D24:N24)</f>
        <v>7356934</v>
      </c>
      <c r="P24" s="45">
        <f t="shared" si="1"/>
        <v>369.84385682686508</v>
      </c>
      <c r="Q24" s="10"/>
    </row>
    <row r="25" spans="1:17">
      <c r="A25" s="12"/>
      <c r="B25" s="25">
        <v>331.1</v>
      </c>
      <c r="C25" s="20" t="s">
        <v>25</v>
      </c>
      <c r="D25" s="46">
        <v>0</v>
      </c>
      <c r="E25" s="46">
        <v>761141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761141</v>
      </c>
      <c r="P25" s="47">
        <f t="shared" si="1"/>
        <v>38.26367383872914</v>
      </c>
      <c r="Q25" s="9"/>
    </row>
    <row r="26" spans="1:17">
      <c r="A26" s="12"/>
      <c r="B26" s="25">
        <v>331.2</v>
      </c>
      <c r="C26" s="20" t="s">
        <v>26</v>
      </c>
      <c r="D26" s="46">
        <v>142527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142527</v>
      </c>
      <c r="P26" s="47">
        <f t="shared" si="1"/>
        <v>7.165041222602051</v>
      </c>
      <c r="Q26" s="9"/>
    </row>
    <row r="27" spans="1:17">
      <c r="A27" s="12"/>
      <c r="B27" s="25">
        <v>331.35</v>
      </c>
      <c r="C27" s="20" t="s">
        <v>180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30713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8" si="6">SUM(D27:N27)</f>
        <v>30713</v>
      </c>
      <c r="P27" s="47">
        <f t="shared" si="1"/>
        <v>1.5439875326764529</v>
      </c>
      <c r="Q27" s="9"/>
    </row>
    <row r="28" spans="1:17">
      <c r="A28" s="12"/>
      <c r="B28" s="25">
        <v>331.39</v>
      </c>
      <c r="C28" s="20" t="s">
        <v>94</v>
      </c>
      <c r="D28" s="46">
        <v>0</v>
      </c>
      <c r="E28" s="46">
        <v>761141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761141</v>
      </c>
      <c r="P28" s="47">
        <f t="shared" si="1"/>
        <v>38.26367383872914</v>
      </c>
      <c r="Q28" s="9"/>
    </row>
    <row r="29" spans="1:17">
      <c r="A29" s="12"/>
      <c r="B29" s="25">
        <v>331.5</v>
      </c>
      <c r="C29" s="20" t="s">
        <v>28</v>
      </c>
      <c r="D29" s="46">
        <v>81578</v>
      </c>
      <c r="E29" s="46">
        <v>370511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452089</v>
      </c>
      <c r="P29" s="47">
        <f t="shared" si="1"/>
        <v>22.727176754474161</v>
      </c>
      <c r="Q29" s="9"/>
    </row>
    <row r="30" spans="1:17">
      <c r="A30" s="12"/>
      <c r="B30" s="25">
        <v>334.39</v>
      </c>
      <c r="C30" s="20" t="s">
        <v>181</v>
      </c>
      <c r="D30" s="46">
        <v>0</v>
      </c>
      <c r="E30" s="46">
        <v>132191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132191</v>
      </c>
      <c r="P30" s="47">
        <f t="shared" si="1"/>
        <v>6.6454353508948323</v>
      </c>
      <c r="Q30" s="9"/>
    </row>
    <row r="31" spans="1:17">
      <c r="A31" s="12"/>
      <c r="B31" s="25">
        <v>334.5</v>
      </c>
      <c r="C31" s="20" t="s">
        <v>29</v>
      </c>
      <c r="D31" s="46">
        <v>4571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4571</v>
      </c>
      <c r="P31" s="47">
        <f t="shared" si="1"/>
        <v>0.22979087070178966</v>
      </c>
      <c r="Q31" s="9"/>
    </row>
    <row r="32" spans="1:17">
      <c r="A32" s="12"/>
      <c r="B32" s="25">
        <v>334.7</v>
      </c>
      <c r="C32" s="20" t="s">
        <v>132</v>
      </c>
      <c r="D32" s="46">
        <v>25000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25000</v>
      </c>
      <c r="P32" s="47">
        <f t="shared" si="1"/>
        <v>1.2567866478986527</v>
      </c>
      <c r="Q32" s="9"/>
    </row>
    <row r="33" spans="1:17">
      <c r="A33" s="12"/>
      <c r="B33" s="25">
        <v>335.125</v>
      </c>
      <c r="C33" s="20" t="s">
        <v>171</v>
      </c>
      <c r="D33" s="46">
        <v>928201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928201</v>
      </c>
      <c r="P33" s="47">
        <f t="shared" si="1"/>
        <v>46.662024934647093</v>
      </c>
      <c r="Q33" s="9"/>
    </row>
    <row r="34" spans="1:17">
      <c r="A34" s="12"/>
      <c r="B34" s="25">
        <v>335.14</v>
      </c>
      <c r="C34" s="20" t="s">
        <v>106</v>
      </c>
      <c r="D34" s="46">
        <v>25597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25597</v>
      </c>
      <c r="P34" s="47">
        <f t="shared" si="1"/>
        <v>1.2867987130504726</v>
      </c>
      <c r="Q34" s="9"/>
    </row>
    <row r="35" spans="1:17">
      <c r="A35" s="12"/>
      <c r="B35" s="25">
        <v>335.15</v>
      </c>
      <c r="C35" s="20" t="s">
        <v>107</v>
      </c>
      <c r="D35" s="46">
        <v>24407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24407</v>
      </c>
      <c r="P35" s="47">
        <f t="shared" si="1"/>
        <v>1.2269756686104967</v>
      </c>
      <c r="Q35" s="9"/>
    </row>
    <row r="36" spans="1:17">
      <c r="A36" s="12"/>
      <c r="B36" s="25">
        <v>335.18</v>
      </c>
      <c r="C36" s="20" t="s">
        <v>172</v>
      </c>
      <c r="D36" s="46">
        <v>1390286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1390286</v>
      </c>
      <c r="P36" s="47">
        <f t="shared" si="1"/>
        <v>69.891715262417051</v>
      </c>
      <c r="Q36" s="9"/>
    </row>
    <row r="37" spans="1:17">
      <c r="A37" s="12"/>
      <c r="B37" s="25">
        <v>335.21</v>
      </c>
      <c r="C37" s="20" t="s">
        <v>35</v>
      </c>
      <c r="D37" s="46">
        <v>12258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12258</v>
      </c>
      <c r="P37" s="47">
        <f t="shared" ref="P37:P68" si="7">(O37/P$82)</f>
        <v>0.61622762919766738</v>
      </c>
      <c r="Q37" s="9"/>
    </row>
    <row r="38" spans="1:17">
      <c r="A38" s="12"/>
      <c r="B38" s="25">
        <v>335.29</v>
      </c>
      <c r="C38" s="20" t="s">
        <v>124</v>
      </c>
      <c r="D38" s="46">
        <v>349782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349782</v>
      </c>
      <c r="P38" s="47">
        <f t="shared" si="7"/>
        <v>17.584053891011461</v>
      </c>
      <c r="Q38" s="9"/>
    </row>
    <row r="39" spans="1:17">
      <c r="A39" s="12"/>
      <c r="B39" s="25">
        <v>335.41</v>
      </c>
      <c r="C39" s="20" t="s">
        <v>90</v>
      </c>
      <c r="D39" s="46">
        <v>20179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8">SUM(D39:N39)</f>
        <v>20179</v>
      </c>
      <c r="P39" s="47">
        <f t="shared" si="7"/>
        <v>1.0144279107178766</v>
      </c>
      <c r="Q39" s="9"/>
    </row>
    <row r="40" spans="1:17">
      <c r="A40" s="12"/>
      <c r="B40" s="25">
        <v>337.3</v>
      </c>
      <c r="C40" s="20" t="s">
        <v>38</v>
      </c>
      <c r="D40" s="46">
        <v>479963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479963</v>
      </c>
      <c r="P40" s="47">
        <f t="shared" si="7"/>
        <v>24.128443595415241</v>
      </c>
      <c r="Q40" s="9"/>
    </row>
    <row r="41" spans="1:17">
      <c r="A41" s="12"/>
      <c r="B41" s="25">
        <v>338</v>
      </c>
      <c r="C41" s="20" t="s">
        <v>39</v>
      </c>
      <c r="D41" s="46">
        <v>0</v>
      </c>
      <c r="E41" s="46">
        <v>1481997</v>
      </c>
      <c r="F41" s="46">
        <v>0</v>
      </c>
      <c r="G41" s="46">
        <v>0</v>
      </c>
      <c r="H41" s="46">
        <v>0</v>
      </c>
      <c r="I41" s="46">
        <v>26954</v>
      </c>
      <c r="J41" s="46">
        <v>0</v>
      </c>
      <c r="K41" s="46">
        <v>0</v>
      </c>
      <c r="L41" s="46">
        <v>0</v>
      </c>
      <c r="M41" s="46">
        <v>0</v>
      </c>
      <c r="N41" s="46">
        <v>307937</v>
      </c>
      <c r="O41" s="46">
        <f>SUM(D41:N41)</f>
        <v>1816888</v>
      </c>
      <c r="P41" s="47">
        <f t="shared" si="7"/>
        <v>91.3376231650915</v>
      </c>
      <c r="Q41" s="9"/>
    </row>
    <row r="42" spans="1:17" ht="15.75">
      <c r="A42" s="29" t="s">
        <v>44</v>
      </c>
      <c r="B42" s="30"/>
      <c r="C42" s="31"/>
      <c r="D42" s="32">
        <f t="shared" ref="D42:N42" si="9">SUM(D43:D58)</f>
        <v>7456969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70652162</v>
      </c>
      <c r="J42" s="32">
        <f t="shared" si="9"/>
        <v>1440668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79549799</v>
      </c>
      <c r="P42" s="45">
        <f t="shared" si="7"/>
        <v>3999.0850090488639</v>
      </c>
      <c r="Q42" s="10"/>
    </row>
    <row r="43" spans="1:17">
      <c r="A43" s="12"/>
      <c r="B43" s="25">
        <v>341.2</v>
      </c>
      <c r="C43" s="20" t="s">
        <v>110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1440668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7" si="10">SUM(D43:N43)</f>
        <v>1440668</v>
      </c>
      <c r="P43" s="47">
        <f t="shared" si="7"/>
        <v>72.424492258194249</v>
      </c>
      <c r="Q43" s="9"/>
    </row>
    <row r="44" spans="1:17">
      <c r="A44" s="12"/>
      <c r="B44" s="25">
        <v>341.3</v>
      </c>
      <c r="C44" s="20" t="s">
        <v>111</v>
      </c>
      <c r="D44" s="46">
        <v>149226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149226</v>
      </c>
      <c r="P44" s="47">
        <f t="shared" si="7"/>
        <v>7.5018097727729742</v>
      </c>
      <c r="Q44" s="9"/>
    </row>
    <row r="45" spans="1:17">
      <c r="A45" s="12"/>
      <c r="B45" s="25">
        <v>341.9</v>
      </c>
      <c r="C45" s="20" t="s">
        <v>112</v>
      </c>
      <c r="D45" s="46">
        <v>3990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3990</v>
      </c>
      <c r="P45" s="47">
        <f t="shared" si="7"/>
        <v>0.20058314900462498</v>
      </c>
      <c r="Q45" s="9"/>
    </row>
    <row r="46" spans="1:17">
      <c r="A46" s="12"/>
      <c r="B46" s="25">
        <v>342.1</v>
      </c>
      <c r="C46" s="20" t="s">
        <v>126</v>
      </c>
      <c r="D46" s="46">
        <v>371625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371625</v>
      </c>
      <c r="P46" s="47">
        <f t="shared" si="7"/>
        <v>18.682133521013473</v>
      </c>
      <c r="Q46" s="9"/>
    </row>
    <row r="47" spans="1:17">
      <c r="A47" s="12"/>
      <c r="B47" s="25">
        <v>342.2</v>
      </c>
      <c r="C47" s="20" t="s">
        <v>127</v>
      </c>
      <c r="D47" s="46">
        <v>32103</v>
      </c>
      <c r="E47" s="46">
        <v>0</v>
      </c>
      <c r="F47" s="46">
        <v>0</v>
      </c>
      <c r="G47" s="46">
        <v>0</v>
      </c>
      <c r="H47" s="46">
        <v>0</v>
      </c>
      <c r="I47" s="46">
        <v>3817186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3849289</v>
      </c>
      <c r="P47" s="47">
        <f t="shared" si="7"/>
        <v>193.50940076412627</v>
      </c>
      <c r="Q47" s="9"/>
    </row>
    <row r="48" spans="1:17">
      <c r="A48" s="12"/>
      <c r="B48" s="25">
        <v>342.9</v>
      </c>
      <c r="C48" s="20" t="s">
        <v>50</v>
      </c>
      <c r="D48" s="46">
        <v>8095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8095</v>
      </c>
      <c r="P48" s="47">
        <f t="shared" si="7"/>
        <v>0.40694751658958378</v>
      </c>
      <c r="Q48" s="9"/>
    </row>
    <row r="49" spans="1:17">
      <c r="A49" s="12"/>
      <c r="B49" s="25">
        <v>343.3</v>
      </c>
      <c r="C49" s="20" t="s">
        <v>51</v>
      </c>
      <c r="D49" s="46">
        <v>3174705</v>
      </c>
      <c r="E49" s="46">
        <v>0</v>
      </c>
      <c r="F49" s="46">
        <v>0</v>
      </c>
      <c r="G49" s="46">
        <v>0</v>
      </c>
      <c r="H49" s="46">
        <v>0</v>
      </c>
      <c r="I49" s="46">
        <v>59730028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62904733</v>
      </c>
      <c r="P49" s="47">
        <f t="shared" si="7"/>
        <v>3162.3131409611906</v>
      </c>
      <c r="Q49" s="9"/>
    </row>
    <row r="50" spans="1:17">
      <c r="A50" s="12"/>
      <c r="B50" s="25">
        <v>343.4</v>
      </c>
      <c r="C50" s="20" t="s">
        <v>52</v>
      </c>
      <c r="D50" s="46">
        <v>3255163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3255163</v>
      </c>
      <c r="P50" s="47">
        <f t="shared" si="7"/>
        <v>163.6418158053489</v>
      </c>
      <c r="Q50" s="9"/>
    </row>
    <row r="51" spans="1:17">
      <c r="A51" s="12"/>
      <c r="B51" s="25">
        <v>343.5</v>
      </c>
      <c r="C51" s="20" t="s">
        <v>157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6704849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6704849</v>
      </c>
      <c r="P51" s="47">
        <f t="shared" si="7"/>
        <v>337.06258797506536</v>
      </c>
      <c r="Q51" s="9"/>
    </row>
    <row r="52" spans="1:17">
      <c r="A52" s="12"/>
      <c r="B52" s="25">
        <v>343.6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400099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400099</v>
      </c>
      <c r="P52" s="47">
        <f t="shared" si="7"/>
        <v>20.113563241504121</v>
      </c>
      <c r="Q52" s="9"/>
    </row>
    <row r="53" spans="1:17">
      <c r="A53" s="12"/>
      <c r="B53" s="25">
        <v>343.9</v>
      </c>
      <c r="C53" s="20" t="s">
        <v>54</v>
      </c>
      <c r="D53" s="46">
        <v>192220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192220</v>
      </c>
      <c r="P53" s="47">
        <f t="shared" si="7"/>
        <v>9.6631811783631605</v>
      </c>
      <c r="Q53" s="9"/>
    </row>
    <row r="54" spans="1:17">
      <c r="A54" s="12"/>
      <c r="B54" s="25">
        <v>347.2</v>
      </c>
      <c r="C54" s="20" t="s">
        <v>55</v>
      </c>
      <c r="D54" s="46">
        <v>1354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1354</v>
      </c>
      <c r="P54" s="47">
        <f t="shared" si="7"/>
        <v>6.8067564850191026E-2</v>
      </c>
      <c r="Q54" s="9"/>
    </row>
    <row r="55" spans="1:17">
      <c r="A55" s="12"/>
      <c r="B55" s="25">
        <v>347.3</v>
      </c>
      <c r="C55" s="20" t="s">
        <v>56</v>
      </c>
      <c r="D55" s="46">
        <v>61297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61297</v>
      </c>
      <c r="P55" s="47">
        <f t="shared" si="7"/>
        <v>3.0814900462497485</v>
      </c>
      <c r="Q55" s="9"/>
    </row>
    <row r="56" spans="1:17">
      <c r="A56" s="12"/>
      <c r="B56" s="25">
        <v>347.4</v>
      </c>
      <c r="C56" s="20" t="s">
        <v>57</v>
      </c>
      <c r="D56" s="46">
        <v>35750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35750</v>
      </c>
      <c r="P56" s="47">
        <f t="shared" si="7"/>
        <v>1.7972049064950735</v>
      </c>
      <c r="Q56" s="9"/>
    </row>
    <row r="57" spans="1:17">
      <c r="A57" s="12"/>
      <c r="B57" s="25">
        <v>347.5</v>
      </c>
      <c r="C57" s="20" t="s">
        <v>58</v>
      </c>
      <c r="D57" s="46">
        <v>10997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10997</v>
      </c>
      <c r="P57" s="47">
        <f t="shared" si="7"/>
        <v>0.55283531067765934</v>
      </c>
      <c r="Q57" s="9"/>
    </row>
    <row r="58" spans="1:17">
      <c r="A58" s="12"/>
      <c r="B58" s="25">
        <v>349</v>
      </c>
      <c r="C58" s="20" t="s">
        <v>182</v>
      </c>
      <c r="D58" s="46">
        <v>160444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160444</v>
      </c>
      <c r="P58" s="47">
        <f t="shared" si="7"/>
        <v>8.0657550774180571</v>
      </c>
      <c r="Q58" s="9"/>
    </row>
    <row r="59" spans="1:17" ht="15.75">
      <c r="A59" s="29" t="s">
        <v>45</v>
      </c>
      <c r="B59" s="30"/>
      <c r="C59" s="31"/>
      <c r="D59" s="32">
        <f t="shared" ref="D59:N59" si="11">SUM(D60:D63)</f>
        <v>40941</v>
      </c>
      <c r="E59" s="32">
        <f t="shared" si="11"/>
        <v>40191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1"/>
        <v>0</v>
      </c>
      <c r="O59" s="32">
        <f>SUM(D59:N59)</f>
        <v>81132</v>
      </c>
      <c r="P59" s="45">
        <f t="shared" si="7"/>
        <v>4.0786245726925401</v>
      </c>
      <c r="Q59" s="10"/>
    </row>
    <row r="60" spans="1:17">
      <c r="A60" s="13"/>
      <c r="B60" s="39">
        <v>351.1</v>
      </c>
      <c r="C60" s="21" t="s">
        <v>61</v>
      </c>
      <c r="D60" s="46">
        <v>0</v>
      </c>
      <c r="E60" s="46">
        <v>24656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24656</v>
      </c>
      <c r="P60" s="47">
        <f t="shared" si="7"/>
        <v>1.2394932636235672</v>
      </c>
      <c r="Q60" s="9"/>
    </row>
    <row r="61" spans="1:17">
      <c r="A61" s="13"/>
      <c r="B61" s="39">
        <v>351.3</v>
      </c>
      <c r="C61" s="21" t="s">
        <v>63</v>
      </c>
      <c r="D61" s="46">
        <v>0</v>
      </c>
      <c r="E61" s="46">
        <v>2988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2" si="12">SUM(D61:N61)</f>
        <v>2988</v>
      </c>
      <c r="P61" s="47">
        <f t="shared" si="7"/>
        <v>0.15021114015684697</v>
      </c>
      <c r="Q61" s="9"/>
    </row>
    <row r="62" spans="1:17">
      <c r="A62" s="13"/>
      <c r="B62" s="39">
        <v>351.9</v>
      </c>
      <c r="C62" s="21" t="s">
        <v>175</v>
      </c>
      <c r="D62" s="46">
        <v>40941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40941</v>
      </c>
      <c r="P62" s="47">
        <f t="shared" si="7"/>
        <v>2.0581640860647497</v>
      </c>
      <c r="Q62" s="9"/>
    </row>
    <row r="63" spans="1:17">
      <c r="A63" s="13"/>
      <c r="B63" s="39">
        <v>358.1</v>
      </c>
      <c r="C63" s="21" t="s">
        <v>183</v>
      </c>
      <c r="D63" s="46">
        <v>0</v>
      </c>
      <c r="E63" s="46">
        <v>12547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12547</v>
      </c>
      <c r="P63" s="47">
        <f t="shared" si="7"/>
        <v>0.63075608284737583</v>
      </c>
      <c r="Q63" s="9"/>
    </row>
    <row r="64" spans="1:17" ht="15.75">
      <c r="A64" s="29" t="s">
        <v>4</v>
      </c>
      <c r="B64" s="30"/>
      <c r="C64" s="31"/>
      <c r="D64" s="32">
        <f t="shared" ref="D64:N64" si="13">SUM(D65:D73)</f>
        <v>378008</v>
      </c>
      <c r="E64" s="32">
        <f t="shared" si="13"/>
        <v>146801</v>
      </c>
      <c r="F64" s="32">
        <f t="shared" si="13"/>
        <v>-33214</v>
      </c>
      <c r="G64" s="32">
        <f t="shared" si="13"/>
        <v>15951</v>
      </c>
      <c r="H64" s="32">
        <f t="shared" si="13"/>
        <v>0</v>
      </c>
      <c r="I64" s="32">
        <f t="shared" si="13"/>
        <v>-2143332</v>
      </c>
      <c r="J64" s="32">
        <f t="shared" si="13"/>
        <v>-125792</v>
      </c>
      <c r="K64" s="32">
        <f t="shared" si="13"/>
        <v>-9836990</v>
      </c>
      <c r="L64" s="32">
        <f t="shared" si="13"/>
        <v>0</v>
      </c>
      <c r="M64" s="32">
        <f t="shared" si="13"/>
        <v>0</v>
      </c>
      <c r="N64" s="32">
        <f t="shared" si="13"/>
        <v>6778</v>
      </c>
      <c r="O64" s="32">
        <f>SUM(D64:N64)</f>
        <v>-11591790</v>
      </c>
      <c r="P64" s="45">
        <f t="shared" si="7"/>
        <v>-582.73627588980492</v>
      </c>
      <c r="Q64" s="10"/>
    </row>
    <row r="65" spans="1:120">
      <c r="A65" s="12"/>
      <c r="B65" s="25">
        <v>361.1</v>
      </c>
      <c r="C65" s="20" t="s">
        <v>66</v>
      </c>
      <c r="D65" s="46">
        <v>202312</v>
      </c>
      <c r="E65" s="46">
        <v>36330</v>
      </c>
      <c r="F65" s="46">
        <v>8417</v>
      </c>
      <c r="G65" s="46">
        <v>0</v>
      </c>
      <c r="H65" s="46">
        <v>0</v>
      </c>
      <c r="I65" s="46">
        <v>720937</v>
      </c>
      <c r="J65" s="46">
        <v>45141</v>
      </c>
      <c r="K65" s="46">
        <v>2706979</v>
      </c>
      <c r="L65" s="46">
        <v>0</v>
      </c>
      <c r="M65" s="46">
        <v>0</v>
      </c>
      <c r="N65" s="46">
        <v>4322</v>
      </c>
      <c r="O65" s="46">
        <f>SUM(D65:N65)</f>
        <v>3724438</v>
      </c>
      <c r="P65" s="47">
        <f t="shared" si="7"/>
        <v>187.23295797305448</v>
      </c>
      <c r="Q65" s="9"/>
    </row>
    <row r="66" spans="1:120">
      <c r="A66" s="12"/>
      <c r="B66" s="25">
        <v>361.3</v>
      </c>
      <c r="C66" s="20" t="s">
        <v>68</v>
      </c>
      <c r="D66" s="46">
        <v>-440042</v>
      </c>
      <c r="E66" s="46">
        <v>0</v>
      </c>
      <c r="F66" s="46">
        <v>-41631</v>
      </c>
      <c r="G66" s="46">
        <v>0</v>
      </c>
      <c r="H66" s="46">
        <v>0</v>
      </c>
      <c r="I66" s="46">
        <v>-2867844</v>
      </c>
      <c r="J66" s="46">
        <v>-196347</v>
      </c>
      <c r="K66" s="46">
        <v>-15757973</v>
      </c>
      <c r="L66" s="46">
        <v>0</v>
      </c>
      <c r="M66" s="46">
        <v>0</v>
      </c>
      <c r="N66" s="46">
        <v>0</v>
      </c>
      <c r="O66" s="46">
        <f t="shared" ref="O66:O79" si="14">SUM(D66:N66)</f>
        <v>-19303837</v>
      </c>
      <c r="P66" s="47">
        <f t="shared" si="7"/>
        <v>-970.43218379247935</v>
      </c>
      <c r="Q66" s="9"/>
    </row>
    <row r="67" spans="1:120">
      <c r="A67" s="12"/>
      <c r="B67" s="25">
        <v>361.4</v>
      </c>
      <c r="C67" s="20" t="s">
        <v>114</v>
      </c>
      <c r="D67" s="46">
        <v>-27118</v>
      </c>
      <c r="E67" s="46">
        <v>0</v>
      </c>
      <c r="F67" s="46">
        <v>0</v>
      </c>
      <c r="G67" s="46">
        <v>15951</v>
      </c>
      <c r="H67" s="46">
        <v>0</v>
      </c>
      <c r="I67" s="46">
        <v>-191861</v>
      </c>
      <c r="J67" s="46">
        <v>-17757</v>
      </c>
      <c r="K67" s="46">
        <v>118180</v>
      </c>
      <c r="L67" s="46">
        <v>0</v>
      </c>
      <c r="M67" s="46">
        <v>0</v>
      </c>
      <c r="N67" s="46">
        <v>0</v>
      </c>
      <c r="O67" s="46">
        <f t="shared" si="14"/>
        <v>-102605</v>
      </c>
      <c r="P67" s="47">
        <f t="shared" si="7"/>
        <v>-5.1581037603056501</v>
      </c>
      <c r="Q67" s="9"/>
    </row>
    <row r="68" spans="1:120">
      <c r="A68" s="12"/>
      <c r="B68" s="25">
        <v>362</v>
      </c>
      <c r="C68" s="20" t="s">
        <v>70</v>
      </c>
      <c r="D68" s="46">
        <v>179610</v>
      </c>
      <c r="E68" s="46">
        <v>0</v>
      </c>
      <c r="F68" s="46">
        <v>0</v>
      </c>
      <c r="G68" s="46">
        <v>0</v>
      </c>
      <c r="H68" s="46">
        <v>0</v>
      </c>
      <c r="I68" s="46">
        <v>1300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180910</v>
      </c>
      <c r="P68" s="47">
        <f t="shared" si="7"/>
        <v>9.0946108988538104</v>
      </c>
      <c r="Q68" s="9"/>
    </row>
    <row r="69" spans="1:120">
      <c r="A69" s="12"/>
      <c r="B69" s="25">
        <v>364</v>
      </c>
      <c r="C69" s="20" t="s">
        <v>115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-31590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-31590</v>
      </c>
      <c r="P69" s="47">
        <f t="shared" ref="P69:P80" si="15">(O69/P$82)</f>
        <v>-1.5880756082847376</v>
      </c>
      <c r="Q69" s="9"/>
    </row>
    <row r="70" spans="1:120">
      <c r="A70" s="12"/>
      <c r="B70" s="25">
        <v>365</v>
      </c>
      <c r="C70" s="20" t="s">
        <v>116</v>
      </c>
      <c r="D70" s="46">
        <v>1715</v>
      </c>
      <c r="E70" s="46">
        <v>0</v>
      </c>
      <c r="F70" s="46">
        <v>0</v>
      </c>
      <c r="G70" s="46">
        <v>0</v>
      </c>
      <c r="H70" s="46">
        <v>0</v>
      </c>
      <c r="I70" s="46">
        <v>17255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18970</v>
      </c>
      <c r="P70" s="47">
        <f t="shared" si="15"/>
        <v>0.95364970842549768</v>
      </c>
      <c r="Q70" s="9"/>
    </row>
    <row r="71" spans="1:120">
      <c r="A71" s="12"/>
      <c r="B71" s="25">
        <v>366</v>
      </c>
      <c r="C71" s="20" t="s">
        <v>73</v>
      </c>
      <c r="D71" s="46">
        <v>69016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69016</v>
      </c>
      <c r="P71" s="47">
        <f t="shared" si="15"/>
        <v>3.4695354916549368</v>
      </c>
      <c r="Q71" s="9"/>
    </row>
    <row r="72" spans="1:120">
      <c r="A72" s="12"/>
      <c r="B72" s="25">
        <v>368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3095824</v>
      </c>
      <c r="L72" s="46">
        <v>0</v>
      </c>
      <c r="M72" s="46">
        <v>0</v>
      </c>
      <c r="N72" s="46">
        <v>0</v>
      </c>
      <c r="O72" s="46">
        <f t="shared" si="14"/>
        <v>3095824</v>
      </c>
      <c r="P72" s="47">
        <f t="shared" si="15"/>
        <v>155.63161069776794</v>
      </c>
      <c r="Q72" s="9"/>
    </row>
    <row r="73" spans="1:120">
      <c r="A73" s="12"/>
      <c r="B73" s="25">
        <v>369.9</v>
      </c>
      <c r="C73" s="20" t="s">
        <v>75</v>
      </c>
      <c r="D73" s="46">
        <v>392515</v>
      </c>
      <c r="E73" s="46">
        <v>110471</v>
      </c>
      <c r="F73" s="46">
        <v>0</v>
      </c>
      <c r="G73" s="46">
        <v>0</v>
      </c>
      <c r="H73" s="46">
        <v>0</v>
      </c>
      <c r="I73" s="46">
        <v>208471</v>
      </c>
      <c r="J73" s="46">
        <v>43171</v>
      </c>
      <c r="K73" s="46">
        <v>0</v>
      </c>
      <c r="L73" s="46">
        <v>0</v>
      </c>
      <c r="M73" s="46">
        <v>0</v>
      </c>
      <c r="N73" s="46">
        <v>2456</v>
      </c>
      <c r="O73" s="46">
        <f t="shared" si="14"/>
        <v>757084</v>
      </c>
      <c r="P73" s="47">
        <f t="shared" si="15"/>
        <v>38.059722501508141</v>
      </c>
      <c r="Q73" s="9"/>
    </row>
    <row r="74" spans="1:120" ht="15.75">
      <c r="A74" s="29" t="s">
        <v>46</v>
      </c>
      <c r="B74" s="30"/>
      <c r="C74" s="31"/>
      <c r="D74" s="32">
        <f t="shared" ref="D74:N74" si="16">SUM(D75:D79)</f>
        <v>12950867</v>
      </c>
      <c r="E74" s="32">
        <f t="shared" si="16"/>
        <v>784201</v>
      </c>
      <c r="F74" s="32">
        <f t="shared" si="16"/>
        <v>1897001</v>
      </c>
      <c r="G74" s="32">
        <f t="shared" si="16"/>
        <v>0</v>
      </c>
      <c r="H74" s="32">
        <f t="shared" si="16"/>
        <v>0</v>
      </c>
      <c r="I74" s="32">
        <f t="shared" si="16"/>
        <v>3991076</v>
      </c>
      <c r="J74" s="32">
        <f t="shared" si="16"/>
        <v>39539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19662684</v>
      </c>
      <c r="P74" s="45">
        <f t="shared" si="15"/>
        <v>988.47194852201892</v>
      </c>
      <c r="Q74" s="9"/>
    </row>
    <row r="75" spans="1:120">
      <c r="A75" s="12"/>
      <c r="B75" s="25">
        <v>381</v>
      </c>
      <c r="C75" s="20" t="s">
        <v>76</v>
      </c>
      <c r="D75" s="46">
        <v>3895067</v>
      </c>
      <c r="E75" s="46">
        <v>132093</v>
      </c>
      <c r="F75" s="46">
        <v>1897001</v>
      </c>
      <c r="G75" s="46">
        <v>0</v>
      </c>
      <c r="H75" s="46">
        <v>0</v>
      </c>
      <c r="I75" s="46">
        <v>1336431</v>
      </c>
      <c r="J75" s="46">
        <v>39539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7300131</v>
      </c>
      <c r="P75" s="47">
        <f t="shared" si="15"/>
        <v>366.98828674844157</v>
      </c>
      <c r="Q75" s="9"/>
    </row>
    <row r="76" spans="1:120">
      <c r="A76" s="12"/>
      <c r="B76" s="25">
        <v>382</v>
      </c>
      <c r="C76" s="20" t="s">
        <v>87</v>
      </c>
      <c r="D76" s="46">
        <v>8800271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8800271</v>
      </c>
      <c r="P76" s="47">
        <f t="shared" si="15"/>
        <v>442.40252362758901</v>
      </c>
      <c r="Q76" s="9"/>
    </row>
    <row r="77" spans="1:120">
      <c r="A77" s="12"/>
      <c r="B77" s="25">
        <v>383.1</v>
      </c>
      <c r="C77" s="20" t="s">
        <v>186</v>
      </c>
      <c r="D77" s="46">
        <v>213323</v>
      </c>
      <c r="E77" s="46">
        <v>652108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865431</v>
      </c>
      <c r="P77" s="47">
        <f t="shared" si="15"/>
        <v>43.50648501910316</v>
      </c>
      <c r="Q77" s="9"/>
    </row>
    <row r="78" spans="1:120">
      <c r="A78" s="12"/>
      <c r="B78" s="25">
        <v>388.1</v>
      </c>
      <c r="C78" s="20" t="s">
        <v>184</v>
      </c>
      <c r="D78" s="46">
        <v>42206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42206</v>
      </c>
      <c r="P78" s="47">
        <f t="shared" si="15"/>
        <v>2.1217574904484215</v>
      </c>
      <c r="Q78" s="9"/>
    </row>
    <row r="79" spans="1:120" ht="15.75" thickBot="1">
      <c r="A79" s="12"/>
      <c r="B79" s="25">
        <v>389.8</v>
      </c>
      <c r="C79" s="20" t="s">
        <v>79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2654645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2654645</v>
      </c>
      <c r="P79" s="47">
        <f t="shared" si="15"/>
        <v>133.45289563643675</v>
      </c>
      <c r="Q79" s="9"/>
    </row>
    <row r="80" spans="1:120" ht="16.5" thickBot="1">
      <c r="A80" s="14" t="s">
        <v>59</v>
      </c>
      <c r="B80" s="23"/>
      <c r="C80" s="22"/>
      <c r="D80" s="15">
        <f t="shared" ref="D80:N80" si="17">SUM(D5,D13,D24,D42,D59,D64,D74)</f>
        <v>40847335</v>
      </c>
      <c r="E80" s="15">
        <f t="shared" si="17"/>
        <v>5245165</v>
      </c>
      <c r="F80" s="15">
        <f t="shared" si="17"/>
        <v>1863787</v>
      </c>
      <c r="G80" s="15">
        <f t="shared" si="17"/>
        <v>15951</v>
      </c>
      <c r="H80" s="15">
        <f t="shared" si="17"/>
        <v>0</v>
      </c>
      <c r="I80" s="15">
        <f t="shared" si="17"/>
        <v>79452054</v>
      </c>
      <c r="J80" s="15">
        <f t="shared" si="17"/>
        <v>1354415</v>
      </c>
      <c r="K80" s="15">
        <f t="shared" si="17"/>
        <v>-9836990</v>
      </c>
      <c r="L80" s="15">
        <f t="shared" si="17"/>
        <v>0</v>
      </c>
      <c r="M80" s="15">
        <f t="shared" si="17"/>
        <v>0</v>
      </c>
      <c r="N80" s="15">
        <f t="shared" si="17"/>
        <v>314715</v>
      </c>
      <c r="O80" s="15">
        <f>SUM(D80:N80)</f>
        <v>119256432</v>
      </c>
      <c r="P80" s="38">
        <f t="shared" si="15"/>
        <v>5995.1956565453447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118" t="s">
        <v>185</v>
      </c>
      <c r="N82" s="118"/>
      <c r="O82" s="118"/>
      <c r="P82" s="43">
        <v>19892</v>
      </c>
    </row>
    <row r="83" spans="1:16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120" t="s">
        <v>92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29"/>
      <c r="M3" s="130"/>
      <c r="N3" s="36"/>
      <c r="O3" s="37"/>
      <c r="P3" s="131" t="s">
        <v>160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161</v>
      </c>
      <c r="N4" s="35" t="s">
        <v>10</v>
      </c>
      <c r="O4" s="35" t="s">
        <v>162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163</v>
      </c>
      <c r="B5" s="26"/>
      <c r="C5" s="26"/>
      <c r="D5" s="27">
        <f t="shared" ref="D5:N5" si="0">SUM(D6:D13)</f>
        <v>10417803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10417803</v>
      </c>
      <c r="P5" s="33">
        <f t="shared" ref="P5:P36" si="1">(O5/P$80)</f>
        <v>530.08716226530305</v>
      </c>
      <c r="Q5" s="6"/>
    </row>
    <row r="6" spans="1:134">
      <c r="A6" s="12"/>
      <c r="B6" s="25">
        <v>311</v>
      </c>
      <c r="C6" s="20" t="s">
        <v>2</v>
      </c>
      <c r="D6" s="46">
        <v>6769653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6769653</v>
      </c>
      <c r="P6" s="47">
        <f t="shared" si="1"/>
        <v>344.45901389100902</v>
      </c>
      <c r="Q6" s="9"/>
    </row>
    <row r="7" spans="1:134">
      <c r="A7" s="12"/>
      <c r="B7" s="25">
        <v>312.41000000000003</v>
      </c>
      <c r="C7" s="20" t="s">
        <v>164</v>
      </c>
      <c r="D7" s="46">
        <v>599601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599601</v>
      </c>
      <c r="P7" s="47">
        <f t="shared" si="1"/>
        <v>30.509387879713021</v>
      </c>
      <c r="Q7" s="9"/>
    </row>
    <row r="8" spans="1:134">
      <c r="A8" s="12"/>
      <c r="B8" s="25">
        <v>314.10000000000002</v>
      </c>
      <c r="C8" s="20" t="s">
        <v>12</v>
      </c>
      <c r="D8" s="46">
        <v>1749876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1749876</v>
      </c>
      <c r="P8" s="47">
        <f t="shared" si="1"/>
        <v>89.038620058006416</v>
      </c>
      <c r="Q8" s="9"/>
    </row>
    <row r="9" spans="1:134">
      <c r="A9" s="12"/>
      <c r="B9" s="25">
        <v>314.3</v>
      </c>
      <c r="C9" s="20" t="s">
        <v>147</v>
      </c>
      <c r="D9" s="46">
        <v>391460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391460</v>
      </c>
      <c r="P9" s="47">
        <f t="shared" si="1"/>
        <v>19.918587493003614</v>
      </c>
      <c r="Q9" s="9"/>
    </row>
    <row r="10" spans="1:134">
      <c r="A10" s="12"/>
      <c r="B10" s="25">
        <v>314.39999999999998</v>
      </c>
      <c r="C10" s="20" t="s">
        <v>13</v>
      </c>
      <c r="D10" s="46">
        <v>58016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58016</v>
      </c>
      <c r="P10" s="47">
        <f t="shared" si="1"/>
        <v>2.9520175036890044</v>
      </c>
      <c r="Q10" s="9"/>
    </row>
    <row r="11" spans="1:134">
      <c r="A11" s="12"/>
      <c r="B11" s="25">
        <v>314.8</v>
      </c>
      <c r="C11" s="20" t="s">
        <v>14</v>
      </c>
      <c r="D11" s="46">
        <v>35626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35626</v>
      </c>
      <c r="P11" s="47">
        <f t="shared" si="1"/>
        <v>1.8127512339083092</v>
      </c>
      <c r="Q11" s="9"/>
    </row>
    <row r="12" spans="1:134">
      <c r="A12" s="12"/>
      <c r="B12" s="25">
        <v>315.2</v>
      </c>
      <c r="C12" s="20" t="s">
        <v>165</v>
      </c>
      <c r="D12" s="46">
        <v>670792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670792</v>
      </c>
      <c r="P12" s="47">
        <f t="shared" si="1"/>
        <v>34.131786495700403</v>
      </c>
      <c r="Q12" s="9"/>
    </row>
    <row r="13" spans="1:134">
      <c r="A13" s="12"/>
      <c r="B13" s="25">
        <v>316</v>
      </c>
      <c r="C13" s="20" t="s">
        <v>103</v>
      </c>
      <c r="D13" s="46">
        <v>142779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142779</v>
      </c>
      <c r="P13" s="47">
        <f t="shared" si="1"/>
        <v>7.2649977102732404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SUM(D15:D24)</f>
        <v>4543070</v>
      </c>
      <c r="E14" s="32">
        <f t="shared" si="3"/>
        <v>1008763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5784523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11336356</v>
      </c>
      <c r="P14" s="45">
        <f t="shared" si="1"/>
        <v>576.82572635221084</v>
      </c>
      <c r="Q14" s="10"/>
    </row>
    <row r="15" spans="1:134">
      <c r="A15" s="12"/>
      <c r="B15" s="25">
        <v>322</v>
      </c>
      <c r="C15" s="20" t="s">
        <v>166</v>
      </c>
      <c r="D15" s="46">
        <v>1821</v>
      </c>
      <c r="E15" s="46">
        <v>1008763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1010584</v>
      </c>
      <c r="P15" s="47">
        <f t="shared" si="1"/>
        <v>51.42136060652318</v>
      </c>
      <c r="Q15" s="9"/>
    </row>
    <row r="16" spans="1:134">
      <c r="A16" s="12"/>
      <c r="B16" s="25">
        <v>323.10000000000002</v>
      </c>
      <c r="C16" s="20" t="s">
        <v>18</v>
      </c>
      <c r="D16" s="46">
        <v>1345203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4" si="4">SUM(D16:N16)</f>
        <v>1345203</v>
      </c>
      <c r="P16" s="47">
        <f t="shared" si="1"/>
        <v>68.447717905663254</v>
      </c>
      <c r="Q16" s="9"/>
    </row>
    <row r="17" spans="1:17">
      <c r="A17" s="12"/>
      <c r="B17" s="25">
        <v>323.39999999999998</v>
      </c>
      <c r="C17" s="20" t="s">
        <v>19</v>
      </c>
      <c r="D17" s="46">
        <v>88655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88655</v>
      </c>
      <c r="P17" s="47">
        <f t="shared" si="1"/>
        <v>4.5110161298529485</v>
      </c>
      <c r="Q17" s="9"/>
    </row>
    <row r="18" spans="1:17">
      <c r="A18" s="12"/>
      <c r="B18" s="25">
        <v>323.7</v>
      </c>
      <c r="C18" s="20" t="s">
        <v>20</v>
      </c>
      <c r="D18" s="46">
        <v>210631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210631</v>
      </c>
      <c r="P18" s="47">
        <f t="shared" si="1"/>
        <v>10.717498600722536</v>
      </c>
      <c r="Q18" s="9"/>
    </row>
    <row r="19" spans="1:17">
      <c r="A19" s="12"/>
      <c r="B19" s="25">
        <v>324.62</v>
      </c>
      <c r="C19" s="20" t="s">
        <v>167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48675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48675</v>
      </c>
      <c r="P19" s="47">
        <f t="shared" si="1"/>
        <v>2.4767211112807206</v>
      </c>
      <c r="Q19" s="9"/>
    </row>
    <row r="20" spans="1:17">
      <c r="A20" s="12"/>
      <c r="B20" s="25">
        <v>324.91000000000003</v>
      </c>
      <c r="C20" s="20" t="s">
        <v>151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786300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786300</v>
      </c>
      <c r="P20" s="47">
        <f t="shared" si="1"/>
        <v>40.00915890703709</v>
      </c>
      <c r="Q20" s="9"/>
    </row>
    <row r="21" spans="1:17">
      <c r="A21" s="12"/>
      <c r="B21" s="25">
        <v>324.92</v>
      </c>
      <c r="C21" s="20" t="s">
        <v>152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3080550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3080550</v>
      </c>
      <c r="P21" s="47">
        <f t="shared" si="1"/>
        <v>156.74706151732559</v>
      </c>
      <c r="Q21" s="9"/>
    </row>
    <row r="22" spans="1:17">
      <c r="A22" s="12"/>
      <c r="B22" s="25">
        <v>325.10000000000002</v>
      </c>
      <c r="C22" s="20" t="s">
        <v>23</v>
      </c>
      <c r="D22" s="46">
        <v>2820550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2820550</v>
      </c>
      <c r="P22" s="47">
        <f t="shared" si="1"/>
        <v>143.51752913041267</v>
      </c>
      <c r="Q22" s="9"/>
    </row>
    <row r="23" spans="1:17">
      <c r="A23" s="12"/>
      <c r="B23" s="25">
        <v>325.2</v>
      </c>
      <c r="C23" s="20" t="s">
        <v>128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1868998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1868998</v>
      </c>
      <c r="P23" s="47">
        <f t="shared" si="1"/>
        <v>95.09988296952119</v>
      </c>
      <c r="Q23" s="9"/>
    </row>
    <row r="24" spans="1:17">
      <c r="A24" s="12"/>
      <c r="B24" s="25">
        <v>329.5</v>
      </c>
      <c r="C24" s="20" t="s">
        <v>168</v>
      </c>
      <c r="D24" s="46">
        <v>76210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76210</v>
      </c>
      <c r="P24" s="47">
        <f t="shared" si="1"/>
        <v>3.8777794738716733</v>
      </c>
      <c r="Q24" s="9"/>
    </row>
    <row r="25" spans="1:17" ht="15.75">
      <c r="A25" s="29" t="s">
        <v>169</v>
      </c>
      <c r="B25" s="30"/>
      <c r="C25" s="31"/>
      <c r="D25" s="32">
        <f t="shared" ref="D25:N25" si="5">SUM(D26:D45)</f>
        <v>4033931</v>
      </c>
      <c r="E25" s="32">
        <f t="shared" si="5"/>
        <v>2387560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3637893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288325</v>
      </c>
      <c r="O25" s="44">
        <f>SUM(D25:N25)</f>
        <v>10347709</v>
      </c>
      <c r="P25" s="45">
        <f t="shared" si="1"/>
        <v>526.52058209942504</v>
      </c>
      <c r="Q25" s="10"/>
    </row>
    <row r="26" spans="1:17">
      <c r="A26" s="12"/>
      <c r="B26" s="25">
        <v>331.2</v>
      </c>
      <c r="C26" s="20" t="s">
        <v>26</v>
      </c>
      <c r="D26" s="46">
        <v>282193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282193</v>
      </c>
      <c r="P26" s="47">
        <f t="shared" si="1"/>
        <v>14.358774741769704</v>
      </c>
      <c r="Q26" s="9"/>
    </row>
    <row r="27" spans="1:17">
      <c r="A27" s="12"/>
      <c r="B27" s="25">
        <v>331.39</v>
      </c>
      <c r="C27" s="20" t="s">
        <v>94</v>
      </c>
      <c r="D27" s="46">
        <v>164678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9" si="6">SUM(D27:N27)</f>
        <v>164678</v>
      </c>
      <c r="P27" s="47">
        <f t="shared" si="1"/>
        <v>8.3792805169694198</v>
      </c>
      <c r="Q27" s="9"/>
    </row>
    <row r="28" spans="1:17">
      <c r="A28" s="12"/>
      <c r="B28" s="25">
        <v>331.5</v>
      </c>
      <c r="C28" s="20" t="s">
        <v>28</v>
      </c>
      <c r="D28" s="46">
        <v>564174</v>
      </c>
      <c r="E28" s="46">
        <v>423705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987879</v>
      </c>
      <c r="P28" s="47">
        <f t="shared" si="1"/>
        <v>50.266066249427567</v>
      </c>
      <c r="Q28" s="9"/>
    </row>
    <row r="29" spans="1:17">
      <c r="A29" s="12"/>
      <c r="B29" s="25">
        <v>331.9</v>
      </c>
      <c r="C29" s="20" t="s">
        <v>95</v>
      </c>
      <c r="D29" s="46">
        <v>0</v>
      </c>
      <c r="E29" s="46">
        <v>565087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565087</v>
      </c>
      <c r="P29" s="47">
        <f t="shared" si="1"/>
        <v>28.753218338167201</v>
      </c>
      <c r="Q29" s="9"/>
    </row>
    <row r="30" spans="1:17">
      <c r="A30" s="12"/>
      <c r="B30" s="25">
        <v>333</v>
      </c>
      <c r="C30" s="20" t="s">
        <v>3</v>
      </c>
      <c r="D30" s="46">
        <v>5900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5900</v>
      </c>
      <c r="P30" s="47">
        <f t="shared" si="1"/>
        <v>0.30020861954917827</v>
      </c>
      <c r="Q30" s="9"/>
    </row>
    <row r="31" spans="1:17">
      <c r="A31" s="12"/>
      <c r="B31" s="25">
        <v>334.36</v>
      </c>
      <c r="C31" s="20" t="s">
        <v>170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3637893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3637893</v>
      </c>
      <c r="P31" s="47">
        <f t="shared" si="1"/>
        <v>185.10624332163027</v>
      </c>
      <c r="Q31" s="9"/>
    </row>
    <row r="32" spans="1:17">
      <c r="A32" s="12"/>
      <c r="B32" s="25">
        <v>334.5</v>
      </c>
      <c r="C32" s="20" t="s">
        <v>29</v>
      </c>
      <c r="D32" s="46">
        <v>86145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86145</v>
      </c>
      <c r="P32" s="47">
        <f t="shared" si="1"/>
        <v>4.3833002595023665</v>
      </c>
      <c r="Q32" s="9"/>
    </row>
    <row r="33" spans="1:17">
      <c r="A33" s="12"/>
      <c r="B33" s="25">
        <v>334.9</v>
      </c>
      <c r="C33" s="20" t="s">
        <v>30</v>
      </c>
      <c r="D33" s="46">
        <v>0</v>
      </c>
      <c r="E33" s="46">
        <v>266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266</v>
      </c>
      <c r="P33" s="47">
        <f t="shared" si="1"/>
        <v>1.3534829288149391E-2</v>
      </c>
      <c r="Q33" s="9"/>
    </row>
    <row r="34" spans="1:17">
      <c r="A34" s="12"/>
      <c r="B34" s="25">
        <v>335.125</v>
      </c>
      <c r="C34" s="20" t="s">
        <v>171</v>
      </c>
      <c r="D34" s="46">
        <v>760386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760386</v>
      </c>
      <c r="P34" s="47">
        <f t="shared" si="1"/>
        <v>38.690581590596857</v>
      </c>
      <c r="Q34" s="9"/>
    </row>
    <row r="35" spans="1:17">
      <c r="A35" s="12"/>
      <c r="B35" s="25">
        <v>335.14</v>
      </c>
      <c r="C35" s="20" t="s">
        <v>106</v>
      </c>
      <c r="D35" s="46">
        <v>25068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25068</v>
      </c>
      <c r="P35" s="47">
        <f t="shared" si="1"/>
        <v>1.2755304533658984</v>
      </c>
      <c r="Q35" s="9"/>
    </row>
    <row r="36" spans="1:17">
      <c r="A36" s="12"/>
      <c r="B36" s="25">
        <v>335.15</v>
      </c>
      <c r="C36" s="20" t="s">
        <v>107</v>
      </c>
      <c r="D36" s="46">
        <v>25900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25900</v>
      </c>
      <c r="P36" s="47">
        <f t="shared" si="1"/>
        <v>1.3178649570040197</v>
      </c>
      <c r="Q36" s="9"/>
    </row>
    <row r="37" spans="1:17">
      <c r="A37" s="12"/>
      <c r="B37" s="25">
        <v>335.18</v>
      </c>
      <c r="C37" s="20" t="s">
        <v>172</v>
      </c>
      <c r="D37" s="46">
        <v>1251060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1251060</v>
      </c>
      <c r="P37" s="47">
        <f t="shared" ref="P37:P68" si="7">(O37/P$80)</f>
        <v>63.657456876812702</v>
      </c>
      <c r="Q37" s="9"/>
    </row>
    <row r="38" spans="1:17">
      <c r="A38" s="12"/>
      <c r="B38" s="25">
        <v>335.21</v>
      </c>
      <c r="C38" s="20" t="s">
        <v>35</v>
      </c>
      <c r="D38" s="46">
        <v>17958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17958</v>
      </c>
      <c r="P38" s="47">
        <f t="shared" si="7"/>
        <v>0.91375362540070215</v>
      </c>
      <c r="Q38" s="9"/>
    </row>
    <row r="39" spans="1:17">
      <c r="A39" s="12"/>
      <c r="B39" s="25">
        <v>335.29</v>
      </c>
      <c r="C39" s="20" t="s">
        <v>124</v>
      </c>
      <c r="D39" s="46">
        <v>312937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312937</v>
      </c>
      <c r="P39" s="47">
        <f t="shared" si="7"/>
        <v>15.923116063705287</v>
      </c>
      <c r="Q39" s="9"/>
    </row>
    <row r="40" spans="1:17">
      <c r="A40" s="12"/>
      <c r="B40" s="25">
        <v>335.41</v>
      </c>
      <c r="C40" s="20" t="s">
        <v>90</v>
      </c>
      <c r="D40" s="46">
        <v>21656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8">SUM(D40:N40)</f>
        <v>21656</v>
      </c>
      <c r="P40" s="47">
        <f t="shared" si="7"/>
        <v>1.1019182821961024</v>
      </c>
      <c r="Q40" s="9"/>
    </row>
    <row r="41" spans="1:17">
      <c r="A41" s="12"/>
      <c r="B41" s="25">
        <v>337.2</v>
      </c>
      <c r="C41" s="20" t="s">
        <v>37</v>
      </c>
      <c r="D41" s="46">
        <v>2250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2250</v>
      </c>
      <c r="P41" s="47">
        <f t="shared" si="7"/>
        <v>0.11448633796366967</v>
      </c>
      <c r="Q41" s="9"/>
    </row>
    <row r="42" spans="1:17">
      <c r="A42" s="12"/>
      <c r="B42" s="25">
        <v>337.3</v>
      </c>
      <c r="C42" s="20" t="s">
        <v>38</v>
      </c>
      <c r="D42" s="46">
        <v>40614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40614</v>
      </c>
      <c r="P42" s="47">
        <f t="shared" si="7"/>
        <v>2.0665547244695466</v>
      </c>
      <c r="Q42" s="9"/>
    </row>
    <row r="43" spans="1:17">
      <c r="A43" s="12"/>
      <c r="B43" s="25">
        <v>337.4</v>
      </c>
      <c r="C43" s="20" t="s">
        <v>109</v>
      </c>
      <c r="D43" s="46">
        <v>65000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65000</v>
      </c>
      <c r="P43" s="47">
        <f t="shared" si="7"/>
        <v>3.3073830967282349</v>
      </c>
      <c r="Q43" s="9"/>
    </row>
    <row r="44" spans="1:17">
      <c r="A44" s="12"/>
      <c r="B44" s="25">
        <v>337.6</v>
      </c>
      <c r="C44" s="20" t="s">
        <v>173</v>
      </c>
      <c r="D44" s="46">
        <v>408012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408012</v>
      </c>
      <c r="P44" s="47">
        <f t="shared" si="7"/>
        <v>20.76079987788124</v>
      </c>
      <c r="Q44" s="9"/>
    </row>
    <row r="45" spans="1:17">
      <c r="A45" s="12"/>
      <c r="B45" s="25">
        <v>338</v>
      </c>
      <c r="C45" s="20" t="s">
        <v>39</v>
      </c>
      <c r="D45" s="46">
        <v>0</v>
      </c>
      <c r="E45" s="46">
        <v>1398502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288325</v>
      </c>
      <c r="O45" s="46">
        <f t="shared" si="8"/>
        <v>1686827</v>
      </c>
      <c r="P45" s="47">
        <f t="shared" si="7"/>
        <v>85.830509336996897</v>
      </c>
      <c r="Q45" s="9"/>
    </row>
    <row r="46" spans="1:17" ht="15.75">
      <c r="A46" s="29" t="s">
        <v>44</v>
      </c>
      <c r="B46" s="30"/>
      <c r="C46" s="31"/>
      <c r="D46" s="32">
        <f t="shared" ref="D46:N46" si="9">SUM(D47:D61)</f>
        <v>12738616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63039367</v>
      </c>
      <c r="J46" s="32">
        <f t="shared" si="9"/>
        <v>7212354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82990337</v>
      </c>
      <c r="P46" s="45">
        <f t="shared" si="7"/>
        <v>4222.7821197781514</v>
      </c>
      <c r="Q46" s="10"/>
    </row>
    <row r="47" spans="1:17">
      <c r="A47" s="12"/>
      <c r="B47" s="25">
        <v>341.2</v>
      </c>
      <c r="C47" s="20" t="s">
        <v>110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7212354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1" si="10">SUM(D47:N47)</f>
        <v>7212354</v>
      </c>
      <c r="P47" s="47">
        <f t="shared" si="7"/>
        <v>366.9848878033888</v>
      </c>
      <c r="Q47" s="9"/>
    </row>
    <row r="48" spans="1:17">
      <c r="A48" s="12"/>
      <c r="B48" s="25">
        <v>341.3</v>
      </c>
      <c r="C48" s="20" t="s">
        <v>111</v>
      </c>
      <c r="D48" s="46">
        <v>6903037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6903037</v>
      </c>
      <c r="P48" s="47">
        <f t="shared" si="7"/>
        <v>351.24596753676286</v>
      </c>
      <c r="Q48" s="9"/>
    </row>
    <row r="49" spans="1:17">
      <c r="A49" s="12"/>
      <c r="B49" s="25">
        <v>341.9</v>
      </c>
      <c r="C49" s="20" t="s">
        <v>112</v>
      </c>
      <c r="D49" s="46">
        <v>3521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3521</v>
      </c>
      <c r="P49" s="47">
        <f t="shared" si="7"/>
        <v>0.17915839820892485</v>
      </c>
      <c r="Q49" s="9"/>
    </row>
    <row r="50" spans="1:17">
      <c r="A50" s="12"/>
      <c r="B50" s="25">
        <v>342.1</v>
      </c>
      <c r="C50" s="20" t="s">
        <v>126</v>
      </c>
      <c r="D50" s="46">
        <v>1085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1085</v>
      </c>
      <c r="P50" s="47">
        <f t="shared" si="7"/>
        <v>5.5207856306925152E-2</v>
      </c>
      <c r="Q50" s="9"/>
    </row>
    <row r="51" spans="1:17">
      <c r="A51" s="12"/>
      <c r="B51" s="25">
        <v>342.9</v>
      </c>
      <c r="C51" s="20" t="s">
        <v>50</v>
      </c>
      <c r="D51" s="46">
        <v>9350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9350</v>
      </c>
      <c r="P51" s="47">
        <f t="shared" si="7"/>
        <v>0.47575433776013842</v>
      </c>
      <c r="Q51" s="9"/>
    </row>
    <row r="52" spans="1:17">
      <c r="A52" s="12"/>
      <c r="B52" s="25">
        <v>343.3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56302254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56302254</v>
      </c>
      <c r="P52" s="47">
        <f t="shared" si="7"/>
        <v>2864.8172798046098</v>
      </c>
      <c r="Q52" s="9"/>
    </row>
    <row r="53" spans="1:17">
      <c r="A53" s="12"/>
      <c r="B53" s="25">
        <v>343.4</v>
      </c>
      <c r="C53" s="20" t="s">
        <v>52</v>
      </c>
      <c r="D53" s="46">
        <v>2618749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2618749</v>
      </c>
      <c r="P53" s="47">
        <f t="shared" si="7"/>
        <v>133.24932580267642</v>
      </c>
      <c r="Q53" s="9"/>
    </row>
    <row r="54" spans="1:17">
      <c r="A54" s="12"/>
      <c r="B54" s="25">
        <v>343.5</v>
      </c>
      <c r="C54" s="20" t="s">
        <v>157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6354992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6354992</v>
      </c>
      <c r="P54" s="47">
        <f t="shared" si="7"/>
        <v>323.35989416374093</v>
      </c>
      <c r="Q54" s="9"/>
    </row>
    <row r="55" spans="1:17">
      <c r="A55" s="12"/>
      <c r="B55" s="25">
        <v>343.6</v>
      </c>
      <c r="C55" s="20" t="s">
        <v>53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381436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381436</v>
      </c>
      <c r="P55" s="47">
        <f t="shared" si="7"/>
        <v>19.408538136671247</v>
      </c>
      <c r="Q55" s="9"/>
    </row>
    <row r="56" spans="1:17">
      <c r="A56" s="12"/>
      <c r="B56" s="25">
        <v>343.7</v>
      </c>
      <c r="C56" s="20" t="s">
        <v>174</v>
      </c>
      <c r="D56" s="46">
        <v>1016470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1016470</v>
      </c>
      <c r="P56" s="47">
        <f t="shared" si="7"/>
        <v>51.72085686663614</v>
      </c>
      <c r="Q56" s="9"/>
    </row>
    <row r="57" spans="1:17">
      <c r="A57" s="12"/>
      <c r="B57" s="25">
        <v>343.9</v>
      </c>
      <c r="C57" s="20" t="s">
        <v>54</v>
      </c>
      <c r="D57" s="46">
        <v>2082879</v>
      </c>
      <c r="E57" s="46">
        <v>0</v>
      </c>
      <c r="F57" s="46">
        <v>0</v>
      </c>
      <c r="G57" s="46">
        <v>0</v>
      </c>
      <c r="H57" s="46">
        <v>0</v>
      </c>
      <c r="I57" s="46">
        <v>685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2083564</v>
      </c>
      <c r="P57" s="47">
        <f t="shared" si="7"/>
        <v>106.01760545463797</v>
      </c>
      <c r="Q57" s="9"/>
    </row>
    <row r="58" spans="1:17">
      <c r="A58" s="12"/>
      <c r="B58" s="25">
        <v>347.2</v>
      </c>
      <c r="C58" s="20" t="s">
        <v>55</v>
      </c>
      <c r="D58" s="46">
        <v>304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304</v>
      </c>
      <c r="P58" s="47">
        <f t="shared" si="7"/>
        <v>1.5468376329313591E-2</v>
      </c>
      <c r="Q58" s="9"/>
    </row>
    <row r="59" spans="1:17">
      <c r="A59" s="12"/>
      <c r="B59" s="25">
        <v>347.3</v>
      </c>
      <c r="C59" s="20" t="s">
        <v>56</v>
      </c>
      <c r="D59" s="46">
        <v>76804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76804</v>
      </c>
      <c r="P59" s="47">
        <f t="shared" si="7"/>
        <v>3.9080038670940822</v>
      </c>
      <c r="Q59" s="9"/>
    </row>
    <row r="60" spans="1:17">
      <c r="A60" s="12"/>
      <c r="B60" s="25">
        <v>347.4</v>
      </c>
      <c r="C60" s="20" t="s">
        <v>57</v>
      </c>
      <c r="D60" s="46">
        <v>19900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19900</v>
      </c>
      <c r="P60" s="47">
        <f t="shared" si="7"/>
        <v>1.0125680557675674</v>
      </c>
      <c r="Q60" s="9"/>
    </row>
    <row r="61" spans="1:17">
      <c r="A61" s="12"/>
      <c r="B61" s="25">
        <v>347.5</v>
      </c>
      <c r="C61" s="20" t="s">
        <v>58</v>
      </c>
      <c r="D61" s="46">
        <v>6517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6517</v>
      </c>
      <c r="P61" s="47">
        <f t="shared" si="7"/>
        <v>0.3316033175596601</v>
      </c>
      <c r="Q61" s="9"/>
    </row>
    <row r="62" spans="1:17" ht="15.75">
      <c r="A62" s="29" t="s">
        <v>45</v>
      </c>
      <c r="B62" s="30"/>
      <c r="C62" s="31"/>
      <c r="D62" s="32">
        <f t="shared" ref="D62:N62" si="11">SUM(D63:D64)</f>
        <v>18184</v>
      </c>
      <c r="E62" s="32">
        <f t="shared" si="11"/>
        <v>4166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1"/>
        <v>0</v>
      </c>
      <c r="O62" s="32">
        <f>SUM(D62:N62)</f>
        <v>22350</v>
      </c>
      <c r="P62" s="45">
        <f t="shared" si="7"/>
        <v>1.1372309571057855</v>
      </c>
      <c r="Q62" s="10"/>
    </row>
    <row r="63" spans="1:17">
      <c r="A63" s="13"/>
      <c r="B63" s="39">
        <v>351.3</v>
      </c>
      <c r="C63" s="21" t="s">
        <v>63</v>
      </c>
      <c r="D63" s="46">
        <v>0</v>
      </c>
      <c r="E63" s="46">
        <v>4166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4166</v>
      </c>
      <c r="P63" s="47">
        <f t="shared" si="7"/>
        <v>0.21197781509184349</v>
      </c>
      <c r="Q63" s="9"/>
    </row>
    <row r="64" spans="1:17">
      <c r="A64" s="13"/>
      <c r="B64" s="39">
        <v>351.9</v>
      </c>
      <c r="C64" s="21" t="s">
        <v>175</v>
      </c>
      <c r="D64" s="46">
        <v>18184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18184</v>
      </c>
      <c r="P64" s="47">
        <f t="shared" si="7"/>
        <v>0.92525314201394193</v>
      </c>
      <c r="Q64" s="9"/>
    </row>
    <row r="65" spans="1:120" ht="15.75">
      <c r="A65" s="29" t="s">
        <v>4</v>
      </c>
      <c r="B65" s="30"/>
      <c r="C65" s="31"/>
      <c r="D65" s="32">
        <f t="shared" ref="D65:N65" si="12">SUM(D66:D74)</f>
        <v>885437</v>
      </c>
      <c r="E65" s="32">
        <f t="shared" si="12"/>
        <v>99255</v>
      </c>
      <c r="F65" s="32">
        <f t="shared" si="12"/>
        <v>2734</v>
      </c>
      <c r="G65" s="32">
        <f t="shared" si="12"/>
        <v>13551</v>
      </c>
      <c r="H65" s="32">
        <f t="shared" si="12"/>
        <v>0</v>
      </c>
      <c r="I65" s="32">
        <f t="shared" si="12"/>
        <v>164554</v>
      </c>
      <c r="J65" s="32">
        <f t="shared" si="12"/>
        <v>417749</v>
      </c>
      <c r="K65" s="32">
        <f t="shared" si="12"/>
        <v>20339446</v>
      </c>
      <c r="L65" s="32">
        <f t="shared" si="12"/>
        <v>0</v>
      </c>
      <c r="M65" s="32">
        <f t="shared" si="12"/>
        <v>0</v>
      </c>
      <c r="N65" s="32">
        <f t="shared" si="12"/>
        <v>2775</v>
      </c>
      <c r="O65" s="32">
        <f>SUM(D65:N65)</f>
        <v>21925501</v>
      </c>
      <c r="P65" s="45">
        <f t="shared" si="7"/>
        <v>1115.6312522261233</v>
      </c>
      <c r="Q65" s="10"/>
    </row>
    <row r="66" spans="1:120">
      <c r="A66" s="12"/>
      <c r="B66" s="25">
        <v>361.1</v>
      </c>
      <c r="C66" s="20" t="s">
        <v>66</v>
      </c>
      <c r="D66" s="46">
        <v>170159</v>
      </c>
      <c r="E66" s="46">
        <v>22445</v>
      </c>
      <c r="F66" s="46">
        <v>9762</v>
      </c>
      <c r="G66" s="46">
        <v>13551</v>
      </c>
      <c r="H66" s="46">
        <v>0</v>
      </c>
      <c r="I66" s="46">
        <v>521117</v>
      </c>
      <c r="J66" s="46">
        <v>52811</v>
      </c>
      <c r="K66" s="46">
        <v>1949268</v>
      </c>
      <c r="L66" s="46">
        <v>0</v>
      </c>
      <c r="M66" s="46">
        <v>0</v>
      </c>
      <c r="N66" s="46">
        <v>2775</v>
      </c>
      <c r="O66" s="46">
        <f>SUM(D66:N66)</f>
        <v>2741888</v>
      </c>
      <c r="P66" s="47">
        <f t="shared" si="7"/>
        <v>139.51498498956903</v>
      </c>
      <c r="Q66" s="9"/>
    </row>
    <row r="67" spans="1:120">
      <c r="A67" s="12"/>
      <c r="B67" s="25">
        <v>361.3</v>
      </c>
      <c r="C67" s="20" t="s">
        <v>68</v>
      </c>
      <c r="D67" s="46">
        <v>-76762</v>
      </c>
      <c r="E67" s="46">
        <v>0</v>
      </c>
      <c r="F67" s="46">
        <v>-7994</v>
      </c>
      <c r="G67" s="46">
        <v>0</v>
      </c>
      <c r="H67" s="46">
        <v>0</v>
      </c>
      <c r="I67" s="46">
        <v>-447331</v>
      </c>
      <c r="J67" s="46">
        <v>-43208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4" si="13">SUM(D67:N67)</f>
        <v>-575295</v>
      </c>
      <c r="P67" s="47">
        <f t="shared" si="7"/>
        <v>-29.272630132804153</v>
      </c>
      <c r="Q67" s="9"/>
    </row>
    <row r="68" spans="1:120">
      <c r="A68" s="12"/>
      <c r="B68" s="25">
        <v>361.4</v>
      </c>
      <c r="C68" s="20" t="s">
        <v>114</v>
      </c>
      <c r="D68" s="46">
        <v>3482</v>
      </c>
      <c r="E68" s="46">
        <v>0</v>
      </c>
      <c r="F68" s="46">
        <v>966</v>
      </c>
      <c r="G68" s="46">
        <v>0</v>
      </c>
      <c r="H68" s="46">
        <v>0</v>
      </c>
      <c r="I68" s="46">
        <v>27586</v>
      </c>
      <c r="J68" s="46">
        <v>5235</v>
      </c>
      <c r="K68" s="46">
        <v>15100053</v>
      </c>
      <c r="L68" s="46">
        <v>0</v>
      </c>
      <c r="M68" s="46">
        <v>0</v>
      </c>
      <c r="N68" s="46">
        <v>0</v>
      </c>
      <c r="O68" s="46">
        <f t="shared" si="13"/>
        <v>15137322</v>
      </c>
      <c r="P68" s="47">
        <f t="shared" si="7"/>
        <v>770.2295832697298</v>
      </c>
      <c r="Q68" s="9"/>
    </row>
    <row r="69" spans="1:120">
      <c r="A69" s="12"/>
      <c r="B69" s="25">
        <v>362</v>
      </c>
      <c r="C69" s="20" t="s">
        <v>70</v>
      </c>
      <c r="D69" s="46">
        <v>132174</v>
      </c>
      <c r="E69" s="46">
        <v>41955</v>
      </c>
      <c r="F69" s="46">
        <v>0</v>
      </c>
      <c r="G69" s="46">
        <v>0</v>
      </c>
      <c r="H69" s="46">
        <v>0</v>
      </c>
      <c r="I69" s="46">
        <v>1300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175429</v>
      </c>
      <c r="P69" s="47">
        <f t="shared" ref="P69:P78" si="14">(O69/P$80)</f>
        <v>8.92632168116827</v>
      </c>
      <c r="Q69" s="9"/>
    </row>
    <row r="70" spans="1:120">
      <c r="A70" s="12"/>
      <c r="B70" s="25">
        <v>364</v>
      </c>
      <c r="C70" s="20" t="s">
        <v>115</v>
      </c>
      <c r="D70" s="46">
        <v>41655</v>
      </c>
      <c r="E70" s="46">
        <v>0</v>
      </c>
      <c r="F70" s="46">
        <v>0</v>
      </c>
      <c r="G70" s="46">
        <v>0</v>
      </c>
      <c r="H70" s="46">
        <v>0</v>
      </c>
      <c r="I70" s="46">
        <v>13937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55592</v>
      </c>
      <c r="P70" s="47">
        <f t="shared" si="14"/>
        <v>2.8286775555894774</v>
      </c>
      <c r="Q70" s="9"/>
    </row>
    <row r="71" spans="1:120">
      <c r="A71" s="12"/>
      <c r="B71" s="25">
        <v>365</v>
      </c>
      <c r="C71" s="20" t="s">
        <v>116</v>
      </c>
      <c r="D71" s="46">
        <v>8537</v>
      </c>
      <c r="E71" s="46">
        <v>0</v>
      </c>
      <c r="F71" s="46">
        <v>0</v>
      </c>
      <c r="G71" s="46">
        <v>0</v>
      </c>
      <c r="H71" s="46">
        <v>0</v>
      </c>
      <c r="I71" s="46">
        <v>12902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21439</v>
      </c>
      <c r="P71" s="47">
        <f t="shared" si="14"/>
        <v>1.0908767109347173</v>
      </c>
      <c r="Q71" s="9"/>
    </row>
    <row r="72" spans="1:120">
      <c r="A72" s="12"/>
      <c r="B72" s="25">
        <v>366</v>
      </c>
      <c r="C72" s="20" t="s">
        <v>73</v>
      </c>
      <c r="D72" s="46">
        <v>130180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130180</v>
      </c>
      <c r="P72" s="47">
        <f t="shared" si="14"/>
        <v>6.6239251004935635</v>
      </c>
      <c r="Q72" s="9"/>
    </row>
    <row r="73" spans="1:120">
      <c r="A73" s="12"/>
      <c r="B73" s="25">
        <v>368</v>
      </c>
      <c r="C73" s="20" t="s">
        <v>74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3290125</v>
      </c>
      <c r="L73" s="46">
        <v>0</v>
      </c>
      <c r="M73" s="46">
        <v>0</v>
      </c>
      <c r="N73" s="46">
        <v>0</v>
      </c>
      <c r="O73" s="46">
        <f t="shared" si="13"/>
        <v>3290125</v>
      </c>
      <c r="P73" s="47">
        <f t="shared" si="14"/>
        <v>167.41082786343051</v>
      </c>
      <c r="Q73" s="9"/>
    </row>
    <row r="74" spans="1:120">
      <c r="A74" s="12"/>
      <c r="B74" s="25">
        <v>369.9</v>
      </c>
      <c r="C74" s="20" t="s">
        <v>75</v>
      </c>
      <c r="D74" s="46">
        <v>476012</v>
      </c>
      <c r="E74" s="46">
        <v>34855</v>
      </c>
      <c r="F74" s="46">
        <v>0</v>
      </c>
      <c r="G74" s="46">
        <v>0</v>
      </c>
      <c r="H74" s="46">
        <v>0</v>
      </c>
      <c r="I74" s="46">
        <v>35043</v>
      </c>
      <c r="J74" s="46">
        <v>402911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948821</v>
      </c>
      <c r="P74" s="47">
        <f t="shared" si="14"/>
        <v>48.278685188012005</v>
      </c>
      <c r="Q74" s="9"/>
    </row>
    <row r="75" spans="1:120" ht="15.75">
      <c r="A75" s="29" t="s">
        <v>46</v>
      </c>
      <c r="B75" s="30"/>
      <c r="C75" s="31"/>
      <c r="D75" s="32">
        <f t="shared" ref="D75:N75" si="15">SUM(D76:D77)</f>
        <v>10102309</v>
      </c>
      <c r="E75" s="32">
        <f t="shared" si="15"/>
        <v>600326</v>
      </c>
      <c r="F75" s="32">
        <f t="shared" si="15"/>
        <v>1745705</v>
      </c>
      <c r="G75" s="32">
        <f t="shared" si="15"/>
        <v>32252</v>
      </c>
      <c r="H75" s="32">
        <f t="shared" si="15"/>
        <v>0</v>
      </c>
      <c r="I75" s="32">
        <f t="shared" si="15"/>
        <v>5359072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si="15"/>
        <v>0</v>
      </c>
      <c r="O75" s="32">
        <f>SUM(D75:N75)</f>
        <v>17839664</v>
      </c>
      <c r="P75" s="45">
        <f t="shared" si="14"/>
        <v>907.73235638324934</v>
      </c>
      <c r="Q75" s="9"/>
    </row>
    <row r="76" spans="1:120">
      <c r="A76" s="12"/>
      <c r="B76" s="25">
        <v>381</v>
      </c>
      <c r="C76" s="20" t="s">
        <v>76</v>
      </c>
      <c r="D76" s="46">
        <v>10102309</v>
      </c>
      <c r="E76" s="46">
        <v>600326</v>
      </c>
      <c r="F76" s="46">
        <v>1745705</v>
      </c>
      <c r="G76" s="46">
        <v>32252</v>
      </c>
      <c r="H76" s="46">
        <v>0</v>
      </c>
      <c r="I76" s="46">
        <v>21033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12501625</v>
      </c>
      <c r="P76" s="47">
        <f t="shared" si="14"/>
        <v>636.11789548669412</v>
      </c>
      <c r="Q76" s="9"/>
    </row>
    <row r="77" spans="1:120" ht="15.75" thickBot="1">
      <c r="A77" s="12"/>
      <c r="B77" s="25">
        <v>389.8</v>
      </c>
      <c r="C77" s="20" t="s">
        <v>79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5338039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5338039</v>
      </c>
      <c r="P77" s="47">
        <f t="shared" si="14"/>
        <v>271.61446089655522</v>
      </c>
      <c r="Q77" s="9"/>
    </row>
    <row r="78" spans="1:120" ht="16.5" thickBot="1">
      <c r="A78" s="14" t="s">
        <v>59</v>
      </c>
      <c r="B78" s="23"/>
      <c r="C78" s="22"/>
      <c r="D78" s="15">
        <f t="shared" ref="D78:N78" si="16">SUM(D5,D14,D25,D46,D62,D65,D75)</f>
        <v>42739350</v>
      </c>
      <c r="E78" s="15">
        <f t="shared" si="16"/>
        <v>4100070</v>
      </c>
      <c r="F78" s="15">
        <f t="shared" si="16"/>
        <v>1748439</v>
      </c>
      <c r="G78" s="15">
        <f t="shared" si="16"/>
        <v>45803</v>
      </c>
      <c r="H78" s="15">
        <f t="shared" si="16"/>
        <v>0</v>
      </c>
      <c r="I78" s="15">
        <f t="shared" si="16"/>
        <v>77985409</v>
      </c>
      <c r="J78" s="15">
        <f t="shared" si="16"/>
        <v>7630103</v>
      </c>
      <c r="K78" s="15">
        <f t="shared" si="16"/>
        <v>20339446</v>
      </c>
      <c r="L78" s="15">
        <f t="shared" si="16"/>
        <v>0</v>
      </c>
      <c r="M78" s="15">
        <f t="shared" si="16"/>
        <v>0</v>
      </c>
      <c r="N78" s="15">
        <f t="shared" si="16"/>
        <v>291100</v>
      </c>
      <c r="O78" s="15">
        <f>SUM(D78:N78)</f>
        <v>154879720</v>
      </c>
      <c r="P78" s="38">
        <f t="shared" si="14"/>
        <v>7880.7164300615686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118" t="s">
        <v>176</v>
      </c>
      <c r="N80" s="118"/>
      <c r="O80" s="118"/>
      <c r="P80" s="43">
        <v>19653</v>
      </c>
    </row>
    <row r="81" spans="1:16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7"/>
    </row>
    <row r="82" spans="1:16" ht="15.75" customHeight="1" thickBot="1">
      <c r="A82" s="120" t="s">
        <v>92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0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9824044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9824044</v>
      </c>
      <c r="O5" s="33">
        <f t="shared" ref="O5:O36" si="1">(N5/O$72)</f>
        <v>508.30672116727891</v>
      </c>
      <c r="P5" s="6"/>
    </row>
    <row r="6" spans="1:133">
      <c r="A6" s="12"/>
      <c r="B6" s="25">
        <v>311</v>
      </c>
      <c r="C6" s="20" t="s">
        <v>2</v>
      </c>
      <c r="D6" s="46">
        <v>6387378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6387378</v>
      </c>
      <c r="O6" s="47">
        <f t="shared" si="1"/>
        <v>330.48988461737468</v>
      </c>
      <c r="P6" s="9"/>
    </row>
    <row r="7" spans="1:133">
      <c r="A7" s="12"/>
      <c r="B7" s="25">
        <v>312.41000000000003</v>
      </c>
      <c r="C7" s="20" t="s">
        <v>146</v>
      </c>
      <c r="D7" s="46">
        <v>593769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593769</v>
      </c>
      <c r="O7" s="47">
        <f t="shared" si="1"/>
        <v>30.722253841775753</v>
      </c>
      <c r="P7" s="9"/>
    </row>
    <row r="8" spans="1:133">
      <c r="A8" s="12"/>
      <c r="B8" s="25">
        <v>314.10000000000002</v>
      </c>
      <c r="C8" s="20" t="s">
        <v>12</v>
      </c>
      <c r="D8" s="46">
        <v>1654022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1654022</v>
      </c>
      <c r="O8" s="47">
        <f t="shared" si="1"/>
        <v>85.580897190458941</v>
      </c>
      <c r="P8" s="9"/>
    </row>
    <row r="9" spans="1:133">
      <c r="A9" s="12"/>
      <c r="B9" s="25">
        <v>314.3</v>
      </c>
      <c r="C9" s="20" t="s">
        <v>147</v>
      </c>
      <c r="D9" s="46">
        <v>368643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368643</v>
      </c>
      <c r="O9" s="47">
        <f t="shared" si="1"/>
        <v>19.073989755264655</v>
      </c>
      <c r="P9" s="9"/>
    </row>
    <row r="10" spans="1:133">
      <c r="A10" s="12"/>
      <c r="B10" s="25">
        <v>314.39999999999998</v>
      </c>
      <c r="C10" s="20" t="s">
        <v>13</v>
      </c>
      <c r="D10" s="46">
        <v>37547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37547</v>
      </c>
      <c r="O10" s="47">
        <f t="shared" si="1"/>
        <v>1.9427226160293889</v>
      </c>
      <c r="P10" s="9"/>
    </row>
    <row r="11" spans="1:133">
      <c r="A11" s="12"/>
      <c r="B11" s="25">
        <v>314.8</v>
      </c>
      <c r="C11" s="20" t="s">
        <v>14</v>
      </c>
      <c r="D11" s="46">
        <v>24592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24592</v>
      </c>
      <c r="O11" s="47">
        <f t="shared" si="1"/>
        <v>1.2724168262016868</v>
      </c>
      <c r="P11" s="9"/>
    </row>
    <row r="12" spans="1:133">
      <c r="A12" s="12"/>
      <c r="B12" s="25">
        <v>315</v>
      </c>
      <c r="C12" s="20" t="s">
        <v>102</v>
      </c>
      <c r="D12" s="46">
        <v>611453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611453</v>
      </c>
      <c r="O12" s="47">
        <f t="shared" si="1"/>
        <v>31.637243234852797</v>
      </c>
      <c r="P12" s="9"/>
    </row>
    <row r="13" spans="1:133">
      <c r="A13" s="12"/>
      <c r="B13" s="25">
        <v>316</v>
      </c>
      <c r="C13" s="20" t="s">
        <v>103</v>
      </c>
      <c r="D13" s="46">
        <v>146640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146640</v>
      </c>
      <c r="O13" s="47">
        <f t="shared" si="1"/>
        <v>7.5873130853210533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4685032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7262461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11947493</v>
      </c>
      <c r="O14" s="45">
        <f t="shared" si="1"/>
        <v>618.17628188544518</v>
      </c>
      <c r="P14" s="10"/>
    </row>
    <row r="15" spans="1:133">
      <c r="A15" s="12"/>
      <c r="B15" s="25">
        <v>322</v>
      </c>
      <c r="C15" s="20" t="s">
        <v>0</v>
      </c>
      <c r="D15" s="46">
        <v>408076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408076</v>
      </c>
      <c r="O15" s="47">
        <f t="shared" si="1"/>
        <v>21.114296062503232</v>
      </c>
      <c r="P15" s="9"/>
    </row>
    <row r="16" spans="1:133">
      <c r="A16" s="12"/>
      <c r="B16" s="25">
        <v>323.10000000000002</v>
      </c>
      <c r="C16" s="20" t="s">
        <v>18</v>
      </c>
      <c r="D16" s="46">
        <v>1254061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1254061</v>
      </c>
      <c r="O16" s="47">
        <f t="shared" si="1"/>
        <v>64.886480053810729</v>
      </c>
      <c r="P16" s="9"/>
    </row>
    <row r="17" spans="1:16">
      <c r="A17" s="12"/>
      <c r="B17" s="25">
        <v>323.39999999999998</v>
      </c>
      <c r="C17" s="20" t="s">
        <v>19</v>
      </c>
      <c r="D17" s="46">
        <v>48526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48526</v>
      </c>
      <c r="O17" s="47">
        <f t="shared" si="1"/>
        <v>2.5107880167641126</v>
      </c>
      <c r="P17" s="9"/>
    </row>
    <row r="18" spans="1:16">
      <c r="A18" s="12"/>
      <c r="B18" s="25">
        <v>323.7</v>
      </c>
      <c r="C18" s="20" t="s">
        <v>20</v>
      </c>
      <c r="D18" s="46">
        <v>199283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199283</v>
      </c>
      <c r="O18" s="47">
        <f t="shared" si="1"/>
        <v>10.311119159724738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2578735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2578735</v>
      </c>
      <c r="O19" s="47">
        <f t="shared" si="1"/>
        <v>133.42655352615512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2997840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2997840</v>
      </c>
      <c r="O20" s="47">
        <f t="shared" si="1"/>
        <v>155.11150204377296</v>
      </c>
      <c r="P20" s="9"/>
    </row>
    <row r="21" spans="1:16">
      <c r="A21" s="12"/>
      <c r="B21" s="25">
        <v>325.10000000000002</v>
      </c>
      <c r="C21" s="20" t="s">
        <v>23</v>
      </c>
      <c r="D21" s="46">
        <v>2721693</v>
      </c>
      <c r="E21" s="46">
        <v>0</v>
      </c>
      <c r="F21" s="46">
        <v>0</v>
      </c>
      <c r="G21" s="46">
        <v>0</v>
      </c>
      <c r="H21" s="46">
        <v>0</v>
      </c>
      <c r="I21" s="46">
        <v>1685886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4407579</v>
      </c>
      <c r="O21" s="47">
        <f t="shared" si="1"/>
        <v>228.0529311326124</v>
      </c>
      <c r="P21" s="9"/>
    </row>
    <row r="22" spans="1:16">
      <c r="A22" s="12"/>
      <c r="B22" s="25">
        <v>329</v>
      </c>
      <c r="C22" s="20" t="s">
        <v>24</v>
      </c>
      <c r="D22" s="46">
        <v>53393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53393</v>
      </c>
      <c r="O22" s="47">
        <f t="shared" si="1"/>
        <v>2.7626118901019301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SUM(D24:D37)</f>
        <v>3173893</v>
      </c>
      <c r="E23" s="32">
        <f t="shared" si="5"/>
        <v>416099</v>
      </c>
      <c r="F23" s="32">
        <f t="shared" si="5"/>
        <v>0</v>
      </c>
      <c r="G23" s="32">
        <f t="shared" si="5"/>
        <v>851914</v>
      </c>
      <c r="H23" s="32">
        <f t="shared" si="5"/>
        <v>0</v>
      </c>
      <c r="I23" s="32">
        <f t="shared" si="5"/>
        <v>418070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1302670</v>
      </c>
      <c r="N23" s="44">
        <f>SUM(D23:M23)</f>
        <v>6162646</v>
      </c>
      <c r="O23" s="45">
        <f t="shared" si="1"/>
        <v>318.86200651937702</v>
      </c>
      <c r="P23" s="10"/>
    </row>
    <row r="24" spans="1:16">
      <c r="A24" s="12"/>
      <c r="B24" s="25">
        <v>331.2</v>
      </c>
      <c r="C24" s="20" t="s">
        <v>26</v>
      </c>
      <c r="D24" s="46">
        <v>290100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290100</v>
      </c>
      <c r="O24" s="47">
        <f t="shared" si="1"/>
        <v>15.010089512081544</v>
      </c>
      <c r="P24" s="9"/>
    </row>
    <row r="25" spans="1:16">
      <c r="A25" s="12"/>
      <c r="B25" s="25">
        <v>331.5</v>
      </c>
      <c r="C25" s="20" t="s">
        <v>28</v>
      </c>
      <c r="D25" s="46">
        <v>620906</v>
      </c>
      <c r="E25" s="46">
        <v>380800</v>
      </c>
      <c r="F25" s="46">
        <v>0</v>
      </c>
      <c r="G25" s="46">
        <v>0</v>
      </c>
      <c r="H25" s="46">
        <v>0</v>
      </c>
      <c r="I25" s="46">
        <v>323634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1325340</v>
      </c>
      <c r="O25" s="47">
        <f t="shared" si="1"/>
        <v>68.574533036684429</v>
      </c>
      <c r="P25" s="9"/>
    </row>
    <row r="26" spans="1:16">
      <c r="A26" s="12"/>
      <c r="B26" s="25">
        <v>333</v>
      </c>
      <c r="C26" s="20" t="s">
        <v>3</v>
      </c>
      <c r="D26" s="46">
        <v>26001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1302670</v>
      </c>
      <c r="N26" s="46">
        <f>SUM(D26:M26)</f>
        <v>1328671</v>
      </c>
      <c r="O26" s="47">
        <f t="shared" si="1"/>
        <v>68.746882599472244</v>
      </c>
      <c r="P26" s="9"/>
    </row>
    <row r="27" spans="1:16">
      <c r="A27" s="12"/>
      <c r="B27" s="25">
        <v>334.5</v>
      </c>
      <c r="C27" s="20" t="s">
        <v>29</v>
      </c>
      <c r="D27" s="46">
        <v>24061</v>
      </c>
      <c r="E27" s="46">
        <v>0</v>
      </c>
      <c r="F27" s="46">
        <v>0</v>
      </c>
      <c r="G27" s="46">
        <v>0</v>
      </c>
      <c r="H27" s="46">
        <v>0</v>
      </c>
      <c r="I27" s="46">
        <v>27247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51308</v>
      </c>
      <c r="O27" s="47">
        <f t="shared" si="1"/>
        <v>2.6547317224608062</v>
      </c>
      <c r="P27" s="9"/>
    </row>
    <row r="28" spans="1:16">
      <c r="A28" s="12"/>
      <c r="B28" s="25">
        <v>334.9</v>
      </c>
      <c r="C28" s="20" t="s">
        <v>30</v>
      </c>
      <c r="D28" s="46">
        <v>0</v>
      </c>
      <c r="E28" s="46">
        <v>35299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35299</v>
      </c>
      <c r="O28" s="47">
        <f t="shared" si="1"/>
        <v>1.8264086511098463</v>
      </c>
      <c r="P28" s="9"/>
    </row>
    <row r="29" spans="1:16">
      <c r="A29" s="12"/>
      <c r="B29" s="25">
        <v>335.12</v>
      </c>
      <c r="C29" s="20" t="s">
        <v>105</v>
      </c>
      <c r="D29" s="46">
        <v>690796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690796</v>
      </c>
      <c r="O29" s="47">
        <f t="shared" si="1"/>
        <v>35.742536348114037</v>
      </c>
      <c r="P29" s="9"/>
    </row>
    <row r="30" spans="1:16">
      <c r="A30" s="12"/>
      <c r="B30" s="25">
        <v>335.14</v>
      </c>
      <c r="C30" s="20" t="s">
        <v>106</v>
      </c>
      <c r="D30" s="46">
        <v>26035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26035</v>
      </c>
      <c r="O30" s="47">
        <f t="shared" si="1"/>
        <v>1.3470792156051121</v>
      </c>
      <c r="P30" s="9"/>
    </row>
    <row r="31" spans="1:16">
      <c r="A31" s="12"/>
      <c r="B31" s="25">
        <v>335.15</v>
      </c>
      <c r="C31" s="20" t="s">
        <v>107</v>
      </c>
      <c r="D31" s="46">
        <v>31736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31736</v>
      </c>
      <c r="O31" s="47">
        <f t="shared" si="1"/>
        <v>1.642055155999379</v>
      </c>
      <c r="P31" s="9"/>
    </row>
    <row r="32" spans="1:16">
      <c r="A32" s="12"/>
      <c r="B32" s="25">
        <v>335.18</v>
      </c>
      <c r="C32" s="20" t="s">
        <v>108</v>
      </c>
      <c r="D32" s="46">
        <v>1117312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1117312</v>
      </c>
      <c r="O32" s="47">
        <f t="shared" si="1"/>
        <v>57.810938065918144</v>
      </c>
      <c r="P32" s="9"/>
    </row>
    <row r="33" spans="1:16">
      <c r="A33" s="12"/>
      <c r="B33" s="25">
        <v>335.21</v>
      </c>
      <c r="C33" s="20" t="s">
        <v>35</v>
      </c>
      <c r="D33" s="46">
        <v>11093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11093</v>
      </c>
      <c r="O33" s="47">
        <f t="shared" si="1"/>
        <v>0.5739638847208568</v>
      </c>
      <c r="P33" s="9"/>
    </row>
    <row r="34" spans="1:16">
      <c r="A34" s="12"/>
      <c r="B34" s="25">
        <v>335.29</v>
      </c>
      <c r="C34" s="20" t="s">
        <v>124</v>
      </c>
      <c r="D34" s="46">
        <v>298341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298341</v>
      </c>
      <c r="O34" s="47">
        <f t="shared" si="1"/>
        <v>15.436487814973871</v>
      </c>
      <c r="P34" s="9"/>
    </row>
    <row r="35" spans="1:16">
      <c r="A35" s="12"/>
      <c r="B35" s="25">
        <v>335.41</v>
      </c>
      <c r="C35" s="20" t="s">
        <v>90</v>
      </c>
      <c r="D35" s="46">
        <v>20971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20971</v>
      </c>
      <c r="O35" s="47">
        <f t="shared" si="1"/>
        <v>1.0850623480105552</v>
      </c>
      <c r="P35" s="9"/>
    </row>
    <row r="36" spans="1:16">
      <c r="A36" s="12"/>
      <c r="B36" s="25">
        <v>337.2</v>
      </c>
      <c r="C36" s="20" t="s">
        <v>37</v>
      </c>
      <c r="D36" s="46">
        <v>16541</v>
      </c>
      <c r="E36" s="46">
        <v>0</v>
      </c>
      <c r="F36" s="46">
        <v>0</v>
      </c>
      <c r="G36" s="46">
        <v>652100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668641</v>
      </c>
      <c r="O36" s="47">
        <f t="shared" si="1"/>
        <v>34.596212552387854</v>
      </c>
      <c r="P36" s="9"/>
    </row>
    <row r="37" spans="1:16">
      <c r="A37" s="12"/>
      <c r="B37" s="25">
        <v>338</v>
      </c>
      <c r="C37" s="20" t="s">
        <v>39</v>
      </c>
      <c r="D37" s="46">
        <v>0</v>
      </c>
      <c r="E37" s="46">
        <v>0</v>
      </c>
      <c r="F37" s="46">
        <v>0</v>
      </c>
      <c r="G37" s="46">
        <v>199814</v>
      </c>
      <c r="H37" s="46">
        <v>0</v>
      </c>
      <c r="I37" s="46">
        <v>67189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267003</v>
      </c>
      <c r="O37" s="47">
        <f t="shared" ref="O37:O68" si="7">(N37/O$72)</f>
        <v>13.815025611838362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SUM(D39:D51)</f>
        <v>11931691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65817523</v>
      </c>
      <c r="J38" s="32">
        <f t="shared" si="8"/>
        <v>8384500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86133714</v>
      </c>
      <c r="O38" s="45">
        <f t="shared" si="7"/>
        <v>4456.6520411859055</v>
      </c>
      <c r="P38" s="10"/>
    </row>
    <row r="39" spans="1:16">
      <c r="A39" s="12"/>
      <c r="B39" s="25">
        <v>341.2</v>
      </c>
      <c r="C39" s="20" t="s">
        <v>110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8384500</v>
      </c>
      <c r="K39" s="46">
        <v>0</v>
      </c>
      <c r="L39" s="46">
        <v>0</v>
      </c>
      <c r="M39" s="46">
        <v>0</v>
      </c>
      <c r="N39" s="46">
        <f t="shared" ref="N39:N51" si="9">SUM(D39:M39)</f>
        <v>8384500</v>
      </c>
      <c r="O39" s="47">
        <f t="shared" si="7"/>
        <v>433.82314896259118</v>
      </c>
      <c r="P39" s="9"/>
    </row>
    <row r="40" spans="1:16">
      <c r="A40" s="12"/>
      <c r="B40" s="25">
        <v>341.3</v>
      </c>
      <c r="C40" s="20" t="s">
        <v>111</v>
      </c>
      <c r="D40" s="46">
        <v>6645799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6645799</v>
      </c>
      <c r="O40" s="47">
        <f t="shared" si="7"/>
        <v>343.8608682154499</v>
      </c>
      <c r="P40" s="9"/>
    </row>
    <row r="41" spans="1:16">
      <c r="A41" s="12"/>
      <c r="B41" s="25">
        <v>341.9</v>
      </c>
      <c r="C41" s="20" t="s">
        <v>112</v>
      </c>
      <c r="D41" s="46">
        <v>3295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3295</v>
      </c>
      <c r="O41" s="47">
        <f t="shared" si="7"/>
        <v>0.17048688363429398</v>
      </c>
      <c r="P41" s="9"/>
    </row>
    <row r="42" spans="1:16">
      <c r="A42" s="12"/>
      <c r="B42" s="25">
        <v>342.1</v>
      </c>
      <c r="C42" s="20" t="s">
        <v>126</v>
      </c>
      <c r="D42" s="46">
        <v>10243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10243</v>
      </c>
      <c r="O42" s="47">
        <f t="shared" si="7"/>
        <v>0.52998396026284478</v>
      </c>
      <c r="P42" s="9"/>
    </row>
    <row r="43" spans="1:16">
      <c r="A43" s="12"/>
      <c r="B43" s="25">
        <v>342.9</v>
      </c>
      <c r="C43" s="20" t="s">
        <v>50</v>
      </c>
      <c r="D43" s="46">
        <v>7040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7040</v>
      </c>
      <c r="O43" s="47">
        <f t="shared" si="7"/>
        <v>0.36425725668753556</v>
      </c>
      <c r="P43" s="9"/>
    </row>
    <row r="44" spans="1:16">
      <c r="A44" s="12"/>
      <c r="B44" s="25">
        <v>343.3</v>
      </c>
      <c r="C44" s="20" t="s">
        <v>51</v>
      </c>
      <c r="D44" s="46">
        <v>2416763</v>
      </c>
      <c r="E44" s="46">
        <v>0</v>
      </c>
      <c r="F44" s="46">
        <v>0</v>
      </c>
      <c r="G44" s="46">
        <v>0</v>
      </c>
      <c r="H44" s="46">
        <v>0</v>
      </c>
      <c r="I44" s="46">
        <v>59594881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62011644</v>
      </c>
      <c r="O44" s="47">
        <f t="shared" si="7"/>
        <v>3208.5499042789879</v>
      </c>
      <c r="P44" s="9"/>
    </row>
    <row r="45" spans="1:16">
      <c r="A45" s="12"/>
      <c r="B45" s="25">
        <v>343.4</v>
      </c>
      <c r="C45" s="20" t="s">
        <v>52</v>
      </c>
      <c r="D45" s="46">
        <v>2491315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2491315</v>
      </c>
      <c r="O45" s="47">
        <f t="shared" si="7"/>
        <v>128.90334764836757</v>
      </c>
      <c r="P45" s="9"/>
    </row>
    <row r="46" spans="1:16">
      <c r="A46" s="12"/>
      <c r="B46" s="25">
        <v>343.5</v>
      </c>
      <c r="C46" s="20" t="s">
        <v>157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5842644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5842644</v>
      </c>
      <c r="O46" s="47">
        <f t="shared" si="7"/>
        <v>302.3047550059502</v>
      </c>
      <c r="P46" s="9"/>
    </row>
    <row r="47" spans="1:16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385830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385830</v>
      </c>
      <c r="O47" s="47">
        <f t="shared" si="7"/>
        <v>19.963263827805662</v>
      </c>
      <c r="P47" s="9"/>
    </row>
    <row r="48" spans="1:16">
      <c r="A48" s="12"/>
      <c r="B48" s="25">
        <v>343.9</v>
      </c>
      <c r="C48" s="20" t="s">
        <v>54</v>
      </c>
      <c r="D48" s="46">
        <v>259996</v>
      </c>
      <c r="E48" s="46">
        <v>0</v>
      </c>
      <c r="F48" s="46">
        <v>0</v>
      </c>
      <c r="G48" s="46">
        <v>0</v>
      </c>
      <c r="H48" s="46">
        <v>0</v>
      </c>
      <c r="I48" s="46">
        <v>-5832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254164</v>
      </c>
      <c r="O48" s="47">
        <f t="shared" si="7"/>
        <v>13.150721788171987</v>
      </c>
      <c r="P48" s="9"/>
    </row>
    <row r="49" spans="1:16">
      <c r="A49" s="12"/>
      <c r="B49" s="25">
        <v>347.3</v>
      </c>
      <c r="C49" s="20" t="s">
        <v>56</v>
      </c>
      <c r="D49" s="46">
        <v>89841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89841</v>
      </c>
      <c r="O49" s="47">
        <f t="shared" si="7"/>
        <v>4.648471050861489</v>
      </c>
      <c r="P49" s="9"/>
    </row>
    <row r="50" spans="1:16">
      <c r="A50" s="12"/>
      <c r="B50" s="25">
        <v>347.4</v>
      </c>
      <c r="C50" s="20" t="s">
        <v>57</v>
      </c>
      <c r="D50" s="46">
        <v>3435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3435</v>
      </c>
      <c r="O50" s="47">
        <f t="shared" si="7"/>
        <v>0.17773063589796659</v>
      </c>
      <c r="P50" s="9"/>
    </row>
    <row r="51" spans="1:16">
      <c r="A51" s="12"/>
      <c r="B51" s="25">
        <v>347.5</v>
      </c>
      <c r="C51" s="20" t="s">
        <v>58</v>
      </c>
      <c r="D51" s="46">
        <v>3964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3964</v>
      </c>
      <c r="O51" s="47">
        <f t="shared" si="7"/>
        <v>0.20510167123712941</v>
      </c>
      <c r="P51" s="9"/>
    </row>
    <row r="52" spans="1:16" ht="15.75">
      <c r="A52" s="29" t="s">
        <v>45</v>
      </c>
      <c r="B52" s="30"/>
      <c r="C52" s="31"/>
      <c r="D52" s="32">
        <f t="shared" ref="D52:M52" si="10">SUM(D53:D54)</f>
        <v>17230</v>
      </c>
      <c r="E52" s="32">
        <f t="shared" si="10"/>
        <v>3794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21024</v>
      </c>
      <c r="O52" s="45">
        <f t="shared" si="7"/>
        <v>1.0878046256532312</v>
      </c>
      <c r="P52" s="10"/>
    </row>
    <row r="53" spans="1:16">
      <c r="A53" s="13"/>
      <c r="B53" s="39">
        <v>351.3</v>
      </c>
      <c r="C53" s="21" t="s">
        <v>63</v>
      </c>
      <c r="D53" s="46">
        <v>0</v>
      </c>
      <c r="E53" s="46">
        <v>3794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3794</v>
      </c>
      <c r="O53" s="47">
        <f t="shared" si="7"/>
        <v>0.19630568634552698</v>
      </c>
      <c r="P53" s="9"/>
    </row>
    <row r="54" spans="1:16">
      <c r="A54" s="13"/>
      <c r="B54" s="39">
        <v>351.9</v>
      </c>
      <c r="C54" s="21" t="s">
        <v>113</v>
      </c>
      <c r="D54" s="46">
        <v>17230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17230</v>
      </c>
      <c r="O54" s="47">
        <f t="shared" si="7"/>
        <v>0.8914989393077043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SUM(D56:D64)</f>
        <v>1250314</v>
      </c>
      <c r="E55" s="32">
        <f t="shared" si="11"/>
        <v>31009</v>
      </c>
      <c r="F55" s="32">
        <f t="shared" si="11"/>
        <v>9517</v>
      </c>
      <c r="G55" s="32">
        <f t="shared" si="11"/>
        <v>17362</v>
      </c>
      <c r="H55" s="32">
        <f t="shared" si="11"/>
        <v>0</v>
      </c>
      <c r="I55" s="32">
        <f t="shared" si="11"/>
        <v>1243961</v>
      </c>
      <c r="J55" s="32">
        <f t="shared" si="11"/>
        <v>353708</v>
      </c>
      <c r="K55" s="32">
        <f t="shared" si="11"/>
        <v>9672253</v>
      </c>
      <c r="L55" s="32">
        <f t="shared" si="11"/>
        <v>0</v>
      </c>
      <c r="M55" s="32">
        <f t="shared" si="11"/>
        <v>53063</v>
      </c>
      <c r="N55" s="32">
        <f>SUM(D55:M55)</f>
        <v>12631187</v>
      </c>
      <c r="O55" s="45">
        <f t="shared" si="7"/>
        <v>653.55135302944063</v>
      </c>
      <c r="P55" s="10"/>
    </row>
    <row r="56" spans="1:16">
      <c r="A56" s="12"/>
      <c r="B56" s="25">
        <v>361.1</v>
      </c>
      <c r="C56" s="20" t="s">
        <v>66</v>
      </c>
      <c r="D56" s="46">
        <v>240876</v>
      </c>
      <c r="E56" s="46">
        <v>2436</v>
      </c>
      <c r="F56" s="46">
        <v>9618</v>
      </c>
      <c r="G56" s="46">
        <v>17362</v>
      </c>
      <c r="H56" s="46">
        <v>0</v>
      </c>
      <c r="I56" s="46">
        <v>1113615</v>
      </c>
      <c r="J56" s="46">
        <v>59543</v>
      </c>
      <c r="K56" s="46">
        <v>1763672</v>
      </c>
      <c r="L56" s="46">
        <v>0</v>
      </c>
      <c r="M56" s="46">
        <v>14036</v>
      </c>
      <c r="N56" s="46">
        <f>SUM(D56:M56)</f>
        <v>3221158</v>
      </c>
      <c r="O56" s="47">
        <f t="shared" si="7"/>
        <v>166.66621824390748</v>
      </c>
      <c r="P56" s="9"/>
    </row>
    <row r="57" spans="1:16">
      <c r="A57" s="12"/>
      <c r="B57" s="25">
        <v>361.2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256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4" si="12">SUM(D57:M57)</f>
        <v>256</v>
      </c>
      <c r="O57" s="47">
        <f t="shared" si="7"/>
        <v>1.3245718425001293E-2</v>
      </c>
      <c r="P57" s="9"/>
    </row>
    <row r="58" spans="1:16">
      <c r="A58" s="12"/>
      <c r="B58" s="25">
        <v>361.4</v>
      </c>
      <c r="C58" s="20" t="s">
        <v>114</v>
      </c>
      <c r="D58" s="46">
        <v>14882</v>
      </c>
      <c r="E58" s="46">
        <v>0</v>
      </c>
      <c r="F58" s="46">
        <v>-101</v>
      </c>
      <c r="G58" s="46">
        <v>0</v>
      </c>
      <c r="H58" s="46">
        <v>0</v>
      </c>
      <c r="I58" s="46">
        <v>-67689</v>
      </c>
      <c r="J58" s="46">
        <v>-546</v>
      </c>
      <c r="K58" s="46">
        <v>4560092</v>
      </c>
      <c r="L58" s="46">
        <v>0</v>
      </c>
      <c r="M58" s="46">
        <v>0</v>
      </c>
      <c r="N58" s="46">
        <f t="shared" si="12"/>
        <v>4506638</v>
      </c>
      <c r="O58" s="47">
        <f t="shared" si="7"/>
        <v>233.17835152894915</v>
      </c>
      <c r="P58" s="9"/>
    </row>
    <row r="59" spans="1:16">
      <c r="A59" s="12"/>
      <c r="B59" s="25">
        <v>362</v>
      </c>
      <c r="C59" s="20" t="s">
        <v>70</v>
      </c>
      <c r="D59" s="46">
        <v>158115</v>
      </c>
      <c r="E59" s="46">
        <v>0</v>
      </c>
      <c r="F59" s="46">
        <v>0</v>
      </c>
      <c r="G59" s="46">
        <v>0</v>
      </c>
      <c r="H59" s="46">
        <v>0</v>
      </c>
      <c r="I59" s="46">
        <v>1300</v>
      </c>
      <c r="J59" s="46">
        <v>0</v>
      </c>
      <c r="K59" s="46">
        <v>0</v>
      </c>
      <c r="L59" s="46">
        <v>0</v>
      </c>
      <c r="M59" s="46">
        <v>39027</v>
      </c>
      <c r="N59" s="46">
        <f t="shared" si="12"/>
        <v>198442</v>
      </c>
      <c r="O59" s="47">
        <f t="shared" si="7"/>
        <v>10.267604905055105</v>
      </c>
      <c r="P59" s="9"/>
    </row>
    <row r="60" spans="1:16">
      <c r="A60" s="12"/>
      <c r="B60" s="25">
        <v>364</v>
      </c>
      <c r="C60" s="20" t="s">
        <v>115</v>
      </c>
      <c r="D60" s="46">
        <v>36113</v>
      </c>
      <c r="E60" s="46">
        <v>0</v>
      </c>
      <c r="F60" s="46">
        <v>0</v>
      </c>
      <c r="G60" s="46">
        <v>0</v>
      </c>
      <c r="H60" s="46">
        <v>0</v>
      </c>
      <c r="I60" s="46">
        <v>73335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109448</v>
      </c>
      <c r="O60" s="47">
        <f t="shared" si="7"/>
        <v>5.6629585553888342</v>
      </c>
      <c r="P60" s="9"/>
    </row>
    <row r="61" spans="1:16">
      <c r="A61" s="12"/>
      <c r="B61" s="25">
        <v>365</v>
      </c>
      <c r="C61" s="20" t="s">
        <v>116</v>
      </c>
      <c r="D61" s="46">
        <v>9048</v>
      </c>
      <c r="E61" s="46">
        <v>0</v>
      </c>
      <c r="F61" s="46">
        <v>0</v>
      </c>
      <c r="G61" s="46">
        <v>0</v>
      </c>
      <c r="H61" s="46">
        <v>0</v>
      </c>
      <c r="I61" s="46">
        <v>11244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20292</v>
      </c>
      <c r="O61" s="47">
        <f t="shared" si="7"/>
        <v>1.0499301495317432</v>
      </c>
      <c r="P61" s="9"/>
    </row>
    <row r="62" spans="1:16">
      <c r="A62" s="12"/>
      <c r="B62" s="25">
        <v>366</v>
      </c>
      <c r="C62" s="20" t="s">
        <v>73</v>
      </c>
      <c r="D62" s="46">
        <v>261090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261090</v>
      </c>
      <c r="O62" s="47">
        <f t="shared" si="7"/>
        <v>13.509080560873389</v>
      </c>
      <c r="P62" s="9"/>
    </row>
    <row r="63" spans="1:16">
      <c r="A63" s="12"/>
      <c r="B63" s="25">
        <v>368</v>
      </c>
      <c r="C63" s="20" t="s">
        <v>74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3348489</v>
      </c>
      <c r="L63" s="46">
        <v>0</v>
      </c>
      <c r="M63" s="46">
        <v>0</v>
      </c>
      <c r="N63" s="46">
        <f t="shared" si="12"/>
        <v>3348489</v>
      </c>
      <c r="O63" s="47">
        <f t="shared" si="7"/>
        <v>173.2544626688053</v>
      </c>
      <c r="P63" s="9"/>
    </row>
    <row r="64" spans="1:16">
      <c r="A64" s="12"/>
      <c r="B64" s="25">
        <v>369.9</v>
      </c>
      <c r="C64" s="20" t="s">
        <v>75</v>
      </c>
      <c r="D64" s="46">
        <v>530190</v>
      </c>
      <c r="E64" s="46">
        <v>28573</v>
      </c>
      <c r="F64" s="46">
        <v>0</v>
      </c>
      <c r="G64" s="46">
        <v>0</v>
      </c>
      <c r="H64" s="46">
        <v>0</v>
      </c>
      <c r="I64" s="46">
        <v>111900</v>
      </c>
      <c r="J64" s="46">
        <v>294711</v>
      </c>
      <c r="K64" s="46">
        <v>0</v>
      </c>
      <c r="L64" s="46">
        <v>0</v>
      </c>
      <c r="M64" s="46">
        <v>0</v>
      </c>
      <c r="N64" s="46">
        <f t="shared" si="12"/>
        <v>965374</v>
      </c>
      <c r="O64" s="47">
        <f t="shared" si="7"/>
        <v>49.949500698504686</v>
      </c>
      <c r="P64" s="9"/>
    </row>
    <row r="65" spans="1:119" ht="15.75">
      <c r="A65" s="29" t="s">
        <v>46</v>
      </c>
      <c r="B65" s="30"/>
      <c r="C65" s="31"/>
      <c r="D65" s="32">
        <f t="shared" ref="D65:M65" si="13">SUM(D66:D69)</f>
        <v>8703564</v>
      </c>
      <c r="E65" s="32">
        <f t="shared" si="13"/>
        <v>917763</v>
      </c>
      <c r="F65" s="32">
        <f t="shared" si="13"/>
        <v>1783245</v>
      </c>
      <c r="G65" s="32">
        <f t="shared" si="13"/>
        <v>707412</v>
      </c>
      <c r="H65" s="32">
        <f t="shared" si="13"/>
        <v>0</v>
      </c>
      <c r="I65" s="32">
        <f t="shared" si="13"/>
        <v>3862404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 t="shared" ref="N65:N70" si="14">SUM(D65:M65)</f>
        <v>15974388</v>
      </c>
      <c r="O65" s="45">
        <f t="shared" si="7"/>
        <v>826.53220882702954</v>
      </c>
      <c r="P65" s="9"/>
    </row>
    <row r="66" spans="1:119">
      <c r="A66" s="12"/>
      <c r="B66" s="25">
        <v>381</v>
      </c>
      <c r="C66" s="20" t="s">
        <v>76</v>
      </c>
      <c r="D66" s="46">
        <v>494591</v>
      </c>
      <c r="E66" s="46">
        <v>23763</v>
      </c>
      <c r="F66" s="46">
        <v>1783245</v>
      </c>
      <c r="G66" s="46">
        <v>707412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3009011</v>
      </c>
      <c r="O66" s="47">
        <f t="shared" si="7"/>
        <v>155.68950173332644</v>
      </c>
      <c r="P66" s="9"/>
    </row>
    <row r="67" spans="1:119">
      <c r="A67" s="12"/>
      <c r="B67" s="25">
        <v>382</v>
      </c>
      <c r="C67" s="20" t="s">
        <v>87</v>
      </c>
      <c r="D67" s="46">
        <v>8208973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8208973</v>
      </c>
      <c r="O67" s="47">
        <f t="shared" si="7"/>
        <v>424.74119107983648</v>
      </c>
      <c r="P67" s="9"/>
    </row>
    <row r="68" spans="1:119">
      <c r="A68" s="12"/>
      <c r="B68" s="25">
        <v>384</v>
      </c>
      <c r="C68" s="20" t="s">
        <v>117</v>
      </c>
      <c r="D68" s="46">
        <v>0</v>
      </c>
      <c r="E68" s="46">
        <v>894000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894000</v>
      </c>
      <c r="O68" s="47">
        <f t="shared" si="7"/>
        <v>46.256532312309204</v>
      </c>
      <c r="P68" s="9"/>
    </row>
    <row r="69" spans="1:119" ht="15.75" thickBot="1">
      <c r="A69" s="12"/>
      <c r="B69" s="25">
        <v>389.8</v>
      </c>
      <c r="C69" s="20" t="s">
        <v>134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3862404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3862404</v>
      </c>
      <c r="O69" s="47">
        <f>(N69/O$72)</f>
        <v>199.8449837015574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5">SUM(D5,D14,D23,D38,D52,D55,D65)</f>
        <v>39585768</v>
      </c>
      <c r="E70" s="15">
        <f t="shared" si="15"/>
        <v>1368665</v>
      </c>
      <c r="F70" s="15">
        <f t="shared" si="15"/>
        <v>1792762</v>
      </c>
      <c r="G70" s="15">
        <f t="shared" si="15"/>
        <v>1576688</v>
      </c>
      <c r="H70" s="15">
        <f t="shared" si="15"/>
        <v>0</v>
      </c>
      <c r="I70" s="15">
        <f t="shared" si="15"/>
        <v>78604419</v>
      </c>
      <c r="J70" s="15">
        <f t="shared" si="15"/>
        <v>8738208</v>
      </c>
      <c r="K70" s="15">
        <f t="shared" si="15"/>
        <v>9672253</v>
      </c>
      <c r="L70" s="15">
        <f t="shared" si="15"/>
        <v>0</v>
      </c>
      <c r="M70" s="15">
        <f t="shared" si="15"/>
        <v>1355733</v>
      </c>
      <c r="N70" s="15">
        <f t="shared" si="14"/>
        <v>142694496</v>
      </c>
      <c r="O70" s="38">
        <f>(N70/O$72)</f>
        <v>7383.1684172401301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158</v>
      </c>
      <c r="M72" s="118"/>
      <c r="N72" s="118"/>
      <c r="O72" s="43">
        <v>19327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8423574</v>
      </c>
      <c r="E5" s="27">
        <f t="shared" si="0"/>
        <v>0</v>
      </c>
      <c r="F5" s="27">
        <f t="shared" si="0"/>
        <v>571342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8994916</v>
      </c>
      <c r="O5" s="33">
        <f t="shared" ref="O5:O36" si="1">(N5/O$65)</f>
        <v>465.38265728476819</v>
      </c>
      <c r="P5" s="6"/>
    </row>
    <row r="6" spans="1:133">
      <c r="A6" s="12"/>
      <c r="B6" s="25">
        <v>311</v>
      </c>
      <c r="C6" s="20" t="s">
        <v>2</v>
      </c>
      <c r="D6" s="46">
        <v>5635515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5635515</v>
      </c>
      <c r="O6" s="47">
        <f t="shared" si="1"/>
        <v>291.57258899006621</v>
      </c>
      <c r="P6" s="9"/>
    </row>
    <row r="7" spans="1:133">
      <c r="A7" s="12"/>
      <c r="B7" s="25">
        <v>312.41000000000003</v>
      </c>
      <c r="C7" s="20" t="s">
        <v>146</v>
      </c>
      <c r="D7" s="46">
        <v>582954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582954</v>
      </c>
      <c r="O7" s="47">
        <f t="shared" si="1"/>
        <v>30.161113410596027</v>
      </c>
      <c r="P7" s="9"/>
    </row>
    <row r="8" spans="1:133">
      <c r="A8" s="12"/>
      <c r="B8" s="25">
        <v>314.10000000000002</v>
      </c>
      <c r="C8" s="20" t="s">
        <v>12</v>
      </c>
      <c r="D8" s="46">
        <v>1346367</v>
      </c>
      <c r="E8" s="46">
        <v>0</v>
      </c>
      <c r="F8" s="46">
        <v>340822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1687189</v>
      </c>
      <c r="O8" s="47">
        <f t="shared" si="1"/>
        <v>87.292477235099341</v>
      </c>
      <c r="P8" s="9"/>
    </row>
    <row r="9" spans="1:133">
      <c r="A9" s="12"/>
      <c r="B9" s="25">
        <v>314.3</v>
      </c>
      <c r="C9" s="20" t="s">
        <v>147</v>
      </c>
      <c r="D9" s="46">
        <v>343183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343183</v>
      </c>
      <c r="O9" s="47">
        <f t="shared" si="1"/>
        <v>17.755742963576157</v>
      </c>
      <c r="P9" s="9"/>
    </row>
    <row r="10" spans="1:133">
      <c r="A10" s="12"/>
      <c r="B10" s="25">
        <v>314.39999999999998</v>
      </c>
      <c r="C10" s="20" t="s">
        <v>13</v>
      </c>
      <c r="D10" s="46">
        <v>22192</v>
      </c>
      <c r="E10" s="46">
        <v>0</v>
      </c>
      <c r="F10" s="46">
        <v>11116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33308</v>
      </c>
      <c r="O10" s="47">
        <f t="shared" si="1"/>
        <v>1.7233029801324504</v>
      </c>
      <c r="P10" s="9"/>
    </row>
    <row r="11" spans="1:133">
      <c r="A11" s="12"/>
      <c r="B11" s="25">
        <v>314.8</v>
      </c>
      <c r="C11" s="20" t="s">
        <v>14</v>
      </c>
      <c r="D11" s="46">
        <v>28706</v>
      </c>
      <c r="E11" s="46">
        <v>0</v>
      </c>
      <c r="F11" s="46">
        <v>4109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32815</v>
      </c>
      <c r="O11" s="47">
        <f t="shared" si="1"/>
        <v>1.6977959437086092</v>
      </c>
      <c r="P11" s="9"/>
    </row>
    <row r="12" spans="1:133">
      <c r="A12" s="12"/>
      <c r="B12" s="25">
        <v>315</v>
      </c>
      <c r="C12" s="20" t="s">
        <v>102</v>
      </c>
      <c r="D12" s="46">
        <v>299505</v>
      </c>
      <c r="E12" s="46">
        <v>0</v>
      </c>
      <c r="F12" s="46">
        <v>215295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514800</v>
      </c>
      <c r="O12" s="47">
        <f t="shared" si="1"/>
        <v>26.634933774834437</v>
      </c>
      <c r="P12" s="9"/>
    </row>
    <row r="13" spans="1:133">
      <c r="A13" s="12"/>
      <c r="B13" s="25">
        <v>316</v>
      </c>
      <c r="C13" s="20" t="s">
        <v>103</v>
      </c>
      <c r="D13" s="46">
        <v>165152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165152</v>
      </c>
      <c r="O13" s="47">
        <f t="shared" si="1"/>
        <v>8.5447019867549674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3674524</v>
      </c>
      <c r="E14" s="32">
        <f t="shared" si="3"/>
        <v>0</v>
      </c>
      <c r="F14" s="32">
        <f t="shared" si="3"/>
        <v>810811</v>
      </c>
      <c r="G14" s="32">
        <f t="shared" si="3"/>
        <v>0</v>
      </c>
      <c r="H14" s="32">
        <f t="shared" si="3"/>
        <v>0</v>
      </c>
      <c r="I14" s="32">
        <f t="shared" si="3"/>
        <v>2465963</v>
      </c>
      <c r="J14" s="32">
        <f t="shared" si="3"/>
        <v>135066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7086364</v>
      </c>
      <c r="O14" s="45">
        <f t="shared" si="1"/>
        <v>366.63721026490066</v>
      </c>
      <c r="P14" s="10"/>
    </row>
    <row r="15" spans="1:133">
      <c r="A15" s="12"/>
      <c r="B15" s="25">
        <v>322</v>
      </c>
      <c r="C15" s="20" t="s">
        <v>0</v>
      </c>
      <c r="D15" s="46">
        <v>271829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271829</v>
      </c>
      <c r="O15" s="47">
        <f t="shared" si="1"/>
        <v>14.064000413907285</v>
      </c>
      <c r="P15" s="9"/>
    </row>
    <row r="16" spans="1:133">
      <c r="A16" s="12"/>
      <c r="B16" s="25">
        <v>323.10000000000002</v>
      </c>
      <c r="C16" s="20" t="s">
        <v>18</v>
      </c>
      <c r="D16" s="46">
        <v>983650</v>
      </c>
      <c r="E16" s="46">
        <v>0</v>
      </c>
      <c r="F16" s="46">
        <v>338784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1322434</v>
      </c>
      <c r="O16" s="47">
        <f t="shared" si="1"/>
        <v>68.420633278145701</v>
      </c>
      <c r="P16" s="9"/>
    </row>
    <row r="17" spans="1:16">
      <c r="A17" s="12"/>
      <c r="B17" s="25">
        <v>323.39999999999998</v>
      </c>
      <c r="C17" s="20" t="s">
        <v>19</v>
      </c>
      <c r="D17" s="46">
        <v>29388</v>
      </c>
      <c r="E17" s="46">
        <v>0</v>
      </c>
      <c r="F17" s="46">
        <v>12164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41552</v>
      </c>
      <c r="O17" s="47">
        <f t="shared" si="1"/>
        <v>2.1498344370860929</v>
      </c>
      <c r="P17" s="9"/>
    </row>
    <row r="18" spans="1:16">
      <c r="A18" s="12"/>
      <c r="B18" s="25">
        <v>323.7</v>
      </c>
      <c r="C18" s="20" t="s">
        <v>20</v>
      </c>
      <c r="D18" s="46">
        <v>192116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192116</v>
      </c>
      <c r="O18" s="47">
        <f t="shared" si="1"/>
        <v>9.939776490066226</v>
      </c>
      <c r="P18" s="9"/>
    </row>
    <row r="19" spans="1:16">
      <c r="A19" s="12"/>
      <c r="B19" s="25">
        <v>324.70999999999998</v>
      </c>
      <c r="C19" s="20" t="s">
        <v>151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1672713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1672713</v>
      </c>
      <c r="O19" s="47">
        <f t="shared" si="1"/>
        <v>86.543512003311264</v>
      </c>
      <c r="P19" s="9"/>
    </row>
    <row r="20" spans="1:16">
      <c r="A20" s="12"/>
      <c r="B20" s="25">
        <v>324.72000000000003</v>
      </c>
      <c r="C20" s="20" t="s">
        <v>152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793250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793250</v>
      </c>
      <c r="O20" s="47">
        <f t="shared" si="1"/>
        <v>41.041494205298015</v>
      </c>
      <c r="P20" s="9"/>
    </row>
    <row r="21" spans="1:16">
      <c r="A21" s="12"/>
      <c r="B21" s="25">
        <v>325.10000000000002</v>
      </c>
      <c r="C21" s="20" t="s">
        <v>23</v>
      </c>
      <c r="D21" s="46">
        <v>2177867</v>
      </c>
      <c r="E21" s="46">
        <v>0</v>
      </c>
      <c r="F21" s="46">
        <v>459863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2637730</v>
      </c>
      <c r="O21" s="47">
        <f t="shared" si="1"/>
        <v>136.47195778145695</v>
      </c>
      <c r="P21" s="9"/>
    </row>
    <row r="22" spans="1:16">
      <c r="A22" s="12"/>
      <c r="B22" s="25">
        <v>329</v>
      </c>
      <c r="C22" s="20" t="s">
        <v>24</v>
      </c>
      <c r="D22" s="46">
        <v>19674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135066</v>
      </c>
      <c r="K22" s="46">
        <v>0</v>
      </c>
      <c r="L22" s="46">
        <v>0</v>
      </c>
      <c r="M22" s="46">
        <v>0</v>
      </c>
      <c r="N22" s="46">
        <f t="shared" ref="N22:N27" si="5">SUM(D22:M22)</f>
        <v>154740</v>
      </c>
      <c r="O22" s="47">
        <f t="shared" si="1"/>
        <v>8.0060016556291398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SUM(D24:D38)</f>
        <v>2907757</v>
      </c>
      <c r="E23" s="32">
        <f t="shared" si="6"/>
        <v>1657598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111930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537274</v>
      </c>
      <c r="N23" s="44">
        <f t="shared" si="5"/>
        <v>5214559</v>
      </c>
      <c r="O23" s="45">
        <f t="shared" si="1"/>
        <v>269.79299461920527</v>
      </c>
      <c r="P23" s="10"/>
    </row>
    <row r="24" spans="1:16">
      <c r="A24" s="12"/>
      <c r="B24" s="25">
        <v>331.2</v>
      </c>
      <c r="C24" s="20" t="s">
        <v>26</v>
      </c>
      <c r="D24" s="46">
        <v>283587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283587</v>
      </c>
      <c r="O24" s="47">
        <f t="shared" si="1"/>
        <v>14.672340645695364</v>
      </c>
      <c r="P24" s="9"/>
    </row>
    <row r="25" spans="1:16">
      <c r="A25" s="12"/>
      <c r="B25" s="25">
        <v>331.5</v>
      </c>
      <c r="C25" s="20" t="s">
        <v>28</v>
      </c>
      <c r="D25" s="46">
        <v>384822</v>
      </c>
      <c r="E25" s="46">
        <v>197727</v>
      </c>
      <c r="F25" s="46">
        <v>0</v>
      </c>
      <c r="G25" s="46">
        <v>0</v>
      </c>
      <c r="H25" s="46">
        <v>0</v>
      </c>
      <c r="I25" s="46">
        <v>85870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668419</v>
      </c>
      <c r="O25" s="47">
        <f t="shared" si="1"/>
        <v>34.582936672185433</v>
      </c>
      <c r="P25" s="9"/>
    </row>
    <row r="26" spans="1:16">
      <c r="A26" s="12"/>
      <c r="B26" s="25">
        <v>331.9</v>
      </c>
      <c r="C26" s="20" t="s">
        <v>95</v>
      </c>
      <c r="D26" s="46">
        <v>5705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5705</v>
      </c>
      <c r="O26" s="47">
        <f t="shared" si="1"/>
        <v>0.29516763245033112</v>
      </c>
      <c r="P26" s="9"/>
    </row>
    <row r="27" spans="1:16">
      <c r="A27" s="12"/>
      <c r="B27" s="25">
        <v>333</v>
      </c>
      <c r="C27" s="20" t="s">
        <v>3</v>
      </c>
      <c r="D27" s="46">
        <v>56286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56286</v>
      </c>
      <c r="O27" s="47">
        <f t="shared" si="1"/>
        <v>2.9121481788079469</v>
      </c>
      <c r="P27" s="9"/>
    </row>
    <row r="28" spans="1:16">
      <c r="A28" s="12"/>
      <c r="B28" s="25">
        <v>334.5</v>
      </c>
      <c r="C28" s="20" t="s">
        <v>29</v>
      </c>
      <c r="D28" s="46">
        <v>37743</v>
      </c>
      <c r="E28" s="46">
        <v>0</v>
      </c>
      <c r="F28" s="46">
        <v>0</v>
      </c>
      <c r="G28" s="46">
        <v>0</v>
      </c>
      <c r="H28" s="46">
        <v>0</v>
      </c>
      <c r="I28" s="46">
        <v>5204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42947</v>
      </c>
      <c r="O28" s="47">
        <f t="shared" si="1"/>
        <v>2.2220095198675498</v>
      </c>
      <c r="P28" s="9"/>
    </row>
    <row r="29" spans="1:16">
      <c r="A29" s="12"/>
      <c r="B29" s="25">
        <v>334.9</v>
      </c>
      <c r="C29" s="20" t="s">
        <v>30</v>
      </c>
      <c r="D29" s="46">
        <v>0</v>
      </c>
      <c r="E29" s="46">
        <v>32715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32715</v>
      </c>
      <c r="O29" s="47">
        <f t="shared" si="1"/>
        <v>1.6926221026490067</v>
      </c>
      <c r="P29" s="9"/>
    </row>
    <row r="30" spans="1:16">
      <c r="A30" s="12"/>
      <c r="B30" s="25">
        <v>335.12</v>
      </c>
      <c r="C30" s="20" t="s">
        <v>105</v>
      </c>
      <c r="D30" s="46">
        <v>682730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682730</v>
      </c>
      <c r="O30" s="47">
        <f t="shared" si="1"/>
        <v>35.323365066225165</v>
      </c>
      <c r="P30" s="9"/>
    </row>
    <row r="31" spans="1:16">
      <c r="A31" s="12"/>
      <c r="B31" s="25">
        <v>335.14</v>
      </c>
      <c r="C31" s="20" t="s">
        <v>106</v>
      </c>
      <c r="D31" s="46">
        <v>22317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22317</v>
      </c>
      <c r="O31" s="47">
        <f t="shared" si="1"/>
        <v>1.1546461092715232</v>
      </c>
      <c r="P31" s="9"/>
    </row>
    <row r="32" spans="1:16">
      <c r="A32" s="12"/>
      <c r="B32" s="25">
        <v>335.15</v>
      </c>
      <c r="C32" s="20" t="s">
        <v>107</v>
      </c>
      <c r="D32" s="46">
        <v>24100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24100</v>
      </c>
      <c r="O32" s="47">
        <f t="shared" si="1"/>
        <v>1.2468956953642385</v>
      </c>
      <c r="P32" s="9"/>
    </row>
    <row r="33" spans="1:16">
      <c r="A33" s="12"/>
      <c r="B33" s="25">
        <v>335.18</v>
      </c>
      <c r="C33" s="20" t="s">
        <v>108</v>
      </c>
      <c r="D33" s="46">
        <v>1072182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1072182</v>
      </c>
      <c r="O33" s="47">
        <f t="shared" si="1"/>
        <v>55.472992549668874</v>
      </c>
      <c r="P33" s="9"/>
    </row>
    <row r="34" spans="1:16">
      <c r="A34" s="12"/>
      <c r="B34" s="25">
        <v>335.21</v>
      </c>
      <c r="C34" s="20" t="s">
        <v>35</v>
      </c>
      <c r="D34" s="46">
        <v>16312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16312</v>
      </c>
      <c r="O34" s="47">
        <f t="shared" si="1"/>
        <v>0.8439569536423841</v>
      </c>
      <c r="P34" s="9"/>
    </row>
    <row r="35" spans="1:16">
      <c r="A35" s="12"/>
      <c r="B35" s="25">
        <v>335.23</v>
      </c>
      <c r="C35" s="20" t="s">
        <v>153</v>
      </c>
      <c r="D35" s="46">
        <v>287532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287532</v>
      </c>
      <c r="O35" s="47">
        <f t="shared" si="1"/>
        <v>14.87644867549669</v>
      </c>
      <c r="P35" s="9"/>
    </row>
    <row r="36" spans="1:16">
      <c r="A36" s="12"/>
      <c r="B36" s="25">
        <v>335.41</v>
      </c>
      <c r="C36" s="20" t="s">
        <v>90</v>
      </c>
      <c r="D36" s="46">
        <v>34441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34441</v>
      </c>
      <c r="O36" s="47">
        <f t="shared" si="1"/>
        <v>1.7819225993377483</v>
      </c>
      <c r="P36" s="9"/>
    </row>
    <row r="37" spans="1:16">
      <c r="A37" s="12"/>
      <c r="B37" s="25">
        <v>337.3</v>
      </c>
      <c r="C37" s="20" t="s">
        <v>38</v>
      </c>
      <c r="D37" s="46">
        <v>0</v>
      </c>
      <c r="E37" s="46">
        <v>187500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187500</v>
      </c>
      <c r="O37" s="47">
        <f t="shared" ref="O37:O63" si="8">(N37/O$65)</f>
        <v>9.7009519867549674</v>
      </c>
      <c r="P37" s="9"/>
    </row>
    <row r="38" spans="1:16">
      <c r="A38" s="12"/>
      <c r="B38" s="25">
        <v>338</v>
      </c>
      <c r="C38" s="20" t="s">
        <v>39</v>
      </c>
      <c r="D38" s="46">
        <v>0</v>
      </c>
      <c r="E38" s="46">
        <v>1239656</v>
      </c>
      <c r="F38" s="46">
        <v>0</v>
      </c>
      <c r="G38" s="46">
        <v>0</v>
      </c>
      <c r="H38" s="46">
        <v>0</v>
      </c>
      <c r="I38" s="46">
        <v>20856</v>
      </c>
      <c r="J38" s="46">
        <v>0</v>
      </c>
      <c r="K38" s="46">
        <v>0</v>
      </c>
      <c r="L38" s="46">
        <v>0</v>
      </c>
      <c r="M38" s="46">
        <v>537274</v>
      </c>
      <c r="N38" s="46">
        <f>SUM(D38:M38)</f>
        <v>1797786</v>
      </c>
      <c r="O38" s="47">
        <f t="shared" si="8"/>
        <v>93.014590231788077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SUM(D40:D46)</f>
        <v>11466812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64047338</v>
      </c>
      <c r="J39" s="32">
        <f t="shared" si="9"/>
        <v>7743757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83257907</v>
      </c>
      <c r="O39" s="45">
        <f t="shared" si="8"/>
        <v>4307.6317777317881</v>
      </c>
      <c r="P39" s="10"/>
    </row>
    <row r="40" spans="1:16">
      <c r="A40" s="12"/>
      <c r="B40" s="25">
        <v>341.2</v>
      </c>
      <c r="C40" s="20" t="s">
        <v>110</v>
      </c>
      <c r="D40" s="46">
        <v>5914692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7743757</v>
      </c>
      <c r="K40" s="46">
        <v>0</v>
      </c>
      <c r="L40" s="46">
        <v>0</v>
      </c>
      <c r="M40" s="46">
        <v>0</v>
      </c>
      <c r="N40" s="46">
        <f t="shared" ref="N40:N46" si="10">SUM(D40:M40)</f>
        <v>13658449</v>
      </c>
      <c r="O40" s="47">
        <f t="shared" si="8"/>
        <v>706.66644246688736</v>
      </c>
      <c r="P40" s="9"/>
    </row>
    <row r="41" spans="1:16">
      <c r="A41" s="12"/>
      <c r="B41" s="25">
        <v>342.1</v>
      </c>
      <c r="C41" s="20" t="s">
        <v>126</v>
      </c>
      <c r="D41" s="46">
        <v>68006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68006</v>
      </c>
      <c r="O41" s="47">
        <f t="shared" si="8"/>
        <v>3.5185223509933774</v>
      </c>
      <c r="P41" s="9"/>
    </row>
    <row r="42" spans="1:16">
      <c r="A42" s="12"/>
      <c r="B42" s="25">
        <v>342.9</v>
      </c>
      <c r="C42" s="20" t="s">
        <v>50</v>
      </c>
      <c r="D42" s="46">
        <v>13150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13150</v>
      </c>
      <c r="O42" s="47">
        <f t="shared" si="8"/>
        <v>0.68036009933774833</v>
      </c>
      <c r="P42" s="9"/>
    </row>
    <row r="43" spans="1:16">
      <c r="A43" s="12"/>
      <c r="B43" s="25">
        <v>343.6</v>
      </c>
      <c r="C43" s="20" t="s">
        <v>53</v>
      </c>
      <c r="D43" s="46">
        <v>5067673</v>
      </c>
      <c r="E43" s="46">
        <v>0</v>
      </c>
      <c r="F43" s="46">
        <v>0</v>
      </c>
      <c r="G43" s="46">
        <v>0</v>
      </c>
      <c r="H43" s="46">
        <v>0</v>
      </c>
      <c r="I43" s="46">
        <v>62414114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67481787</v>
      </c>
      <c r="O43" s="47">
        <f t="shared" si="8"/>
        <v>3491.4004035596026</v>
      </c>
      <c r="P43" s="9"/>
    </row>
    <row r="44" spans="1:16">
      <c r="A44" s="12"/>
      <c r="B44" s="25">
        <v>343.9</v>
      </c>
      <c r="C44" s="20" t="s">
        <v>54</v>
      </c>
      <c r="D44" s="46">
        <v>262495</v>
      </c>
      <c r="E44" s="46">
        <v>0</v>
      </c>
      <c r="F44" s="46">
        <v>0</v>
      </c>
      <c r="G44" s="46">
        <v>0</v>
      </c>
      <c r="H44" s="46">
        <v>0</v>
      </c>
      <c r="I44" s="46">
        <v>1633224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1895719</v>
      </c>
      <c r="O44" s="47">
        <f t="shared" si="8"/>
        <v>98.081487996688736</v>
      </c>
      <c r="P44" s="9"/>
    </row>
    <row r="45" spans="1:16">
      <c r="A45" s="12"/>
      <c r="B45" s="25">
        <v>347.3</v>
      </c>
      <c r="C45" s="20" t="s">
        <v>56</v>
      </c>
      <c r="D45" s="46">
        <v>121550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121550</v>
      </c>
      <c r="O45" s="47">
        <f t="shared" si="8"/>
        <v>6.2888038079470201</v>
      </c>
      <c r="P45" s="9"/>
    </row>
    <row r="46" spans="1:16">
      <c r="A46" s="12"/>
      <c r="B46" s="25">
        <v>347.5</v>
      </c>
      <c r="C46" s="20" t="s">
        <v>58</v>
      </c>
      <c r="D46" s="46">
        <v>19246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19246</v>
      </c>
      <c r="O46" s="47">
        <f t="shared" si="8"/>
        <v>0.99575745033112584</v>
      </c>
      <c r="P46" s="9"/>
    </row>
    <row r="47" spans="1:16" ht="15.75">
      <c r="A47" s="29" t="s">
        <v>45</v>
      </c>
      <c r="B47" s="30"/>
      <c r="C47" s="31"/>
      <c r="D47" s="32">
        <f t="shared" ref="D47:M47" si="11">SUM(D48:D49)</f>
        <v>24529</v>
      </c>
      <c r="E47" s="32">
        <f t="shared" si="11"/>
        <v>4273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28802</v>
      </c>
      <c r="O47" s="45">
        <f t="shared" si="8"/>
        <v>1.490169701986755</v>
      </c>
      <c r="P47" s="10"/>
    </row>
    <row r="48" spans="1:16">
      <c r="A48" s="13"/>
      <c r="B48" s="39">
        <v>351.3</v>
      </c>
      <c r="C48" s="21" t="s">
        <v>63</v>
      </c>
      <c r="D48" s="46">
        <v>0</v>
      </c>
      <c r="E48" s="46">
        <v>4273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4273</v>
      </c>
      <c r="O48" s="47">
        <f t="shared" si="8"/>
        <v>0.22107822847682118</v>
      </c>
      <c r="P48" s="9"/>
    </row>
    <row r="49" spans="1:119">
      <c r="A49" s="13"/>
      <c r="B49" s="39">
        <v>351.9</v>
      </c>
      <c r="C49" s="21" t="s">
        <v>113</v>
      </c>
      <c r="D49" s="46">
        <v>24529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24529</v>
      </c>
      <c r="O49" s="47">
        <f t="shared" si="8"/>
        <v>1.2690914735099337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SUM(D51:D58)</f>
        <v>1709856</v>
      </c>
      <c r="E50" s="32">
        <f t="shared" si="12"/>
        <v>60928</v>
      </c>
      <c r="F50" s="32">
        <f t="shared" si="12"/>
        <v>24006</v>
      </c>
      <c r="G50" s="32">
        <f t="shared" si="12"/>
        <v>2497</v>
      </c>
      <c r="H50" s="32">
        <f t="shared" si="12"/>
        <v>0</v>
      </c>
      <c r="I50" s="32">
        <f t="shared" si="12"/>
        <v>882374</v>
      </c>
      <c r="J50" s="32">
        <f t="shared" si="12"/>
        <v>176174</v>
      </c>
      <c r="K50" s="32">
        <f t="shared" si="12"/>
        <v>5886413</v>
      </c>
      <c r="L50" s="32">
        <f t="shared" si="12"/>
        <v>0</v>
      </c>
      <c r="M50" s="32">
        <f t="shared" si="12"/>
        <v>1716</v>
      </c>
      <c r="N50" s="32">
        <f>SUM(D50:M50)</f>
        <v>8743964</v>
      </c>
      <c r="O50" s="45">
        <f t="shared" si="8"/>
        <v>452.39879966887418</v>
      </c>
      <c r="P50" s="10"/>
    </row>
    <row r="51" spans="1:119">
      <c r="A51" s="12"/>
      <c r="B51" s="25">
        <v>361.1</v>
      </c>
      <c r="C51" s="20" t="s">
        <v>66</v>
      </c>
      <c r="D51" s="46">
        <v>322306</v>
      </c>
      <c r="E51" s="46">
        <v>13470</v>
      </c>
      <c r="F51" s="46">
        <v>21452</v>
      </c>
      <c r="G51" s="46">
        <v>2497</v>
      </c>
      <c r="H51" s="46">
        <v>0</v>
      </c>
      <c r="I51" s="46">
        <v>0</v>
      </c>
      <c r="J51" s="46">
        <v>162337</v>
      </c>
      <c r="K51" s="46">
        <v>2158337</v>
      </c>
      <c r="L51" s="46">
        <v>0</v>
      </c>
      <c r="M51" s="46">
        <v>1716</v>
      </c>
      <c r="N51" s="46">
        <f>SUM(D51:M51)</f>
        <v>2682115</v>
      </c>
      <c r="O51" s="47">
        <f t="shared" si="8"/>
        <v>138.76836713576159</v>
      </c>
      <c r="P51" s="9"/>
    </row>
    <row r="52" spans="1:119">
      <c r="A52" s="12"/>
      <c r="B52" s="25">
        <v>361.3</v>
      </c>
      <c r="C52" s="20" t="s">
        <v>68</v>
      </c>
      <c r="D52" s="46">
        <v>95521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1844482</v>
      </c>
      <c r="L52" s="46">
        <v>0</v>
      </c>
      <c r="M52" s="46">
        <v>0</v>
      </c>
      <c r="N52" s="46">
        <f t="shared" ref="N52:N58" si="13">SUM(D52:M52)</f>
        <v>1940003</v>
      </c>
      <c r="O52" s="47">
        <f t="shared" si="8"/>
        <v>100.37267177152317</v>
      </c>
      <c r="P52" s="9"/>
    </row>
    <row r="53" spans="1:119">
      <c r="A53" s="12"/>
      <c r="B53" s="25">
        <v>361.4</v>
      </c>
      <c r="C53" s="20" t="s">
        <v>114</v>
      </c>
      <c r="D53" s="46">
        <v>34883</v>
      </c>
      <c r="E53" s="46">
        <v>0</v>
      </c>
      <c r="F53" s="46">
        <v>2554</v>
      </c>
      <c r="G53" s="46">
        <v>0</v>
      </c>
      <c r="H53" s="46">
        <v>0</v>
      </c>
      <c r="I53" s="46">
        <v>390376</v>
      </c>
      <c r="J53" s="46">
        <v>13837</v>
      </c>
      <c r="K53" s="46">
        <v>-1617887</v>
      </c>
      <c r="L53" s="46">
        <v>0</v>
      </c>
      <c r="M53" s="46">
        <v>0</v>
      </c>
      <c r="N53" s="46">
        <f t="shared" si="13"/>
        <v>-1176237</v>
      </c>
      <c r="O53" s="47">
        <f t="shared" si="8"/>
        <v>-60.856632864238414</v>
      </c>
      <c r="P53" s="9"/>
    </row>
    <row r="54" spans="1:119">
      <c r="A54" s="12"/>
      <c r="B54" s="25">
        <v>362</v>
      </c>
      <c r="C54" s="20" t="s">
        <v>70</v>
      </c>
      <c r="D54" s="46">
        <v>101214</v>
      </c>
      <c r="E54" s="46">
        <v>39027</v>
      </c>
      <c r="F54" s="46">
        <v>0</v>
      </c>
      <c r="G54" s="46">
        <v>0</v>
      </c>
      <c r="H54" s="46">
        <v>0</v>
      </c>
      <c r="I54" s="46">
        <v>1300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141541</v>
      </c>
      <c r="O54" s="47">
        <f t="shared" si="8"/>
        <v>7.3231063741721858</v>
      </c>
      <c r="P54" s="9"/>
    </row>
    <row r="55" spans="1:119">
      <c r="A55" s="12"/>
      <c r="B55" s="25">
        <v>364</v>
      </c>
      <c r="C55" s="20" t="s">
        <v>115</v>
      </c>
      <c r="D55" s="46">
        <v>18069</v>
      </c>
      <c r="E55" s="46">
        <v>0</v>
      </c>
      <c r="F55" s="46">
        <v>0</v>
      </c>
      <c r="G55" s="46">
        <v>0</v>
      </c>
      <c r="H55" s="46">
        <v>0</v>
      </c>
      <c r="I55" s="46">
        <v>73980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92049</v>
      </c>
      <c r="O55" s="47">
        <f t="shared" si="8"/>
        <v>4.7624689569536427</v>
      </c>
      <c r="P55" s="9"/>
    </row>
    <row r="56" spans="1:119">
      <c r="A56" s="12"/>
      <c r="B56" s="25">
        <v>366</v>
      </c>
      <c r="C56" s="20" t="s">
        <v>73</v>
      </c>
      <c r="D56" s="46">
        <v>521814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521814</v>
      </c>
      <c r="O56" s="47">
        <f t="shared" si="8"/>
        <v>26.997826986754966</v>
      </c>
      <c r="P56" s="9"/>
    </row>
    <row r="57" spans="1:119">
      <c r="A57" s="12"/>
      <c r="B57" s="25">
        <v>368</v>
      </c>
      <c r="C57" s="20" t="s">
        <v>74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3501481</v>
      </c>
      <c r="L57" s="46">
        <v>0</v>
      </c>
      <c r="M57" s="46">
        <v>0</v>
      </c>
      <c r="N57" s="46">
        <f t="shared" si="13"/>
        <v>3501481</v>
      </c>
      <c r="O57" s="47">
        <f t="shared" si="8"/>
        <v>181.16106167218544</v>
      </c>
      <c r="P57" s="9"/>
    </row>
    <row r="58" spans="1:119">
      <c r="A58" s="12"/>
      <c r="B58" s="25">
        <v>369.9</v>
      </c>
      <c r="C58" s="20" t="s">
        <v>75</v>
      </c>
      <c r="D58" s="46">
        <v>616049</v>
      </c>
      <c r="E58" s="46">
        <v>8431</v>
      </c>
      <c r="F58" s="46">
        <v>0</v>
      </c>
      <c r="G58" s="46">
        <v>0</v>
      </c>
      <c r="H58" s="46">
        <v>0</v>
      </c>
      <c r="I58" s="46">
        <v>416718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1041198</v>
      </c>
      <c r="O58" s="47">
        <f t="shared" si="8"/>
        <v>53.869929635761586</v>
      </c>
      <c r="P58" s="9"/>
    </row>
    <row r="59" spans="1:119" ht="15.75">
      <c r="A59" s="29" t="s">
        <v>46</v>
      </c>
      <c r="B59" s="30"/>
      <c r="C59" s="31"/>
      <c r="D59" s="32">
        <f t="shared" ref="D59:M59" si="14">SUM(D60:D62)</f>
        <v>8386899</v>
      </c>
      <c r="E59" s="32">
        <f t="shared" si="14"/>
        <v>430369</v>
      </c>
      <c r="F59" s="32">
        <f t="shared" si="14"/>
        <v>370139</v>
      </c>
      <c r="G59" s="32">
        <f t="shared" si="14"/>
        <v>7111046</v>
      </c>
      <c r="H59" s="32">
        <f t="shared" si="14"/>
        <v>0</v>
      </c>
      <c r="I59" s="32">
        <f t="shared" si="14"/>
        <v>4884464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21182917</v>
      </c>
      <c r="O59" s="45">
        <f t="shared" si="8"/>
        <v>1095.9704573675497</v>
      </c>
      <c r="P59" s="9"/>
    </row>
    <row r="60" spans="1:119">
      <c r="A60" s="12"/>
      <c r="B60" s="25">
        <v>381</v>
      </c>
      <c r="C60" s="20" t="s">
        <v>76</v>
      </c>
      <c r="D60" s="46">
        <v>8386899</v>
      </c>
      <c r="E60" s="46">
        <v>430369</v>
      </c>
      <c r="F60" s="46">
        <v>370139</v>
      </c>
      <c r="G60" s="46">
        <v>7111046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16298453</v>
      </c>
      <c r="O60" s="47">
        <f t="shared" si="8"/>
        <v>843.25605339403978</v>
      </c>
      <c r="P60" s="9"/>
    </row>
    <row r="61" spans="1:119">
      <c r="A61" s="12"/>
      <c r="B61" s="25">
        <v>389.1</v>
      </c>
      <c r="C61" s="20" t="s">
        <v>154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1651439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1651439</v>
      </c>
      <c r="O61" s="47">
        <f t="shared" si="8"/>
        <v>85.442829056291387</v>
      </c>
      <c r="P61" s="9"/>
    </row>
    <row r="62" spans="1:119" ht="15.75" thickBot="1">
      <c r="A62" s="12"/>
      <c r="B62" s="25">
        <v>389.8</v>
      </c>
      <c r="C62" s="20" t="s">
        <v>134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3233025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3233025</v>
      </c>
      <c r="O62" s="47">
        <f t="shared" si="8"/>
        <v>167.27157491721854</v>
      </c>
      <c r="P62" s="9"/>
    </row>
    <row r="63" spans="1:119" ht="16.5" thickBot="1">
      <c r="A63" s="14" t="s">
        <v>59</v>
      </c>
      <c r="B63" s="23"/>
      <c r="C63" s="22"/>
      <c r="D63" s="15">
        <f t="shared" ref="D63:M63" si="15">SUM(D5,D14,D23,D39,D47,D50,D59)</f>
        <v>36593951</v>
      </c>
      <c r="E63" s="15">
        <f t="shared" si="15"/>
        <v>2153168</v>
      </c>
      <c r="F63" s="15">
        <f t="shared" si="15"/>
        <v>1776298</v>
      </c>
      <c r="G63" s="15">
        <f t="shared" si="15"/>
        <v>7113543</v>
      </c>
      <c r="H63" s="15">
        <f t="shared" si="15"/>
        <v>0</v>
      </c>
      <c r="I63" s="15">
        <f t="shared" si="15"/>
        <v>72392069</v>
      </c>
      <c r="J63" s="15">
        <f t="shared" si="15"/>
        <v>8054997</v>
      </c>
      <c r="K63" s="15">
        <f t="shared" si="15"/>
        <v>5886413</v>
      </c>
      <c r="L63" s="15">
        <f t="shared" si="15"/>
        <v>0</v>
      </c>
      <c r="M63" s="15">
        <f t="shared" si="15"/>
        <v>538990</v>
      </c>
      <c r="N63" s="15">
        <f>SUM(D63:M63)</f>
        <v>134509429</v>
      </c>
      <c r="O63" s="38">
        <f t="shared" si="8"/>
        <v>6959.3040666390725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155</v>
      </c>
      <c r="M65" s="118"/>
      <c r="N65" s="118"/>
      <c r="O65" s="43">
        <v>19328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7922894</v>
      </c>
      <c r="E5" s="27">
        <f t="shared" si="0"/>
        <v>0</v>
      </c>
      <c r="F5" s="27">
        <f t="shared" si="0"/>
        <v>570938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8493832</v>
      </c>
      <c r="O5" s="33">
        <f t="shared" ref="O5:O36" si="1">(N5/O$68)</f>
        <v>440.41439386083169</v>
      </c>
      <c r="P5" s="6"/>
    </row>
    <row r="6" spans="1:133">
      <c r="A6" s="12"/>
      <c r="B6" s="25">
        <v>311</v>
      </c>
      <c r="C6" s="20" t="s">
        <v>2</v>
      </c>
      <c r="D6" s="46">
        <v>5168838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5168838</v>
      </c>
      <c r="O6" s="47">
        <f t="shared" si="1"/>
        <v>268.00985170590064</v>
      </c>
      <c r="P6" s="9"/>
    </row>
    <row r="7" spans="1:133">
      <c r="A7" s="12"/>
      <c r="B7" s="25">
        <v>312.41000000000003</v>
      </c>
      <c r="C7" s="20" t="s">
        <v>146</v>
      </c>
      <c r="D7" s="46">
        <v>536767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536767</v>
      </c>
      <c r="O7" s="47">
        <f t="shared" si="1"/>
        <v>27.83195063776833</v>
      </c>
      <c r="P7" s="9"/>
    </row>
    <row r="8" spans="1:133">
      <c r="A8" s="12"/>
      <c r="B8" s="25">
        <v>314.10000000000002</v>
      </c>
      <c r="C8" s="20" t="s">
        <v>12</v>
      </c>
      <c r="D8" s="46">
        <v>1255646</v>
      </c>
      <c r="E8" s="46">
        <v>0</v>
      </c>
      <c r="F8" s="46">
        <v>340822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1596468</v>
      </c>
      <c r="O8" s="47">
        <f t="shared" si="1"/>
        <v>82.778595872653739</v>
      </c>
      <c r="P8" s="9"/>
    </row>
    <row r="9" spans="1:133">
      <c r="A9" s="12"/>
      <c r="B9" s="25">
        <v>314.3</v>
      </c>
      <c r="C9" s="20" t="s">
        <v>147</v>
      </c>
      <c r="D9" s="46">
        <v>304217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304217</v>
      </c>
      <c r="O9" s="47">
        <f t="shared" si="1"/>
        <v>15.773981126205538</v>
      </c>
      <c r="P9" s="9"/>
    </row>
    <row r="10" spans="1:133">
      <c r="A10" s="12"/>
      <c r="B10" s="25">
        <v>314.39999999999998</v>
      </c>
      <c r="C10" s="20" t="s">
        <v>13</v>
      </c>
      <c r="D10" s="46">
        <v>23819</v>
      </c>
      <c r="E10" s="46">
        <v>0</v>
      </c>
      <c r="F10" s="46">
        <v>11116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34935</v>
      </c>
      <c r="O10" s="47">
        <f t="shared" si="1"/>
        <v>1.8114176086280203</v>
      </c>
      <c r="P10" s="9"/>
    </row>
    <row r="11" spans="1:133">
      <c r="A11" s="12"/>
      <c r="B11" s="25">
        <v>314.8</v>
      </c>
      <c r="C11" s="20" t="s">
        <v>14</v>
      </c>
      <c r="D11" s="46">
        <v>24627</v>
      </c>
      <c r="E11" s="46">
        <v>0</v>
      </c>
      <c r="F11" s="46">
        <v>3705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28332</v>
      </c>
      <c r="O11" s="47">
        <f t="shared" si="1"/>
        <v>1.4690449030384736</v>
      </c>
      <c r="P11" s="9"/>
    </row>
    <row r="12" spans="1:133">
      <c r="A12" s="12"/>
      <c r="B12" s="25">
        <v>315</v>
      </c>
      <c r="C12" s="20" t="s">
        <v>102</v>
      </c>
      <c r="D12" s="46">
        <v>449371</v>
      </c>
      <c r="E12" s="46">
        <v>0</v>
      </c>
      <c r="F12" s="46">
        <v>215295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664666</v>
      </c>
      <c r="O12" s="47">
        <f t="shared" si="1"/>
        <v>34.463652390334957</v>
      </c>
      <c r="P12" s="9"/>
    </row>
    <row r="13" spans="1:133">
      <c r="A13" s="12"/>
      <c r="B13" s="25">
        <v>316</v>
      </c>
      <c r="C13" s="20" t="s">
        <v>103</v>
      </c>
      <c r="D13" s="46">
        <v>159609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159609</v>
      </c>
      <c r="O13" s="47">
        <f t="shared" si="1"/>
        <v>8.2758996163019809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3307073</v>
      </c>
      <c r="E14" s="32">
        <f t="shared" si="3"/>
        <v>0</v>
      </c>
      <c r="F14" s="32">
        <f t="shared" si="3"/>
        <v>815611</v>
      </c>
      <c r="G14" s="32">
        <f t="shared" si="3"/>
        <v>0</v>
      </c>
      <c r="H14" s="32">
        <f t="shared" si="3"/>
        <v>0</v>
      </c>
      <c r="I14" s="32">
        <f t="shared" si="3"/>
        <v>3129936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7252620</v>
      </c>
      <c r="O14" s="45">
        <f t="shared" si="1"/>
        <v>376.05620657471741</v>
      </c>
      <c r="P14" s="10"/>
    </row>
    <row r="15" spans="1:133">
      <c r="A15" s="12"/>
      <c r="B15" s="25">
        <v>322</v>
      </c>
      <c r="C15" s="20" t="s">
        <v>0</v>
      </c>
      <c r="D15" s="46">
        <v>192838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192838</v>
      </c>
      <c r="O15" s="47">
        <f t="shared" si="1"/>
        <v>9.9988592761588713</v>
      </c>
      <c r="P15" s="9"/>
    </row>
    <row r="16" spans="1:133">
      <c r="A16" s="12"/>
      <c r="B16" s="25">
        <v>323.10000000000002</v>
      </c>
      <c r="C16" s="20" t="s">
        <v>18</v>
      </c>
      <c r="D16" s="46">
        <v>891465</v>
      </c>
      <c r="E16" s="46">
        <v>0</v>
      </c>
      <c r="F16" s="46">
        <v>338784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1230249</v>
      </c>
      <c r="O16" s="47">
        <f t="shared" si="1"/>
        <v>63.789743855646584</v>
      </c>
      <c r="P16" s="9"/>
    </row>
    <row r="17" spans="1:16">
      <c r="A17" s="12"/>
      <c r="B17" s="25">
        <v>323.39999999999998</v>
      </c>
      <c r="C17" s="20" t="s">
        <v>19</v>
      </c>
      <c r="D17" s="46">
        <v>28369</v>
      </c>
      <c r="E17" s="46">
        <v>0</v>
      </c>
      <c r="F17" s="46">
        <v>12164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40533</v>
      </c>
      <c r="O17" s="47">
        <f t="shared" si="1"/>
        <v>2.1016799751114799</v>
      </c>
      <c r="P17" s="9"/>
    </row>
    <row r="18" spans="1:16">
      <c r="A18" s="12"/>
      <c r="B18" s="25">
        <v>323.7</v>
      </c>
      <c r="C18" s="20" t="s">
        <v>20</v>
      </c>
      <c r="D18" s="46">
        <v>184156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184156</v>
      </c>
      <c r="O18" s="47">
        <f t="shared" si="1"/>
        <v>9.5486881675827018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1641631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1641631</v>
      </c>
      <c r="O19" s="47">
        <f t="shared" si="1"/>
        <v>85.12034636523903</v>
      </c>
      <c r="P19" s="9"/>
    </row>
    <row r="20" spans="1:16">
      <c r="A20" s="12"/>
      <c r="B20" s="25">
        <v>324.22000000000003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1488305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1488305</v>
      </c>
      <c r="O20" s="47">
        <f t="shared" si="1"/>
        <v>77.170227107746555</v>
      </c>
      <c r="P20" s="9"/>
    </row>
    <row r="21" spans="1:16">
      <c r="A21" s="12"/>
      <c r="B21" s="25">
        <v>325.10000000000002</v>
      </c>
      <c r="C21" s="20" t="s">
        <v>23</v>
      </c>
      <c r="D21" s="46">
        <v>1998385</v>
      </c>
      <c r="E21" s="46">
        <v>0</v>
      </c>
      <c r="F21" s="46">
        <v>464663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2463048</v>
      </c>
      <c r="O21" s="47">
        <f t="shared" si="1"/>
        <v>127.71170797469667</v>
      </c>
      <c r="P21" s="9"/>
    </row>
    <row r="22" spans="1:16">
      <c r="A22" s="12"/>
      <c r="B22" s="25">
        <v>329</v>
      </c>
      <c r="C22" s="20" t="s">
        <v>24</v>
      </c>
      <c r="D22" s="46">
        <v>11860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11860</v>
      </c>
      <c r="O22" s="47">
        <f t="shared" si="1"/>
        <v>0.61495385253551804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SUM(D24:D37)</f>
        <v>2527937</v>
      </c>
      <c r="E23" s="32">
        <f t="shared" si="6"/>
        <v>1996520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56635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331538</v>
      </c>
      <c r="N23" s="44">
        <f t="shared" si="5"/>
        <v>4912630</v>
      </c>
      <c r="O23" s="45">
        <f t="shared" si="1"/>
        <v>254.72518925645545</v>
      </c>
      <c r="P23" s="10"/>
    </row>
    <row r="24" spans="1:16">
      <c r="A24" s="12"/>
      <c r="B24" s="25">
        <v>331.1</v>
      </c>
      <c r="C24" s="20" t="s">
        <v>25</v>
      </c>
      <c r="D24" s="46">
        <v>65702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65702</v>
      </c>
      <c r="O24" s="47">
        <f t="shared" si="1"/>
        <v>3.4067199004459194</v>
      </c>
      <c r="P24" s="9"/>
    </row>
    <row r="25" spans="1:16">
      <c r="A25" s="12"/>
      <c r="B25" s="25">
        <v>331.2</v>
      </c>
      <c r="C25" s="20" t="s">
        <v>26</v>
      </c>
      <c r="D25" s="46">
        <v>113833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113833</v>
      </c>
      <c r="O25" s="47">
        <f t="shared" si="1"/>
        <v>5.9023644094161565</v>
      </c>
      <c r="P25" s="9"/>
    </row>
    <row r="26" spans="1:16">
      <c r="A26" s="12"/>
      <c r="B26" s="25">
        <v>331.5</v>
      </c>
      <c r="C26" s="20" t="s">
        <v>28</v>
      </c>
      <c r="D26" s="46">
        <v>65002</v>
      </c>
      <c r="E26" s="46">
        <v>729375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794377</v>
      </c>
      <c r="O26" s="47">
        <f t="shared" si="1"/>
        <v>41.189308306543609</v>
      </c>
      <c r="P26" s="9"/>
    </row>
    <row r="27" spans="1:16">
      <c r="A27" s="12"/>
      <c r="B27" s="25">
        <v>333</v>
      </c>
      <c r="C27" s="20" t="s">
        <v>3</v>
      </c>
      <c r="D27" s="46">
        <v>45371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45371</v>
      </c>
      <c r="O27" s="47">
        <f t="shared" si="1"/>
        <v>2.352535517992326</v>
      </c>
      <c r="P27" s="9"/>
    </row>
    <row r="28" spans="1:16">
      <c r="A28" s="12"/>
      <c r="B28" s="25">
        <v>334.5</v>
      </c>
      <c r="C28" s="20" t="s">
        <v>29</v>
      </c>
      <c r="D28" s="46">
        <v>7779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7779</v>
      </c>
      <c r="O28" s="47">
        <f t="shared" si="1"/>
        <v>0.40334958000622212</v>
      </c>
      <c r="P28" s="9"/>
    </row>
    <row r="29" spans="1:16">
      <c r="A29" s="12"/>
      <c r="B29" s="25">
        <v>334.9</v>
      </c>
      <c r="C29" s="20" t="s">
        <v>30</v>
      </c>
      <c r="D29" s="46">
        <v>230256</v>
      </c>
      <c r="E29" s="46">
        <v>81175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311431</v>
      </c>
      <c r="O29" s="47">
        <f t="shared" si="1"/>
        <v>16.148034843928237</v>
      </c>
      <c r="P29" s="9"/>
    </row>
    <row r="30" spans="1:16">
      <c r="A30" s="12"/>
      <c r="B30" s="25">
        <v>335.12</v>
      </c>
      <c r="C30" s="20" t="s">
        <v>105</v>
      </c>
      <c r="D30" s="46">
        <v>709743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709743</v>
      </c>
      <c r="O30" s="47">
        <f t="shared" si="1"/>
        <v>36.800943689723113</v>
      </c>
      <c r="P30" s="9"/>
    </row>
    <row r="31" spans="1:16">
      <c r="A31" s="12"/>
      <c r="B31" s="25">
        <v>335.14</v>
      </c>
      <c r="C31" s="20" t="s">
        <v>106</v>
      </c>
      <c r="D31" s="46">
        <v>27324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27324</v>
      </c>
      <c r="O31" s="47">
        <f t="shared" si="1"/>
        <v>1.4167790106813232</v>
      </c>
      <c r="P31" s="9"/>
    </row>
    <row r="32" spans="1:16">
      <c r="A32" s="12"/>
      <c r="B32" s="25">
        <v>335.15</v>
      </c>
      <c r="C32" s="20" t="s">
        <v>107</v>
      </c>
      <c r="D32" s="46">
        <v>26662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26662</v>
      </c>
      <c r="O32" s="47">
        <f t="shared" si="1"/>
        <v>1.3824535932800996</v>
      </c>
      <c r="P32" s="9"/>
    </row>
    <row r="33" spans="1:16">
      <c r="A33" s="12"/>
      <c r="B33" s="25">
        <v>335.18</v>
      </c>
      <c r="C33" s="20" t="s">
        <v>108</v>
      </c>
      <c r="D33" s="46">
        <v>1176080</v>
      </c>
      <c r="E33" s="46">
        <v>1185970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331538</v>
      </c>
      <c r="N33" s="46">
        <f t="shared" si="7"/>
        <v>2693588</v>
      </c>
      <c r="O33" s="47">
        <f t="shared" si="1"/>
        <v>139.66545680804728</v>
      </c>
      <c r="P33" s="9"/>
    </row>
    <row r="34" spans="1:16">
      <c r="A34" s="12"/>
      <c r="B34" s="25">
        <v>335.21</v>
      </c>
      <c r="C34" s="20" t="s">
        <v>35</v>
      </c>
      <c r="D34" s="46">
        <v>16361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16361</v>
      </c>
      <c r="O34" s="47">
        <f t="shared" si="1"/>
        <v>0.84833558021362643</v>
      </c>
      <c r="P34" s="9"/>
    </row>
    <row r="35" spans="1:16">
      <c r="A35" s="12"/>
      <c r="B35" s="25">
        <v>335.49</v>
      </c>
      <c r="C35" s="20" t="s">
        <v>36</v>
      </c>
      <c r="D35" s="46">
        <v>27472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27472</v>
      </c>
      <c r="O35" s="47">
        <f t="shared" si="1"/>
        <v>1.4244529710670952</v>
      </c>
      <c r="P35" s="9"/>
    </row>
    <row r="36" spans="1:16">
      <c r="A36" s="12"/>
      <c r="B36" s="25">
        <v>337.2</v>
      </c>
      <c r="C36" s="20" t="s">
        <v>37</v>
      </c>
      <c r="D36" s="46">
        <v>16352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16352</v>
      </c>
      <c r="O36" s="47">
        <f t="shared" si="1"/>
        <v>0.8478689204604376</v>
      </c>
      <c r="P36" s="9"/>
    </row>
    <row r="37" spans="1:16">
      <c r="A37" s="12"/>
      <c r="B37" s="25">
        <v>337.3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56635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56635</v>
      </c>
      <c r="O37" s="47">
        <f t="shared" ref="O37:O66" si="8">(N37/O$68)</f>
        <v>2.9365861246500051</v>
      </c>
      <c r="P37" s="9"/>
    </row>
    <row r="38" spans="1:16" ht="15.75">
      <c r="A38" s="29" t="s">
        <v>44</v>
      </c>
      <c r="B38" s="30"/>
      <c r="C38" s="31"/>
      <c r="D38" s="32">
        <f t="shared" ref="D38:M38" si="9">SUM(D39:D47)</f>
        <v>11497970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60726454</v>
      </c>
      <c r="J38" s="32">
        <f t="shared" si="9"/>
        <v>6884374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79108798</v>
      </c>
      <c r="O38" s="45">
        <f t="shared" si="8"/>
        <v>4101.8769055273251</v>
      </c>
      <c r="P38" s="10"/>
    </row>
    <row r="39" spans="1:16">
      <c r="A39" s="12"/>
      <c r="B39" s="25">
        <v>341.2</v>
      </c>
      <c r="C39" s="20" t="s">
        <v>110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6884374</v>
      </c>
      <c r="K39" s="46">
        <v>0</v>
      </c>
      <c r="L39" s="46">
        <v>0</v>
      </c>
      <c r="M39" s="46">
        <v>0</v>
      </c>
      <c r="N39" s="46">
        <f t="shared" ref="N39:N47" si="10">SUM(D39:M39)</f>
        <v>6884374</v>
      </c>
      <c r="O39" s="47">
        <f t="shared" si="8"/>
        <v>356.96225241107538</v>
      </c>
      <c r="P39" s="9"/>
    </row>
    <row r="40" spans="1:16">
      <c r="A40" s="12"/>
      <c r="B40" s="25">
        <v>341.3</v>
      </c>
      <c r="C40" s="20" t="s">
        <v>111</v>
      </c>
      <c r="D40" s="46">
        <v>6023121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6023121</v>
      </c>
      <c r="O40" s="47">
        <f t="shared" si="8"/>
        <v>312.30535103183655</v>
      </c>
      <c r="P40" s="9"/>
    </row>
    <row r="41" spans="1:16">
      <c r="A41" s="12"/>
      <c r="B41" s="25">
        <v>341.9</v>
      </c>
      <c r="C41" s="20" t="s">
        <v>112</v>
      </c>
      <c r="D41" s="46">
        <v>4590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4590</v>
      </c>
      <c r="O41" s="47">
        <f t="shared" si="8"/>
        <v>0.23799647412630923</v>
      </c>
      <c r="P41" s="9"/>
    </row>
    <row r="42" spans="1:16">
      <c r="A42" s="12"/>
      <c r="B42" s="25">
        <v>342.1</v>
      </c>
      <c r="C42" s="20" t="s">
        <v>126</v>
      </c>
      <c r="D42" s="46">
        <v>17036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17036</v>
      </c>
      <c r="O42" s="47">
        <f t="shared" si="8"/>
        <v>0.88333506170278964</v>
      </c>
      <c r="P42" s="9"/>
    </row>
    <row r="43" spans="1:16">
      <c r="A43" s="12"/>
      <c r="B43" s="25">
        <v>342.9</v>
      </c>
      <c r="C43" s="20" t="s">
        <v>50</v>
      </c>
      <c r="D43" s="46">
        <v>16960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16960</v>
      </c>
      <c r="O43" s="47">
        <f t="shared" si="8"/>
        <v>0.87939437934252829</v>
      </c>
      <c r="P43" s="9"/>
    </row>
    <row r="44" spans="1:16">
      <c r="A44" s="12"/>
      <c r="B44" s="25">
        <v>343.6</v>
      </c>
      <c r="C44" s="20" t="s">
        <v>53</v>
      </c>
      <c r="D44" s="46">
        <v>5068828</v>
      </c>
      <c r="E44" s="46">
        <v>0</v>
      </c>
      <c r="F44" s="46">
        <v>0</v>
      </c>
      <c r="G44" s="46">
        <v>0</v>
      </c>
      <c r="H44" s="46">
        <v>0</v>
      </c>
      <c r="I44" s="46">
        <v>59180536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64249364</v>
      </c>
      <c r="O44" s="47">
        <f t="shared" si="8"/>
        <v>3331.3991496422277</v>
      </c>
      <c r="P44" s="9"/>
    </row>
    <row r="45" spans="1:16">
      <c r="A45" s="12"/>
      <c r="B45" s="25">
        <v>343.9</v>
      </c>
      <c r="C45" s="20" t="s">
        <v>54</v>
      </c>
      <c r="D45" s="46">
        <v>243691</v>
      </c>
      <c r="E45" s="46">
        <v>0</v>
      </c>
      <c r="F45" s="46">
        <v>0</v>
      </c>
      <c r="G45" s="46">
        <v>0</v>
      </c>
      <c r="H45" s="46">
        <v>0</v>
      </c>
      <c r="I45" s="46">
        <v>1545918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1789609</v>
      </c>
      <c r="O45" s="47">
        <f t="shared" si="8"/>
        <v>92.793166027169974</v>
      </c>
      <c r="P45" s="9"/>
    </row>
    <row r="46" spans="1:16">
      <c r="A46" s="12"/>
      <c r="B46" s="25">
        <v>347.5</v>
      </c>
      <c r="C46" s="20" t="s">
        <v>58</v>
      </c>
      <c r="D46" s="46">
        <v>22858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22858</v>
      </c>
      <c r="O46" s="47">
        <f t="shared" si="8"/>
        <v>1.1852120709322824</v>
      </c>
      <c r="P46" s="9"/>
    </row>
    <row r="47" spans="1:16">
      <c r="A47" s="12"/>
      <c r="B47" s="25">
        <v>347.9</v>
      </c>
      <c r="C47" s="20" t="s">
        <v>148</v>
      </c>
      <c r="D47" s="46">
        <v>100886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100886</v>
      </c>
      <c r="O47" s="47">
        <f t="shared" si="8"/>
        <v>5.2310484289121639</v>
      </c>
      <c r="P47" s="9"/>
    </row>
    <row r="48" spans="1:16" ht="15.75">
      <c r="A48" s="29" t="s">
        <v>45</v>
      </c>
      <c r="B48" s="30"/>
      <c r="C48" s="31"/>
      <c r="D48" s="32">
        <f t="shared" ref="D48:M48" si="11">SUM(D49:D51)</f>
        <v>34056</v>
      </c>
      <c r="E48" s="32">
        <f t="shared" si="11"/>
        <v>9587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53" si="12">SUM(D48:M48)</f>
        <v>43643</v>
      </c>
      <c r="O48" s="45">
        <f t="shared" si="8"/>
        <v>2.2629368453800685</v>
      </c>
      <c r="P48" s="10"/>
    </row>
    <row r="49" spans="1:16">
      <c r="A49" s="13"/>
      <c r="B49" s="39">
        <v>351.3</v>
      </c>
      <c r="C49" s="21" t="s">
        <v>63</v>
      </c>
      <c r="D49" s="46">
        <v>0</v>
      </c>
      <c r="E49" s="46">
        <v>4026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4026</v>
      </c>
      <c r="O49" s="47">
        <f t="shared" si="8"/>
        <v>0.20875246292647517</v>
      </c>
      <c r="P49" s="9"/>
    </row>
    <row r="50" spans="1:16">
      <c r="A50" s="13"/>
      <c r="B50" s="39">
        <v>351.9</v>
      </c>
      <c r="C50" s="21" t="s">
        <v>113</v>
      </c>
      <c r="D50" s="46">
        <v>34056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34056</v>
      </c>
      <c r="O50" s="47">
        <f t="shared" si="8"/>
        <v>1.7658405060665767</v>
      </c>
      <c r="P50" s="9"/>
    </row>
    <row r="51" spans="1:16">
      <c r="A51" s="13"/>
      <c r="B51" s="39">
        <v>355</v>
      </c>
      <c r="C51" s="21" t="s">
        <v>139</v>
      </c>
      <c r="D51" s="46">
        <v>0</v>
      </c>
      <c r="E51" s="46">
        <v>5561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5561</v>
      </c>
      <c r="O51" s="47">
        <f t="shared" si="8"/>
        <v>0.28834387638701647</v>
      </c>
      <c r="P51" s="9"/>
    </row>
    <row r="52" spans="1:16" ht="15.75">
      <c r="A52" s="29" t="s">
        <v>4</v>
      </c>
      <c r="B52" s="30"/>
      <c r="C52" s="31"/>
      <c r="D52" s="32">
        <f t="shared" ref="D52:M52" si="13">SUM(D53:D60)</f>
        <v>1286413</v>
      </c>
      <c r="E52" s="32">
        <f t="shared" si="13"/>
        <v>74946</v>
      </c>
      <c r="F52" s="32">
        <f t="shared" si="13"/>
        <v>2646</v>
      </c>
      <c r="G52" s="32">
        <f t="shared" si="13"/>
        <v>2805</v>
      </c>
      <c r="H52" s="32">
        <f t="shared" si="13"/>
        <v>0</v>
      </c>
      <c r="I52" s="32">
        <f t="shared" si="13"/>
        <v>395533</v>
      </c>
      <c r="J52" s="32">
        <f t="shared" si="13"/>
        <v>1593378</v>
      </c>
      <c r="K52" s="32">
        <f t="shared" si="13"/>
        <v>9528578</v>
      </c>
      <c r="L52" s="32">
        <f t="shared" si="13"/>
        <v>0</v>
      </c>
      <c r="M52" s="32">
        <f t="shared" si="13"/>
        <v>8432</v>
      </c>
      <c r="N52" s="32">
        <f t="shared" si="12"/>
        <v>12892731</v>
      </c>
      <c r="O52" s="45">
        <f t="shared" si="8"/>
        <v>668.50207404334753</v>
      </c>
      <c r="P52" s="10"/>
    </row>
    <row r="53" spans="1:16">
      <c r="A53" s="12"/>
      <c r="B53" s="25">
        <v>361.1</v>
      </c>
      <c r="C53" s="20" t="s">
        <v>66</v>
      </c>
      <c r="D53" s="46">
        <v>159442</v>
      </c>
      <c r="E53" s="46">
        <v>3044</v>
      </c>
      <c r="F53" s="46">
        <v>9701</v>
      </c>
      <c r="G53" s="46">
        <v>2805</v>
      </c>
      <c r="H53" s="46">
        <v>0</v>
      </c>
      <c r="I53" s="46">
        <v>562954</v>
      </c>
      <c r="J53" s="46">
        <v>107093</v>
      </c>
      <c r="K53" s="46">
        <v>1954148</v>
      </c>
      <c r="L53" s="46">
        <v>0</v>
      </c>
      <c r="M53" s="46">
        <v>432</v>
      </c>
      <c r="N53" s="46">
        <f t="shared" si="12"/>
        <v>2799619</v>
      </c>
      <c r="O53" s="47">
        <f t="shared" si="8"/>
        <v>145.16327906253241</v>
      </c>
      <c r="P53" s="9"/>
    </row>
    <row r="54" spans="1:16">
      <c r="A54" s="12"/>
      <c r="B54" s="25">
        <v>361.3</v>
      </c>
      <c r="C54" s="20" t="s">
        <v>68</v>
      </c>
      <c r="D54" s="46">
        <v>-94412</v>
      </c>
      <c r="E54" s="46">
        <v>0</v>
      </c>
      <c r="F54" s="46">
        <v>-7055</v>
      </c>
      <c r="G54" s="46">
        <v>0</v>
      </c>
      <c r="H54" s="46">
        <v>0</v>
      </c>
      <c r="I54" s="46">
        <v>-345756</v>
      </c>
      <c r="J54" s="46">
        <v>-38222</v>
      </c>
      <c r="K54" s="46">
        <v>1849679</v>
      </c>
      <c r="L54" s="46">
        <v>0</v>
      </c>
      <c r="M54" s="46">
        <v>0</v>
      </c>
      <c r="N54" s="46">
        <f t="shared" ref="N54:N60" si="14">SUM(D54:M54)</f>
        <v>1364234</v>
      </c>
      <c r="O54" s="47">
        <f t="shared" si="8"/>
        <v>70.737011303536249</v>
      </c>
      <c r="P54" s="9"/>
    </row>
    <row r="55" spans="1:16">
      <c r="A55" s="12"/>
      <c r="B55" s="25">
        <v>361.4</v>
      </c>
      <c r="C55" s="20" t="s">
        <v>114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2259970</v>
      </c>
      <c r="L55" s="46">
        <v>0</v>
      </c>
      <c r="M55" s="46">
        <v>0</v>
      </c>
      <c r="N55" s="46">
        <f t="shared" si="14"/>
        <v>2259970</v>
      </c>
      <c r="O55" s="47">
        <f t="shared" si="8"/>
        <v>117.18189360157628</v>
      </c>
      <c r="P55" s="9"/>
    </row>
    <row r="56" spans="1:16">
      <c r="A56" s="12"/>
      <c r="B56" s="25">
        <v>362</v>
      </c>
      <c r="C56" s="20" t="s">
        <v>70</v>
      </c>
      <c r="D56" s="46">
        <v>122426</v>
      </c>
      <c r="E56" s="46">
        <v>39027</v>
      </c>
      <c r="F56" s="46">
        <v>0</v>
      </c>
      <c r="G56" s="46">
        <v>0</v>
      </c>
      <c r="H56" s="46">
        <v>0</v>
      </c>
      <c r="I56" s="46">
        <v>1300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162753</v>
      </c>
      <c r="O56" s="47">
        <f t="shared" si="8"/>
        <v>8.4389194234159497</v>
      </c>
      <c r="P56" s="9"/>
    </row>
    <row r="57" spans="1:16">
      <c r="A57" s="12"/>
      <c r="B57" s="25">
        <v>364</v>
      </c>
      <c r="C57" s="20" t="s">
        <v>115</v>
      </c>
      <c r="D57" s="46">
        <v>23773</v>
      </c>
      <c r="E57" s="46">
        <v>0</v>
      </c>
      <c r="F57" s="46">
        <v>0</v>
      </c>
      <c r="G57" s="46">
        <v>0</v>
      </c>
      <c r="H57" s="46">
        <v>0</v>
      </c>
      <c r="I57" s="46">
        <v>97002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120775</v>
      </c>
      <c r="O57" s="47">
        <f t="shared" si="8"/>
        <v>6.2623146323758165</v>
      </c>
      <c r="P57" s="9"/>
    </row>
    <row r="58" spans="1:16">
      <c r="A58" s="12"/>
      <c r="B58" s="25">
        <v>366</v>
      </c>
      <c r="C58" s="20" t="s">
        <v>73</v>
      </c>
      <c r="D58" s="46">
        <v>665933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665933</v>
      </c>
      <c r="O58" s="47">
        <f t="shared" si="8"/>
        <v>34.529347713367208</v>
      </c>
      <c r="P58" s="9"/>
    </row>
    <row r="59" spans="1:16">
      <c r="A59" s="12"/>
      <c r="B59" s="25">
        <v>368</v>
      </c>
      <c r="C59" s="20" t="s">
        <v>74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3462228</v>
      </c>
      <c r="L59" s="46">
        <v>0</v>
      </c>
      <c r="M59" s="46">
        <v>0</v>
      </c>
      <c r="N59" s="46">
        <f t="shared" si="14"/>
        <v>3462228</v>
      </c>
      <c r="O59" s="47">
        <f t="shared" si="8"/>
        <v>179.52027377372187</v>
      </c>
      <c r="P59" s="9"/>
    </row>
    <row r="60" spans="1:16">
      <c r="A60" s="12"/>
      <c r="B60" s="25">
        <v>369.9</v>
      </c>
      <c r="C60" s="20" t="s">
        <v>75</v>
      </c>
      <c r="D60" s="46">
        <v>409251</v>
      </c>
      <c r="E60" s="46">
        <v>32875</v>
      </c>
      <c r="F60" s="46">
        <v>0</v>
      </c>
      <c r="G60" s="46">
        <v>0</v>
      </c>
      <c r="H60" s="46">
        <v>0</v>
      </c>
      <c r="I60" s="46">
        <v>80033</v>
      </c>
      <c r="J60" s="46">
        <v>1524507</v>
      </c>
      <c r="K60" s="46">
        <v>2553</v>
      </c>
      <c r="L60" s="46">
        <v>0</v>
      </c>
      <c r="M60" s="46">
        <v>8000</v>
      </c>
      <c r="N60" s="46">
        <f t="shared" si="14"/>
        <v>2057219</v>
      </c>
      <c r="O60" s="47">
        <f t="shared" si="8"/>
        <v>106.66903453282174</v>
      </c>
      <c r="P60" s="9"/>
    </row>
    <row r="61" spans="1:16" ht="15.75">
      <c r="A61" s="29" t="s">
        <v>46</v>
      </c>
      <c r="B61" s="30"/>
      <c r="C61" s="31"/>
      <c r="D61" s="32">
        <f t="shared" ref="D61:M61" si="15">SUM(D62:D65)</f>
        <v>7536744</v>
      </c>
      <c r="E61" s="32">
        <f t="shared" si="15"/>
        <v>0</v>
      </c>
      <c r="F61" s="32">
        <f t="shared" si="15"/>
        <v>82559</v>
      </c>
      <c r="G61" s="32">
        <f t="shared" si="15"/>
        <v>472872</v>
      </c>
      <c r="H61" s="32">
        <f t="shared" si="15"/>
        <v>0</v>
      </c>
      <c r="I61" s="32">
        <f t="shared" si="15"/>
        <v>3885015</v>
      </c>
      <c r="J61" s="32">
        <f t="shared" si="15"/>
        <v>105921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ref="N61:N66" si="16">SUM(D61:M61)</f>
        <v>12083111</v>
      </c>
      <c r="O61" s="45">
        <f t="shared" si="8"/>
        <v>626.52239966815307</v>
      </c>
      <c r="P61" s="9"/>
    </row>
    <row r="62" spans="1:16">
      <c r="A62" s="12"/>
      <c r="B62" s="25">
        <v>381</v>
      </c>
      <c r="C62" s="20" t="s">
        <v>76</v>
      </c>
      <c r="D62" s="46">
        <v>7435272</v>
      </c>
      <c r="E62" s="46">
        <v>0</v>
      </c>
      <c r="F62" s="46">
        <v>82559</v>
      </c>
      <c r="G62" s="46">
        <v>472872</v>
      </c>
      <c r="H62" s="46">
        <v>0</v>
      </c>
      <c r="I62" s="46">
        <v>0</v>
      </c>
      <c r="J62" s="46">
        <v>105921</v>
      </c>
      <c r="K62" s="46">
        <v>0</v>
      </c>
      <c r="L62" s="46">
        <v>0</v>
      </c>
      <c r="M62" s="46">
        <v>0</v>
      </c>
      <c r="N62" s="46">
        <f t="shared" si="16"/>
        <v>8096624</v>
      </c>
      <c r="O62" s="47">
        <f t="shared" si="8"/>
        <v>419.81872861142796</v>
      </c>
      <c r="P62" s="9"/>
    </row>
    <row r="63" spans="1:16">
      <c r="A63" s="12"/>
      <c r="B63" s="25">
        <v>383</v>
      </c>
      <c r="C63" s="20" t="s">
        <v>77</v>
      </c>
      <c r="D63" s="46">
        <v>101472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101472</v>
      </c>
      <c r="O63" s="47">
        <f t="shared" si="8"/>
        <v>5.2614331639531269</v>
      </c>
      <c r="P63" s="9"/>
    </row>
    <row r="64" spans="1:16">
      <c r="A64" s="12"/>
      <c r="B64" s="25">
        <v>389.4</v>
      </c>
      <c r="C64" s="20" t="s">
        <v>141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101988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101988</v>
      </c>
      <c r="O64" s="47">
        <f t="shared" si="8"/>
        <v>5.2881883231359534</v>
      </c>
      <c r="P64" s="9"/>
    </row>
    <row r="65" spans="1:119" ht="15.75" thickBot="1">
      <c r="A65" s="12"/>
      <c r="B65" s="25">
        <v>389.8</v>
      </c>
      <c r="C65" s="20" t="s">
        <v>134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3783027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3783027</v>
      </c>
      <c r="O65" s="47">
        <f t="shared" si="8"/>
        <v>196.15404956963602</v>
      </c>
      <c r="P65" s="9"/>
    </row>
    <row r="66" spans="1:119" ht="16.5" thickBot="1">
      <c r="A66" s="14" t="s">
        <v>59</v>
      </c>
      <c r="B66" s="23"/>
      <c r="C66" s="22"/>
      <c r="D66" s="15">
        <f t="shared" ref="D66:M66" si="17">SUM(D5,D14,D23,D38,D48,D52,D61)</f>
        <v>34113087</v>
      </c>
      <c r="E66" s="15">
        <f t="shared" si="17"/>
        <v>2081053</v>
      </c>
      <c r="F66" s="15">
        <f t="shared" si="17"/>
        <v>1471754</v>
      </c>
      <c r="G66" s="15">
        <f t="shared" si="17"/>
        <v>475677</v>
      </c>
      <c r="H66" s="15">
        <f t="shared" si="17"/>
        <v>0</v>
      </c>
      <c r="I66" s="15">
        <f t="shared" si="17"/>
        <v>68193573</v>
      </c>
      <c r="J66" s="15">
        <f t="shared" si="17"/>
        <v>8583673</v>
      </c>
      <c r="K66" s="15">
        <f t="shared" si="17"/>
        <v>9528578</v>
      </c>
      <c r="L66" s="15">
        <f t="shared" si="17"/>
        <v>0</v>
      </c>
      <c r="M66" s="15">
        <f t="shared" si="17"/>
        <v>339970</v>
      </c>
      <c r="N66" s="15">
        <f t="shared" si="16"/>
        <v>124787365</v>
      </c>
      <c r="O66" s="38">
        <f t="shared" si="8"/>
        <v>6470.3601057762107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149</v>
      </c>
      <c r="M68" s="118"/>
      <c r="N68" s="118"/>
      <c r="O68" s="43">
        <v>19286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7235164</v>
      </c>
      <c r="E5" s="27">
        <f t="shared" si="0"/>
        <v>0</v>
      </c>
      <c r="F5" s="27">
        <f t="shared" si="0"/>
        <v>633123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7868287</v>
      </c>
      <c r="O5" s="33">
        <f t="shared" ref="O5:O36" si="1">(N5/O$75)</f>
        <v>414.51306500895583</v>
      </c>
      <c r="P5" s="6"/>
    </row>
    <row r="6" spans="1:133">
      <c r="A6" s="12"/>
      <c r="B6" s="25">
        <v>311</v>
      </c>
      <c r="C6" s="20" t="s">
        <v>2</v>
      </c>
      <c r="D6" s="46">
        <v>5000611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5000611</v>
      </c>
      <c r="O6" s="47">
        <f t="shared" si="1"/>
        <v>263.43962701506689</v>
      </c>
      <c r="P6" s="9"/>
    </row>
    <row r="7" spans="1:133">
      <c r="A7" s="12"/>
      <c r="B7" s="25">
        <v>312.10000000000002</v>
      </c>
      <c r="C7" s="20" t="s">
        <v>11</v>
      </c>
      <c r="D7" s="46">
        <v>525279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525279</v>
      </c>
      <c r="O7" s="47">
        <f t="shared" si="1"/>
        <v>27.67247919081235</v>
      </c>
      <c r="P7" s="9"/>
    </row>
    <row r="8" spans="1:133">
      <c r="A8" s="12"/>
      <c r="B8" s="25">
        <v>314.10000000000002</v>
      </c>
      <c r="C8" s="20" t="s">
        <v>12</v>
      </c>
      <c r="D8" s="46">
        <v>1103154</v>
      </c>
      <c r="E8" s="46">
        <v>0</v>
      </c>
      <c r="F8" s="46">
        <v>377942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1481096</v>
      </c>
      <c r="O8" s="47">
        <f t="shared" si="1"/>
        <v>78.026340743862605</v>
      </c>
      <c r="P8" s="9"/>
    </row>
    <row r="9" spans="1:133">
      <c r="A9" s="12"/>
      <c r="B9" s="25">
        <v>314.39999999999998</v>
      </c>
      <c r="C9" s="20" t="s">
        <v>13</v>
      </c>
      <c r="D9" s="46">
        <v>16844</v>
      </c>
      <c r="E9" s="46">
        <v>0</v>
      </c>
      <c r="F9" s="46">
        <v>12328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29172</v>
      </c>
      <c r="O9" s="47">
        <f t="shared" si="1"/>
        <v>1.5368243599199241</v>
      </c>
      <c r="P9" s="9"/>
    </row>
    <row r="10" spans="1:133">
      <c r="A10" s="12"/>
      <c r="B10" s="25">
        <v>314.8</v>
      </c>
      <c r="C10" s="20" t="s">
        <v>14</v>
      </c>
      <c r="D10" s="46">
        <v>24413</v>
      </c>
      <c r="E10" s="46">
        <v>0</v>
      </c>
      <c r="F10" s="46">
        <v>4110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28523</v>
      </c>
      <c r="O10" s="47">
        <f t="shared" si="1"/>
        <v>1.5026340743862607</v>
      </c>
      <c r="P10" s="9"/>
    </row>
    <row r="11" spans="1:133">
      <c r="A11" s="12"/>
      <c r="B11" s="25">
        <v>315</v>
      </c>
      <c r="C11" s="20" t="s">
        <v>102</v>
      </c>
      <c r="D11" s="46">
        <v>392158</v>
      </c>
      <c r="E11" s="46">
        <v>0</v>
      </c>
      <c r="F11" s="46">
        <v>238743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630901</v>
      </c>
      <c r="O11" s="47">
        <f t="shared" si="1"/>
        <v>33.236803287324832</v>
      </c>
      <c r="P11" s="9"/>
    </row>
    <row r="12" spans="1:133">
      <c r="A12" s="12"/>
      <c r="B12" s="25">
        <v>316</v>
      </c>
      <c r="C12" s="20" t="s">
        <v>103</v>
      </c>
      <c r="D12" s="46">
        <v>172705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172705</v>
      </c>
      <c r="O12" s="47">
        <f t="shared" si="1"/>
        <v>9.0983563375829739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4251667</v>
      </c>
      <c r="E13" s="32">
        <f t="shared" si="3"/>
        <v>0</v>
      </c>
      <c r="F13" s="32">
        <f t="shared" si="3"/>
        <v>753851</v>
      </c>
      <c r="G13" s="32">
        <f t="shared" si="3"/>
        <v>0</v>
      </c>
      <c r="H13" s="32">
        <f t="shared" si="3"/>
        <v>0</v>
      </c>
      <c r="I13" s="32">
        <f t="shared" si="3"/>
        <v>1706308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6711826</v>
      </c>
      <c r="O13" s="45">
        <f t="shared" si="1"/>
        <v>353.5889790327679</v>
      </c>
      <c r="P13" s="10"/>
    </row>
    <row r="14" spans="1:133">
      <c r="A14" s="12"/>
      <c r="B14" s="25">
        <v>322</v>
      </c>
      <c r="C14" s="20" t="s">
        <v>0</v>
      </c>
      <c r="D14" s="46">
        <v>1263637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1263637</v>
      </c>
      <c r="O14" s="47">
        <f t="shared" si="1"/>
        <v>66.570277104625433</v>
      </c>
      <c r="P14" s="9"/>
    </row>
    <row r="15" spans="1:133">
      <c r="A15" s="12"/>
      <c r="B15" s="25">
        <v>323.10000000000002</v>
      </c>
      <c r="C15" s="20" t="s">
        <v>18</v>
      </c>
      <c r="D15" s="46">
        <v>846214</v>
      </c>
      <c r="E15" s="46">
        <v>0</v>
      </c>
      <c r="F15" s="46">
        <v>375681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1221895</v>
      </c>
      <c r="O15" s="47">
        <f t="shared" si="1"/>
        <v>64.371246443999581</v>
      </c>
      <c r="P15" s="9"/>
    </row>
    <row r="16" spans="1:133">
      <c r="A16" s="12"/>
      <c r="B16" s="25">
        <v>323.39999999999998</v>
      </c>
      <c r="C16" s="20" t="s">
        <v>19</v>
      </c>
      <c r="D16" s="46">
        <v>16927</v>
      </c>
      <c r="E16" s="46">
        <v>0</v>
      </c>
      <c r="F16" s="46">
        <v>18491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35418</v>
      </c>
      <c r="O16" s="47">
        <f t="shared" si="1"/>
        <v>1.8658729322516068</v>
      </c>
      <c r="P16" s="9"/>
    </row>
    <row r="17" spans="1:16">
      <c r="A17" s="12"/>
      <c r="B17" s="25">
        <v>323.7</v>
      </c>
      <c r="C17" s="20" t="s">
        <v>20</v>
      </c>
      <c r="D17" s="46">
        <v>181193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181193</v>
      </c>
      <c r="O17" s="47">
        <f t="shared" si="1"/>
        <v>9.545516805394584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1134840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1134840</v>
      </c>
      <c r="O18" s="47">
        <f t="shared" si="1"/>
        <v>59.785059530081128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571468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571468</v>
      </c>
      <c r="O19" s="47">
        <f t="shared" si="1"/>
        <v>30.10578442735223</v>
      </c>
      <c r="P19" s="9"/>
    </row>
    <row r="20" spans="1:16">
      <c r="A20" s="12"/>
      <c r="B20" s="25">
        <v>325.10000000000002</v>
      </c>
      <c r="C20" s="20" t="s">
        <v>23</v>
      </c>
      <c r="D20" s="46">
        <v>1874979</v>
      </c>
      <c r="E20" s="46">
        <v>0</v>
      </c>
      <c r="F20" s="46">
        <v>359679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2234658</v>
      </c>
      <c r="O20" s="47">
        <f t="shared" si="1"/>
        <v>117.72510799704983</v>
      </c>
      <c r="P20" s="9"/>
    </row>
    <row r="21" spans="1:16">
      <c r="A21" s="12"/>
      <c r="B21" s="25">
        <v>329</v>
      </c>
      <c r="C21" s="20" t="s">
        <v>24</v>
      </c>
      <c r="D21" s="46">
        <v>68717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68717</v>
      </c>
      <c r="O21" s="47">
        <f t="shared" si="1"/>
        <v>3.6201137920134863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SUM(D23:D38)</f>
        <v>3412544</v>
      </c>
      <c r="E22" s="32">
        <f t="shared" si="6"/>
        <v>1868623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818003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247752</v>
      </c>
      <c r="N22" s="44">
        <f t="shared" si="5"/>
        <v>6346922</v>
      </c>
      <c r="O22" s="45">
        <f t="shared" si="1"/>
        <v>334.36529343588666</v>
      </c>
      <c r="P22" s="10"/>
    </row>
    <row r="23" spans="1:16">
      <c r="A23" s="12"/>
      <c r="B23" s="25">
        <v>331.1</v>
      </c>
      <c r="C23" s="20" t="s">
        <v>25</v>
      </c>
      <c r="D23" s="46">
        <v>194805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194805</v>
      </c>
      <c r="O23" s="47">
        <f t="shared" si="1"/>
        <v>10.262617216310188</v>
      </c>
      <c r="P23" s="9"/>
    </row>
    <row r="24" spans="1:16">
      <c r="A24" s="12"/>
      <c r="B24" s="25">
        <v>331.2</v>
      </c>
      <c r="C24" s="20" t="s">
        <v>26</v>
      </c>
      <c r="D24" s="46">
        <v>126875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126875</v>
      </c>
      <c r="O24" s="47">
        <f t="shared" si="1"/>
        <v>6.6839637551364453</v>
      </c>
      <c r="P24" s="9"/>
    </row>
    <row r="25" spans="1:16">
      <c r="A25" s="12"/>
      <c r="B25" s="25">
        <v>331.39</v>
      </c>
      <c r="C25" s="20" t="s">
        <v>94</v>
      </c>
      <c r="D25" s="46">
        <v>1077825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1077825</v>
      </c>
      <c r="O25" s="47">
        <f t="shared" si="1"/>
        <v>56.781424507428092</v>
      </c>
      <c r="P25" s="9"/>
    </row>
    <row r="26" spans="1:16">
      <c r="A26" s="12"/>
      <c r="B26" s="25">
        <v>331.5</v>
      </c>
      <c r="C26" s="20" t="s">
        <v>28</v>
      </c>
      <c r="D26" s="46">
        <v>132300</v>
      </c>
      <c r="E26" s="46">
        <v>431482</v>
      </c>
      <c r="F26" s="46">
        <v>0</v>
      </c>
      <c r="G26" s="46">
        <v>0</v>
      </c>
      <c r="H26" s="46">
        <v>0</v>
      </c>
      <c r="I26" s="46">
        <v>132055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695837</v>
      </c>
      <c r="O26" s="47">
        <f t="shared" si="1"/>
        <v>36.657728374249288</v>
      </c>
      <c r="P26" s="9"/>
    </row>
    <row r="27" spans="1:16">
      <c r="A27" s="12"/>
      <c r="B27" s="25">
        <v>331.9</v>
      </c>
      <c r="C27" s="20" t="s">
        <v>95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608138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608138</v>
      </c>
      <c r="O27" s="47">
        <f t="shared" si="1"/>
        <v>32.037614582235804</v>
      </c>
      <c r="P27" s="9"/>
    </row>
    <row r="28" spans="1:16">
      <c r="A28" s="12"/>
      <c r="B28" s="25">
        <v>333</v>
      </c>
      <c r="C28" s="20" t="s">
        <v>3</v>
      </c>
      <c r="D28" s="46">
        <v>44564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44564</v>
      </c>
      <c r="O28" s="47">
        <f t="shared" si="1"/>
        <v>2.3476978189864082</v>
      </c>
      <c r="P28" s="9"/>
    </row>
    <row r="29" spans="1:16">
      <c r="A29" s="12"/>
      <c r="B29" s="25">
        <v>334.5</v>
      </c>
      <c r="C29" s="20" t="s">
        <v>29</v>
      </c>
      <c r="D29" s="46">
        <v>22050</v>
      </c>
      <c r="E29" s="46">
        <v>0</v>
      </c>
      <c r="F29" s="46">
        <v>0</v>
      </c>
      <c r="G29" s="46">
        <v>0</v>
      </c>
      <c r="H29" s="46">
        <v>0</v>
      </c>
      <c r="I29" s="46">
        <v>22009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44059</v>
      </c>
      <c r="O29" s="47">
        <f t="shared" si="1"/>
        <v>2.3210936676851754</v>
      </c>
      <c r="P29" s="9"/>
    </row>
    <row r="30" spans="1:16">
      <c r="A30" s="12"/>
      <c r="B30" s="25">
        <v>334.9</v>
      </c>
      <c r="C30" s="20" t="s">
        <v>30</v>
      </c>
      <c r="D30" s="46">
        <v>25000</v>
      </c>
      <c r="E30" s="46">
        <v>220421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245421</v>
      </c>
      <c r="O30" s="47">
        <f t="shared" si="1"/>
        <v>12.929143399009588</v>
      </c>
      <c r="P30" s="9"/>
    </row>
    <row r="31" spans="1:16">
      <c r="A31" s="12"/>
      <c r="B31" s="25">
        <v>335.12</v>
      </c>
      <c r="C31" s="20" t="s">
        <v>105</v>
      </c>
      <c r="D31" s="46">
        <v>622780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622780</v>
      </c>
      <c r="O31" s="47">
        <f t="shared" si="1"/>
        <v>32.808976925508375</v>
      </c>
      <c r="P31" s="9"/>
    </row>
    <row r="32" spans="1:16">
      <c r="A32" s="12"/>
      <c r="B32" s="25">
        <v>335.14</v>
      </c>
      <c r="C32" s="20" t="s">
        <v>106</v>
      </c>
      <c r="D32" s="46">
        <v>21427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21427</v>
      </c>
      <c r="O32" s="47">
        <f t="shared" si="1"/>
        <v>1.1288062374881467</v>
      </c>
      <c r="P32" s="9"/>
    </row>
    <row r="33" spans="1:16">
      <c r="A33" s="12"/>
      <c r="B33" s="25">
        <v>335.15</v>
      </c>
      <c r="C33" s="20" t="s">
        <v>107</v>
      </c>
      <c r="D33" s="46">
        <v>24874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24874</v>
      </c>
      <c r="O33" s="47">
        <f t="shared" si="1"/>
        <v>1.310399325676957</v>
      </c>
      <c r="P33" s="9"/>
    </row>
    <row r="34" spans="1:16">
      <c r="A34" s="12"/>
      <c r="B34" s="25">
        <v>335.18</v>
      </c>
      <c r="C34" s="20" t="s">
        <v>108</v>
      </c>
      <c r="D34" s="46">
        <v>1077448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1077448</v>
      </c>
      <c r="O34" s="47">
        <f t="shared" si="1"/>
        <v>56.761563586555681</v>
      </c>
      <c r="P34" s="9"/>
    </row>
    <row r="35" spans="1:16">
      <c r="A35" s="12"/>
      <c r="B35" s="25">
        <v>335.21</v>
      </c>
      <c r="C35" s="20" t="s">
        <v>35</v>
      </c>
      <c r="D35" s="46">
        <v>16510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16510</v>
      </c>
      <c r="O35" s="47">
        <f t="shared" si="1"/>
        <v>0.86977136234327257</v>
      </c>
      <c r="P35" s="9"/>
    </row>
    <row r="36" spans="1:16">
      <c r="A36" s="12"/>
      <c r="B36" s="25">
        <v>337.2</v>
      </c>
      <c r="C36" s="20" t="s">
        <v>37</v>
      </c>
      <c r="D36" s="46">
        <v>26086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26086</v>
      </c>
      <c r="O36" s="47">
        <f t="shared" si="1"/>
        <v>1.3742492887999158</v>
      </c>
      <c r="P36" s="9"/>
    </row>
    <row r="37" spans="1:16">
      <c r="A37" s="12"/>
      <c r="B37" s="25">
        <v>337.3</v>
      </c>
      <c r="C37" s="20" t="s">
        <v>38</v>
      </c>
      <c r="D37" s="46">
        <v>0</v>
      </c>
      <c r="E37" s="46">
        <v>75000</v>
      </c>
      <c r="F37" s="46">
        <v>0</v>
      </c>
      <c r="G37" s="46">
        <v>0</v>
      </c>
      <c r="H37" s="46">
        <v>0</v>
      </c>
      <c r="I37" s="46">
        <v>55801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130801</v>
      </c>
      <c r="O37" s="47">
        <f t="shared" ref="O37:O68" si="8">(N37/O$75)</f>
        <v>6.8907912759456327</v>
      </c>
      <c r="P37" s="9"/>
    </row>
    <row r="38" spans="1:16">
      <c r="A38" s="12"/>
      <c r="B38" s="25">
        <v>338</v>
      </c>
      <c r="C38" s="20" t="s">
        <v>39</v>
      </c>
      <c r="D38" s="46">
        <v>0</v>
      </c>
      <c r="E38" s="46">
        <v>1141720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247752</v>
      </c>
      <c r="N38" s="46">
        <f>SUM(D38:M38)</f>
        <v>1389472</v>
      </c>
      <c r="O38" s="47">
        <f t="shared" si="8"/>
        <v>73.199452112527652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SUM(D40:D50)</f>
        <v>11359296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59379079</v>
      </c>
      <c r="J39" s="32">
        <f t="shared" si="9"/>
        <v>5951096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76689471</v>
      </c>
      <c r="O39" s="45">
        <f t="shared" si="8"/>
        <v>4040.115425139606</v>
      </c>
      <c r="P39" s="10"/>
    </row>
    <row r="40" spans="1:16">
      <c r="A40" s="12"/>
      <c r="B40" s="25">
        <v>341.2</v>
      </c>
      <c r="C40" s="20" t="s">
        <v>110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5951096</v>
      </c>
      <c r="K40" s="46">
        <v>0</v>
      </c>
      <c r="L40" s="46">
        <v>0</v>
      </c>
      <c r="M40" s="46">
        <v>0</v>
      </c>
      <c r="N40" s="46">
        <f t="shared" ref="N40:N50" si="10">SUM(D40:M40)</f>
        <v>5951096</v>
      </c>
      <c r="O40" s="47">
        <f t="shared" si="8"/>
        <v>313.51259087556633</v>
      </c>
      <c r="P40" s="9"/>
    </row>
    <row r="41" spans="1:16">
      <c r="A41" s="12"/>
      <c r="B41" s="25">
        <v>341.3</v>
      </c>
      <c r="C41" s="20" t="s">
        <v>111</v>
      </c>
      <c r="D41" s="46">
        <v>5748199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5748199</v>
      </c>
      <c r="O41" s="47">
        <f t="shared" si="8"/>
        <v>302.8236750605837</v>
      </c>
      <c r="P41" s="9"/>
    </row>
    <row r="42" spans="1:16">
      <c r="A42" s="12"/>
      <c r="B42" s="25">
        <v>341.9</v>
      </c>
      <c r="C42" s="20" t="s">
        <v>112</v>
      </c>
      <c r="D42" s="46">
        <v>120053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120053</v>
      </c>
      <c r="O42" s="47">
        <f t="shared" si="8"/>
        <v>6.3245706458750393</v>
      </c>
      <c r="P42" s="9"/>
    </row>
    <row r="43" spans="1:16">
      <c r="A43" s="12"/>
      <c r="B43" s="25">
        <v>342.9</v>
      </c>
      <c r="C43" s="20" t="s">
        <v>50</v>
      </c>
      <c r="D43" s="46">
        <v>11945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11945</v>
      </c>
      <c r="O43" s="47">
        <f t="shared" si="8"/>
        <v>0.62928037087767363</v>
      </c>
      <c r="P43" s="9"/>
    </row>
    <row r="44" spans="1:16">
      <c r="A44" s="12"/>
      <c r="B44" s="25">
        <v>343.3</v>
      </c>
      <c r="C44" s="20" t="s">
        <v>51</v>
      </c>
      <c r="D44" s="46">
        <v>2603978</v>
      </c>
      <c r="E44" s="46">
        <v>0</v>
      </c>
      <c r="F44" s="46">
        <v>0</v>
      </c>
      <c r="G44" s="46">
        <v>0</v>
      </c>
      <c r="H44" s="46">
        <v>0</v>
      </c>
      <c r="I44" s="46">
        <v>3329187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5933165</v>
      </c>
      <c r="O44" s="47">
        <f t="shared" si="8"/>
        <v>312.56795911916555</v>
      </c>
      <c r="P44" s="9"/>
    </row>
    <row r="45" spans="1:16">
      <c r="A45" s="12"/>
      <c r="B45" s="25">
        <v>343.4</v>
      </c>
      <c r="C45" s="20" t="s">
        <v>52</v>
      </c>
      <c r="D45" s="46">
        <v>2542177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2542177</v>
      </c>
      <c r="O45" s="47">
        <f t="shared" si="8"/>
        <v>133.92566642081974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54568580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54568580</v>
      </c>
      <c r="O46" s="47">
        <f t="shared" si="8"/>
        <v>2874.7539774523234</v>
      </c>
      <c r="P46" s="9"/>
    </row>
    <row r="47" spans="1:16">
      <c r="A47" s="12"/>
      <c r="B47" s="25">
        <v>343.9</v>
      </c>
      <c r="C47" s="20" t="s">
        <v>54</v>
      </c>
      <c r="D47" s="46">
        <v>200209</v>
      </c>
      <c r="E47" s="46">
        <v>0</v>
      </c>
      <c r="F47" s="46">
        <v>0</v>
      </c>
      <c r="G47" s="46">
        <v>0</v>
      </c>
      <c r="H47" s="46">
        <v>0</v>
      </c>
      <c r="I47" s="46">
        <v>1481312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1681521</v>
      </c>
      <c r="O47" s="47">
        <f t="shared" si="8"/>
        <v>88.585027921188498</v>
      </c>
      <c r="P47" s="9"/>
    </row>
    <row r="48" spans="1:16">
      <c r="A48" s="12"/>
      <c r="B48" s="25">
        <v>347.3</v>
      </c>
      <c r="C48" s="20" t="s">
        <v>56</v>
      </c>
      <c r="D48" s="46">
        <v>109944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109944</v>
      </c>
      <c r="O48" s="47">
        <f t="shared" si="8"/>
        <v>5.7920134864608572</v>
      </c>
      <c r="P48" s="9"/>
    </row>
    <row r="49" spans="1:16">
      <c r="A49" s="12"/>
      <c r="B49" s="25">
        <v>347.4</v>
      </c>
      <c r="C49" s="20" t="s">
        <v>57</v>
      </c>
      <c r="D49" s="46">
        <v>14762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14762</v>
      </c>
      <c r="O49" s="47">
        <f t="shared" si="8"/>
        <v>0.77768412179959967</v>
      </c>
      <c r="P49" s="9"/>
    </row>
    <row r="50" spans="1:16">
      <c r="A50" s="12"/>
      <c r="B50" s="25">
        <v>347.5</v>
      </c>
      <c r="C50" s="20" t="s">
        <v>58</v>
      </c>
      <c r="D50" s="46">
        <v>8029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8029</v>
      </c>
      <c r="O50" s="47">
        <f t="shared" si="8"/>
        <v>0.42297966494573808</v>
      </c>
      <c r="P50" s="9"/>
    </row>
    <row r="51" spans="1:16" ht="15.75">
      <c r="A51" s="29" t="s">
        <v>45</v>
      </c>
      <c r="B51" s="30"/>
      <c r="C51" s="31"/>
      <c r="D51" s="32">
        <f t="shared" ref="D51:M51" si="11">SUM(D52:D55)</f>
        <v>23716</v>
      </c>
      <c r="E51" s="32">
        <f t="shared" si="11"/>
        <v>18468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7" si="12">SUM(D51:M51)</f>
        <v>42184</v>
      </c>
      <c r="O51" s="45">
        <f t="shared" si="8"/>
        <v>2.2223158782004004</v>
      </c>
      <c r="P51" s="10"/>
    </row>
    <row r="52" spans="1:16">
      <c r="A52" s="13"/>
      <c r="B52" s="39">
        <v>351.2</v>
      </c>
      <c r="C52" s="21" t="s">
        <v>62</v>
      </c>
      <c r="D52" s="46">
        <v>0</v>
      </c>
      <c r="E52" s="46">
        <v>13453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13453</v>
      </c>
      <c r="O52" s="47">
        <f t="shared" si="8"/>
        <v>0.70872405436729535</v>
      </c>
      <c r="P52" s="9"/>
    </row>
    <row r="53" spans="1:16">
      <c r="A53" s="13"/>
      <c r="B53" s="39">
        <v>351.3</v>
      </c>
      <c r="C53" s="21" t="s">
        <v>63</v>
      </c>
      <c r="D53" s="46">
        <v>0</v>
      </c>
      <c r="E53" s="46">
        <v>3903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3903</v>
      </c>
      <c r="O53" s="47">
        <f t="shared" si="8"/>
        <v>0.20561584659150775</v>
      </c>
      <c r="P53" s="9"/>
    </row>
    <row r="54" spans="1:16">
      <c r="A54" s="13"/>
      <c r="B54" s="39">
        <v>351.9</v>
      </c>
      <c r="C54" s="21" t="s">
        <v>113</v>
      </c>
      <c r="D54" s="46">
        <v>23716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23716</v>
      </c>
      <c r="O54" s="47">
        <f t="shared" si="8"/>
        <v>1.24939416289116</v>
      </c>
      <c r="P54" s="9"/>
    </row>
    <row r="55" spans="1:16">
      <c r="A55" s="13"/>
      <c r="B55" s="39">
        <v>358.2</v>
      </c>
      <c r="C55" s="21" t="s">
        <v>140</v>
      </c>
      <c r="D55" s="46">
        <v>0</v>
      </c>
      <c r="E55" s="46">
        <v>1112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1112</v>
      </c>
      <c r="O55" s="47">
        <f t="shared" si="8"/>
        <v>5.8581814350437258E-2</v>
      </c>
      <c r="P55" s="9"/>
    </row>
    <row r="56" spans="1:16" ht="15.75">
      <c r="A56" s="29" t="s">
        <v>4</v>
      </c>
      <c r="B56" s="30"/>
      <c r="C56" s="31"/>
      <c r="D56" s="32">
        <f t="shared" ref="D56:M56" si="13">SUM(D57:D66)</f>
        <v>808458</v>
      </c>
      <c r="E56" s="32">
        <f t="shared" si="13"/>
        <v>57788</v>
      </c>
      <c r="F56" s="32">
        <f t="shared" si="13"/>
        <v>1964</v>
      </c>
      <c r="G56" s="32">
        <f t="shared" si="13"/>
        <v>6325</v>
      </c>
      <c r="H56" s="32">
        <f t="shared" si="13"/>
        <v>0</v>
      </c>
      <c r="I56" s="32">
        <f t="shared" si="13"/>
        <v>314197</v>
      </c>
      <c r="J56" s="32">
        <f t="shared" si="13"/>
        <v>246469</v>
      </c>
      <c r="K56" s="32">
        <f t="shared" si="13"/>
        <v>10286006</v>
      </c>
      <c r="L56" s="32">
        <f t="shared" si="13"/>
        <v>0</v>
      </c>
      <c r="M56" s="32">
        <f t="shared" si="13"/>
        <v>4251</v>
      </c>
      <c r="N56" s="32">
        <f t="shared" si="12"/>
        <v>11725458</v>
      </c>
      <c r="O56" s="45">
        <f t="shared" si="8"/>
        <v>617.71457169950475</v>
      </c>
      <c r="P56" s="10"/>
    </row>
    <row r="57" spans="1:16">
      <c r="A57" s="12"/>
      <c r="B57" s="25">
        <v>361.1</v>
      </c>
      <c r="C57" s="20" t="s">
        <v>66</v>
      </c>
      <c r="D57" s="46">
        <v>140214</v>
      </c>
      <c r="E57" s="46">
        <v>2544</v>
      </c>
      <c r="F57" s="46">
        <v>6891</v>
      </c>
      <c r="G57" s="46">
        <v>6325</v>
      </c>
      <c r="H57" s="46">
        <v>0</v>
      </c>
      <c r="I57" s="46">
        <v>465725</v>
      </c>
      <c r="J57" s="46">
        <v>44318</v>
      </c>
      <c r="K57" s="46">
        <v>1796869</v>
      </c>
      <c r="L57" s="46">
        <v>0</v>
      </c>
      <c r="M57" s="46">
        <v>251</v>
      </c>
      <c r="N57" s="46">
        <f t="shared" si="12"/>
        <v>2463137</v>
      </c>
      <c r="O57" s="47">
        <f t="shared" si="8"/>
        <v>129.76172163101887</v>
      </c>
      <c r="P57" s="9"/>
    </row>
    <row r="58" spans="1:16">
      <c r="A58" s="12"/>
      <c r="B58" s="25">
        <v>361.2</v>
      </c>
      <c r="C58" s="20" t="s">
        <v>67</v>
      </c>
      <c r="D58" s="46">
        <v>5222</v>
      </c>
      <c r="E58" s="46">
        <v>0</v>
      </c>
      <c r="F58" s="46">
        <v>0</v>
      </c>
      <c r="G58" s="46">
        <v>0</v>
      </c>
      <c r="H58" s="46">
        <v>0</v>
      </c>
      <c r="I58" s="46">
        <v>41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4">SUM(D58:M58)</f>
        <v>5263</v>
      </c>
      <c r="O58" s="47">
        <f t="shared" si="8"/>
        <v>0.27726266989779791</v>
      </c>
      <c r="P58" s="9"/>
    </row>
    <row r="59" spans="1:16">
      <c r="A59" s="12"/>
      <c r="B59" s="25">
        <v>361.3</v>
      </c>
      <c r="C59" s="20" t="s">
        <v>68</v>
      </c>
      <c r="D59" s="46">
        <v>-66758</v>
      </c>
      <c r="E59" s="46">
        <v>0</v>
      </c>
      <c r="F59" s="46">
        <v>-4927</v>
      </c>
      <c r="G59" s="46">
        <v>0</v>
      </c>
      <c r="H59" s="46">
        <v>0</v>
      </c>
      <c r="I59" s="46">
        <v>-258501</v>
      </c>
      <c r="J59" s="46">
        <v>-26695</v>
      </c>
      <c r="K59" s="46">
        <v>0</v>
      </c>
      <c r="L59" s="46">
        <v>0</v>
      </c>
      <c r="M59" s="46">
        <v>0</v>
      </c>
      <c r="N59" s="46">
        <f t="shared" si="14"/>
        <v>-356881</v>
      </c>
      <c r="O59" s="47">
        <f t="shared" si="8"/>
        <v>-18.801022020861868</v>
      </c>
      <c r="P59" s="9"/>
    </row>
    <row r="60" spans="1:16">
      <c r="A60" s="12"/>
      <c r="B60" s="25">
        <v>361.4</v>
      </c>
      <c r="C60" s="20" t="s">
        <v>114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5204401</v>
      </c>
      <c r="L60" s="46">
        <v>0</v>
      </c>
      <c r="M60" s="46">
        <v>0</v>
      </c>
      <c r="N60" s="46">
        <f t="shared" si="14"/>
        <v>5204401</v>
      </c>
      <c r="O60" s="47">
        <f t="shared" si="8"/>
        <v>274.17558739858816</v>
      </c>
      <c r="P60" s="9"/>
    </row>
    <row r="61" spans="1:16">
      <c r="A61" s="12"/>
      <c r="B61" s="25">
        <v>362</v>
      </c>
      <c r="C61" s="20" t="s">
        <v>70</v>
      </c>
      <c r="D61" s="46">
        <v>118375</v>
      </c>
      <c r="E61" s="46">
        <v>39027</v>
      </c>
      <c r="F61" s="46">
        <v>0</v>
      </c>
      <c r="G61" s="46">
        <v>0</v>
      </c>
      <c r="H61" s="46">
        <v>0</v>
      </c>
      <c r="I61" s="46">
        <v>1300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158702</v>
      </c>
      <c r="O61" s="47">
        <f t="shared" si="8"/>
        <v>8.3606574649668115</v>
      </c>
      <c r="P61" s="9"/>
    </row>
    <row r="62" spans="1:16">
      <c r="A62" s="12"/>
      <c r="B62" s="25">
        <v>364</v>
      </c>
      <c r="C62" s="20" t="s">
        <v>115</v>
      </c>
      <c r="D62" s="46">
        <v>52486</v>
      </c>
      <c r="E62" s="46">
        <v>0</v>
      </c>
      <c r="F62" s="46">
        <v>0</v>
      </c>
      <c r="G62" s="46">
        <v>0</v>
      </c>
      <c r="H62" s="46">
        <v>0</v>
      </c>
      <c r="I62" s="46">
        <v>53149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105635</v>
      </c>
      <c r="O62" s="47">
        <f t="shared" si="8"/>
        <v>5.565008955852913</v>
      </c>
      <c r="P62" s="9"/>
    </row>
    <row r="63" spans="1:16">
      <c r="A63" s="12"/>
      <c r="B63" s="25">
        <v>365</v>
      </c>
      <c r="C63" s="20" t="s">
        <v>116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10824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10824</v>
      </c>
      <c r="O63" s="47">
        <f t="shared" si="8"/>
        <v>0.57022442313770938</v>
      </c>
      <c r="P63" s="9"/>
    </row>
    <row r="64" spans="1:16">
      <c r="A64" s="12"/>
      <c r="B64" s="25">
        <v>366</v>
      </c>
      <c r="C64" s="20" t="s">
        <v>73</v>
      </c>
      <c r="D64" s="46">
        <v>216039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216039</v>
      </c>
      <c r="O64" s="47">
        <f t="shared" si="8"/>
        <v>11.38125592666737</v>
      </c>
      <c r="P64" s="9"/>
    </row>
    <row r="65" spans="1:119">
      <c r="A65" s="12"/>
      <c r="B65" s="25">
        <v>368</v>
      </c>
      <c r="C65" s="20" t="s">
        <v>74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3273190</v>
      </c>
      <c r="L65" s="46">
        <v>0</v>
      </c>
      <c r="M65" s="46">
        <v>0</v>
      </c>
      <c r="N65" s="46">
        <f t="shared" si="14"/>
        <v>3273190</v>
      </c>
      <c r="O65" s="47">
        <f t="shared" si="8"/>
        <v>172.43651880729112</v>
      </c>
      <c r="P65" s="9"/>
    </row>
    <row r="66" spans="1:119">
      <c r="A66" s="12"/>
      <c r="B66" s="25">
        <v>369.9</v>
      </c>
      <c r="C66" s="20" t="s">
        <v>75</v>
      </c>
      <c r="D66" s="46">
        <v>342880</v>
      </c>
      <c r="E66" s="46">
        <v>16217</v>
      </c>
      <c r="F66" s="46">
        <v>0</v>
      </c>
      <c r="G66" s="46">
        <v>0</v>
      </c>
      <c r="H66" s="46">
        <v>0</v>
      </c>
      <c r="I66" s="46">
        <v>41659</v>
      </c>
      <c r="J66" s="46">
        <v>228846</v>
      </c>
      <c r="K66" s="46">
        <v>11546</v>
      </c>
      <c r="L66" s="46">
        <v>0</v>
      </c>
      <c r="M66" s="46">
        <v>4000</v>
      </c>
      <c r="N66" s="46">
        <f t="shared" si="14"/>
        <v>645148</v>
      </c>
      <c r="O66" s="47">
        <f t="shared" si="8"/>
        <v>33.987356442945952</v>
      </c>
      <c r="P66" s="9"/>
    </row>
    <row r="67" spans="1:119" ht="15.75">
      <c r="A67" s="29" t="s">
        <v>46</v>
      </c>
      <c r="B67" s="30"/>
      <c r="C67" s="31"/>
      <c r="D67" s="32">
        <f t="shared" ref="D67:M67" si="15">SUM(D68:D72)</f>
        <v>15994944</v>
      </c>
      <c r="E67" s="32">
        <f t="shared" si="15"/>
        <v>0</v>
      </c>
      <c r="F67" s="32">
        <f t="shared" si="15"/>
        <v>0</v>
      </c>
      <c r="G67" s="32">
        <f t="shared" si="15"/>
        <v>8354186</v>
      </c>
      <c r="H67" s="32">
        <f t="shared" si="15"/>
        <v>0</v>
      </c>
      <c r="I67" s="32">
        <f t="shared" si="15"/>
        <v>5091608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ref="N67:N73" si="16">SUM(D67:M67)</f>
        <v>29440738</v>
      </c>
      <c r="O67" s="45">
        <f t="shared" si="8"/>
        <v>1550.9818775682224</v>
      </c>
      <c r="P67" s="9"/>
    </row>
    <row r="68" spans="1:119">
      <c r="A68" s="12"/>
      <c r="B68" s="25">
        <v>381</v>
      </c>
      <c r="C68" s="20" t="s">
        <v>76</v>
      </c>
      <c r="D68" s="46">
        <v>165378</v>
      </c>
      <c r="E68" s="46">
        <v>0</v>
      </c>
      <c r="F68" s="46">
        <v>0</v>
      </c>
      <c r="G68" s="46">
        <v>396231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561609</v>
      </c>
      <c r="O68" s="47">
        <f t="shared" si="8"/>
        <v>29.58639763986935</v>
      </c>
      <c r="P68" s="9"/>
    </row>
    <row r="69" spans="1:119">
      <c r="A69" s="12"/>
      <c r="B69" s="25">
        <v>382</v>
      </c>
      <c r="C69" s="20" t="s">
        <v>87</v>
      </c>
      <c r="D69" s="46">
        <v>6452919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6452919</v>
      </c>
      <c r="O69" s="47">
        <f>(N69/O$75)</f>
        <v>339.94937309029609</v>
      </c>
      <c r="P69" s="9"/>
    </row>
    <row r="70" spans="1:119">
      <c r="A70" s="12"/>
      <c r="B70" s="25">
        <v>384</v>
      </c>
      <c r="C70" s="20" t="s">
        <v>117</v>
      </c>
      <c r="D70" s="46">
        <v>9376647</v>
      </c>
      <c r="E70" s="46">
        <v>0</v>
      </c>
      <c r="F70" s="46">
        <v>0</v>
      </c>
      <c r="G70" s="46">
        <v>7957955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17334602</v>
      </c>
      <c r="O70" s="47">
        <f>(N70/O$75)</f>
        <v>913.21262248445896</v>
      </c>
      <c r="P70" s="9"/>
    </row>
    <row r="71" spans="1:119">
      <c r="A71" s="12"/>
      <c r="B71" s="25">
        <v>389.8</v>
      </c>
      <c r="C71" s="20" t="s">
        <v>134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5042495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5042495</v>
      </c>
      <c r="O71" s="47">
        <f>(N71/O$75)</f>
        <v>265.64613844694975</v>
      </c>
      <c r="P71" s="9"/>
    </row>
    <row r="72" spans="1:119" ht="15.75" thickBot="1">
      <c r="A72" s="12"/>
      <c r="B72" s="25">
        <v>389.9</v>
      </c>
      <c r="C72" s="20" t="s">
        <v>119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49113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49113</v>
      </c>
      <c r="O72" s="47">
        <f>(N72/O$75)</f>
        <v>2.5873459066484039</v>
      </c>
      <c r="P72" s="9"/>
    </row>
    <row r="73" spans="1:119" ht="16.5" thickBot="1">
      <c r="A73" s="14" t="s">
        <v>59</v>
      </c>
      <c r="B73" s="23"/>
      <c r="C73" s="22"/>
      <c r="D73" s="15">
        <f t="shared" ref="D73:M73" si="17">SUM(D5,D13,D22,D39,D51,D56,D67)</f>
        <v>43085789</v>
      </c>
      <c r="E73" s="15">
        <f t="shared" si="17"/>
        <v>1944879</v>
      </c>
      <c r="F73" s="15">
        <f t="shared" si="17"/>
        <v>1388938</v>
      </c>
      <c r="G73" s="15">
        <f t="shared" si="17"/>
        <v>8360511</v>
      </c>
      <c r="H73" s="15">
        <f t="shared" si="17"/>
        <v>0</v>
      </c>
      <c r="I73" s="15">
        <f t="shared" si="17"/>
        <v>67309195</v>
      </c>
      <c r="J73" s="15">
        <f t="shared" si="17"/>
        <v>6197565</v>
      </c>
      <c r="K73" s="15">
        <f t="shared" si="17"/>
        <v>10286006</v>
      </c>
      <c r="L73" s="15">
        <f t="shared" si="17"/>
        <v>0</v>
      </c>
      <c r="M73" s="15">
        <f t="shared" si="17"/>
        <v>252003</v>
      </c>
      <c r="N73" s="15">
        <f t="shared" si="16"/>
        <v>138824886</v>
      </c>
      <c r="O73" s="38">
        <f>(N73/O$75)</f>
        <v>7313.5015277631437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144</v>
      </c>
      <c r="M75" s="118"/>
      <c r="N75" s="118"/>
      <c r="O75" s="43">
        <v>18982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92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6870453</v>
      </c>
      <c r="E5" s="27">
        <f t="shared" si="0"/>
        <v>0</v>
      </c>
      <c r="F5" s="27">
        <f t="shared" si="0"/>
        <v>634889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7505342</v>
      </c>
      <c r="O5" s="33">
        <f t="shared" ref="O5:O36" si="1">(N5/O$77)</f>
        <v>398.5207879785483</v>
      </c>
      <c r="P5" s="6"/>
    </row>
    <row r="6" spans="1:133">
      <c r="A6" s="12"/>
      <c r="B6" s="25">
        <v>311</v>
      </c>
      <c r="C6" s="20" t="s">
        <v>2</v>
      </c>
      <c r="D6" s="46">
        <v>4699241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4699241</v>
      </c>
      <c r="O6" s="47">
        <f t="shared" si="1"/>
        <v>249.52163755110709</v>
      </c>
      <c r="P6" s="9"/>
    </row>
    <row r="7" spans="1:133">
      <c r="A7" s="12"/>
      <c r="B7" s="25">
        <v>312.10000000000002</v>
      </c>
      <c r="C7" s="20" t="s">
        <v>11</v>
      </c>
      <c r="D7" s="46">
        <v>452500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452500</v>
      </c>
      <c r="O7" s="47">
        <f t="shared" si="1"/>
        <v>24.026973928742102</v>
      </c>
      <c r="P7" s="9"/>
    </row>
    <row r="8" spans="1:133">
      <c r="A8" s="12"/>
      <c r="B8" s="25">
        <v>314.10000000000002</v>
      </c>
      <c r="C8" s="20" t="s">
        <v>12</v>
      </c>
      <c r="D8" s="46">
        <v>1104129</v>
      </c>
      <c r="E8" s="46">
        <v>0</v>
      </c>
      <c r="F8" s="46">
        <v>378997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1483126</v>
      </c>
      <c r="O8" s="47">
        <f t="shared" si="1"/>
        <v>78.751446928264215</v>
      </c>
      <c r="P8" s="9"/>
    </row>
    <row r="9" spans="1:133">
      <c r="A9" s="12"/>
      <c r="B9" s="25">
        <v>314.39999999999998</v>
      </c>
      <c r="C9" s="20" t="s">
        <v>13</v>
      </c>
      <c r="D9" s="46">
        <v>17393</v>
      </c>
      <c r="E9" s="46">
        <v>0</v>
      </c>
      <c r="F9" s="46">
        <v>12362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29755</v>
      </c>
      <c r="O9" s="47">
        <f t="shared" si="1"/>
        <v>1.579939467955185</v>
      </c>
      <c r="P9" s="9"/>
    </row>
    <row r="10" spans="1:133">
      <c r="A10" s="12"/>
      <c r="B10" s="25">
        <v>314.8</v>
      </c>
      <c r="C10" s="20" t="s">
        <v>14</v>
      </c>
      <c r="D10" s="46">
        <v>18657</v>
      </c>
      <c r="E10" s="46">
        <v>0</v>
      </c>
      <c r="F10" s="46">
        <v>4121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22778</v>
      </c>
      <c r="O10" s="47">
        <f t="shared" si="1"/>
        <v>1.2094727340306908</v>
      </c>
      <c r="P10" s="9"/>
    </row>
    <row r="11" spans="1:133">
      <c r="A11" s="12"/>
      <c r="B11" s="25">
        <v>315</v>
      </c>
      <c r="C11" s="20" t="s">
        <v>102</v>
      </c>
      <c r="D11" s="46">
        <v>404108</v>
      </c>
      <c r="E11" s="46">
        <v>0</v>
      </c>
      <c r="F11" s="46">
        <v>239409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643517</v>
      </c>
      <c r="O11" s="47">
        <f t="shared" si="1"/>
        <v>34.169649020336642</v>
      </c>
      <c r="P11" s="9"/>
    </row>
    <row r="12" spans="1:133">
      <c r="A12" s="12"/>
      <c r="B12" s="25">
        <v>316</v>
      </c>
      <c r="C12" s="20" t="s">
        <v>103</v>
      </c>
      <c r="D12" s="46">
        <v>174425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174425</v>
      </c>
      <c r="O12" s="47">
        <f t="shared" si="1"/>
        <v>9.2616683481123552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3448118</v>
      </c>
      <c r="E13" s="32">
        <f t="shared" si="3"/>
        <v>0</v>
      </c>
      <c r="F13" s="32">
        <f t="shared" si="3"/>
        <v>395274</v>
      </c>
      <c r="G13" s="32">
        <f t="shared" si="3"/>
        <v>0</v>
      </c>
      <c r="H13" s="32">
        <f t="shared" si="3"/>
        <v>0</v>
      </c>
      <c r="I13" s="32">
        <f t="shared" si="3"/>
        <v>1486185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5329577</v>
      </c>
      <c r="O13" s="45">
        <f t="shared" si="1"/>
        <v>282.99139807784206</v>
      </c>
      <c r="P13" s="10"/>
    </row>
    <row r="14" spans="1:133">
      <c r="A14" s="12"/>
      <c r="B14" s="25">
        <v>322</v>
      </c>
      <c r="C14" s="20" t="s">
        <v>0</v>
      </c>
      <c r="D14" s="46">
        <v>293545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293545</v>
      </c>
      <c r="O14" s="47">
        <f t="shared" si="1"/>
        <v>15.586736048425635</v>
      </c>
      <c r="P14" s="9"/>
    </row>
    <row r="15" spans="1:133">
      <c r="A15" s="12"/>
      <c r="B15" s="25">
        <v>323.10000000000002</v>
      </c>
      <c r="C15" s="20" t="s">
        <v>18</v>
      </c>
      <c r="D15" s="46">
        <v>831224</v>
      </c>
      <c r="E15" s="46">
        <v>0</v>
      </c>
      <c r="F15" s="46">
        <v>376731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1207955</v>
      </c>
      <c r="O15" s="47">
        <f t="shared" si="1"/>
        <v>64.140338767057827</v>
      </c>
      <c r="P15" s="9"/>
    </row>
    <row r="16" spans="1:133">
      <c r="A16" s="12"/>
      <c r="B16" s="25">
        <v>323.39999999999998</v>
      </c>
      <c r="C16" s="20" t="s">
        <v>19</v>
      </c>
      <c r="D16" s="46">
        <v>14276</v>
      </c>
      <c r="E16" s="46">
        <v>0</v>
      </c>
      <c r="F16" s="46">
        <v>18543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32819</v>
      </c>
      <c r="O16" s="47">
        <f t="shared" si="1"/>
        <v>1.7426326129666012</v>
      </c>
      <c r="P16" s="9"/>
    </row>
    <row r="17" spans="1:16">
      <c r="A17" s="12"/>
      <c r="B17" s="25">
        <v>323.7</v>
      </c>
      <c r="C17" s="20" t="s">
        <v>20</v>
      </c>
      <c r="D17" s="46">
        <v>177240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177240</v>
      </c>
      <c r="O17" s="47">
        <f t="shared" si="1"/>
        <v>9.4111400201773474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1056835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1056835</v>
      </c>
      <c r="O18" s="47">
        <f t="shared" si="1"/>
        <v>56.116125949131842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429350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429350</v>
      </c>
      <c r="O19" s="47">
        <f t="shared" si="1"/>
        <v>22.797748632719163</v>
      </c>
      <c r="P19" s="9"/>
    </row>
    <row r="20" spans="1:16">
      <c r="A20" s="12"/>
      <c r="B20" s="25">
        <v>325.10000000000002</v>
      </c>
      <c r="C20" s="20" t="s">
        <v>23</v>
      </c>
      <c r="D20" s="46">
        <v>2111443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2111443</v>
      </c>
      <c r="O20" s="47">
        <f t="shared" si="1"/>
        <v>112.11400201773483</v>
      </c>
      <c r="P20" s="9"/>
    </row>
    <row r="21" spans="1:16">
      <c r="A21" s="12"/>
      <c r="B21" s="25">
        <v>329</v>
      </c>
      <c r="C21" s="20" t="s">
        <v>24</v>
      </c>
      <c r="D21" s="46">
        <v>20390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20390</v>
      </c>
      <c r="O21" s="47">
        <f t="shared" si="1"/>
        <v>1.0826740296288431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SUM(D23:D39)</f>
        <v>3607560</v>
      </c>
      <c r="E22" s="32">
        <f t="shared" si="6"/>
        <v>1173434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608791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173082</v>
      </c>
      <c r="N22" s="44">
        <f t="shared" si="5"/>
        <v>5562867</v>
      </c>
      <c r="O22" s="45">
        <f t="shared" si="1"/>
        <v>295.37869696808792</v>
      </c>
      <c r="P22" s="10"/>
    </row>
    <row r="23" spans="1:16">
      <c r="A23" s="12"/>
      <c r="B23" s="25">
        <v>331.1</v>
      </c>
      <c r="C23" s="20" t="s">
        <v>25</v>
      </c>
      <c r="D23" s="46">
        <v>139494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139494</v>
      </c>
      <c r="O23" s="47">
        <f t="shared" si="1"/>
        <v>7.4068921573833162</v>
      </c>
      <c r="P23" s="9"/>
    </row>
    <row r="24" spans="1:16">
      <c r="A24" s="12"/>
      <c r="B24" s="25">
        <v>331.2</v>
      </c>
      <c r="C24" s="20" t="s">
        <v>26</v>
      </c>
      <c r="D24" s="46">
        <v>99005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99005</v>
      </c>
      <c r="O24" s="47">
        <f t="shared" si="1"/>
        <v>5.2569956990389208</v>
      </c>
      <c r="P24" s="9"/>
    </row>
    <row r="25" spans="1:16">
      <c r="A25" s="12"/>
      <c r="B25" s="25">
        <v>331.39</v>
      </c>
      <c r="C25" s="20" t="s">
        <v>94</v>
      </c>
      <c r="D25" s="46">
        <v>983457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983457</v>
      </c>
      <c r="O25" s="47">
        <f t="shared" si="1"/>
        <v>52.21987999787607</v>
      </c>
      <c r="P25" s="9"/>
    </row>
    <row r="26" spans="1:16">
      <c r="A26" s="12"/>
      <c r="B26" s="25">
        <v>331.5</v>
      </c>
      <c r="C26" s="20" t="s">
        <v>28</v>
      </c>
      <c r="D26" s="46">
        <v>0</v>
      </c>
      <c r="E26" s="46">
        <v>79792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79792</v>
      </c>
      <c r="O26" s="47">
        <f t="shared" si="1"/>
        <v>4.2368183507672699</v>
      </c>
      <c r="P26" s="9"/>
    </row>
    <row r="27" spans="1:16">
      <c r="A27" s="12"/>
      <c r="B27" s="25">
        <v>331.9</v>
      </c>
      <c r="C27" s="20" t="s">
        <v>95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608791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608791</v>
      </c>
      <c r="O27" s="47">
        <f t="shared" si="1"/>
        <v>32.325757978017307</v>
      </c>
      <c r="P27" s="9"/>
    </row>
    <row r="28" spans="1:16">
      <c r="A28" s="12"/>
      <c r="B28" s="25">
        <v>333</v>
      </c>
      <c r="C28" s="20" t="s">
        <v>3</v>
      </c>
      <c r="D28" s="46">
        <v>39009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39009</v>
      </c>
      <c r="O28" s="47">
        <f t="shared" si="1"/>
        <v>2.071310996654808</v>
      </c>
      <c r="P28" s="9"/>
    </row>
    <row r="29" spans="1:16">
      <c r="A29" s="12"/>
      <c r="B29" s="25">
        <v>334.5</v>
      </c>
      <c r="C29" s="20" t="s">
        <v>29</v>
      </c>
      <c r="D29" s="46">
        <v>130181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130181</v>
      </c>
      <c r="O29" s="47">
        <f t="shared" si="1"/>
        <v>6.9123878298730954</v>
      </c>
      <c r="P29" s="9"/>
    </row>
    <row r="30" spans="1:16">
      <c r="A30" s="12"/>
      <c r="B30" s="25">
        <v>334.61</v>
      </c>
      <c r="C30" s="20" t="s">
        <v>104</v>
      </c>
      <c r="D30" s="46">
        <v>14200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14200</v>
      </c>
      <c r="O30" s="47">
        <f t="shared" si="1"/>
        <v>0.75399564594063617</v>
      </c>
      <c r="P30" s="9"/>
    </row>
    <row r="31" spans="1:16">
      <c r="A31" s="12"/>
      <c r="B31" s="25">
        <v>334.9</v>
      </c>
      <c r="C31" s="20" t="s">
        <v>30</v>
      </c>
      <c r="D31" s="46">
        <v>49140</v>
      </c>
      <c r="E31" s="46">
        <v>40256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89396</v>
      </c>
      <c r="O31" s="47">
        <f t="shared" si="1"/>
        <v>4.7467742791907819</v>
      </c>
      <c r="P31" s="9"/>
    </row>
    <row r="32" spans="1:16">
      <c r="A32" s="12"/>
      <c r="B32" s="25">
        <v>335.12</v>
      </c>
      <c r="C32" s="20" t="s">
        <v>105</v>
      </c>
      <c r="D32" s="46">
        <v>617883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617883</v>
      </c>
      <c r="O32" s="47">
        <f t="shared" si="1"/>
        <v>32.808527584559016</v>
      </c>
      <c r="P32" s="9"/>
    </row>
    <row r="33" spans="1:16">
      <c r="A33" s="12"/>
      <c r="B33" s="25">
        <v>335.14</v>
      </c>
      <c r="C33" s="20" t="s">
        <v>106</v>
      </c>
      <c r="D33" s="46">
        <v>22913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22913</v>
      </c>
      <c r="O33" s="47">
        <f t="shared" si="1"/>
        <v>1.2166410024956194</v>
      </c>
      <c r="P33" s="9"/>
    </row>
    <row r="34" spans="1:16">
      <c r="A34" s="12"/>
      <c r="B34" s="25">
        <v>335.15</v>
      </c>
      <c r="C34" s="20" t="s">
        <v>107</v>
      </c>
      <c r="D34" s="46">
        <v>23399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23399</v>
      </c>
      <c r="O34" s="47">
        <f t="shared" si="1"/>
        <v>1.2424467689693623</v>
      </c>
      <c r="P34" s="9"/>
    </row>
    <row r="35" spans="1:16">
      <c r="A35" s="12"/>
      <c r="B35" s="25">
        <v>335.18</v>
      </c>
      <c r="C35" s="20" t="s">
        <v>108</v>
      </c>
      <c r="D35" s="46">
        <v>989046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989046</v>
      </c>
      <c r="O35" s="47">
        <f t="shared" si="1"/>
        <v>52.516646312324113</v>
      </c>
      <c r="P35" s="9"/>
    </row>
    <row r="36" spans="1:16">
      <c r="A36" s="12"/>
      <c r="B36" s="25">
        <v>335.21</v>
      </c>
      <c r="C36" s="20" t="s">
        <v>35</v>
      </c>
      <c r="D36" s="46">
        <v>13870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13870</v>
      </c>
      <c r="O36" s="47">
        <f t="shared" si="1"/>
        <v>0.73647321191525517</v>
      </c>
      <c r="P36" s="9"/>
    </row>
    <row r="37" spans="1:16">
      <c r="A37" s="12"/>
      <c r="B37" s="25">
        <v>335.49</v>
      </c>
      <c r="C37" s="20" t="s">
        <v>36</v>
      </c>
      <c r="D37" s="46">
        <v>25372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25372</v>
      </c>
      <c r="O37" s="47">
        <f t="shared" ref="O37:O68" si="8">(N37/O$77)</f>
        <v>1.3472096851271704</v>
      </c>
      <c r="P37" s="9"/>
    </row>
    <row r="38" spans="1:16">
      <c r="A38" s="12"/>
      <c r="B38" s="25">
        <v>337.4</v>
      </c>
      <c r="C38" s="20" t="s">
        <v>109</v>
      </c>
      <c r="D38" s="46">
        <v>460591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460591</v>
      </c>
      <c r="O38" s="47">
        <f t="shared" si="8"/>
        <v>24.456592152073487</v>
      </c>
      <c r="P38" s="9"/>
    </row>
    <row r="39" spans="1:16">
      <c r="A39" s="12"/>
      <c r="B39" s="25">
        <v>338</v>
      </c>
      <c r="C39" s="20" t="s">
        <v>39</v>
      </c>
      <c r="D39" s="46">
        <v>0</v>
      </c>
      <c r="E39" s="46">
        <v>1053386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173082</v>
      </c>
      <c r="N39" s="46">
        <f>SUM(D39:M39)</f>
        <v>1226468</v>
      </c>
      <c r="O39" s="47">
        <f t="shared" si="8"/>
        <v>65.123347315881702</v>
      </c>
      <c r="P39" s="9"/>
    </row>
    <row r="40" spans="1:16" ht="15.75">
      <c r="A40" s="29" t="s">
        <v>44</v>
      </c>
      <c r="B40" s="30"/>
      <c r="C40" s="31"/>
      <c r="D40" s="32">
        <f t="shared" ref="D40:M40" si="9">SUM(D41:D51)</f>
        <v>11380494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56168764</v>
      </c>
      <c r="J40" s="32">
        <f t="shared" si="9"/>
        <v>6060515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73609773</v>
      </c>
      <c r="O40" s="45">
        <f t="shared" si="8"/>
        <v>3908.5527000477887</v>
      </c>
      <c r="P40" s="10"/>
    </row>
    <row r="41" spans="1:16">
      <c r="A41" s="12"/>
      <c r="B41" s="25">
        <v>341.2</v>
      </c>
      <c r="C41" s="20" t="s">
        <v>110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6060515</v>
      </c>
      <c r="K41" s="46">
        <v>0</v>
      </c>
      <c r="L41" s="46">
        <v>0</v>
      </c>
      <c r="M41" s="46">
        <v>0</v>
      </c>
      <c r="N41" s="46">
        <f t="shared" ref="N41:N51" si="10">SUM(D41:M41)</f>
        <v>6060515</v>
      </c>
      <c r="O41" s="47">
        <f t="shared" si="8"/>
        <v>321.80295226464187</v>
      </c>
      <c r="P41" s="9"/>
    </row>
    <row r="42" spans="1:16">
      <c r="A42" s="12"/>
      <c r="B42" s="25">
        <v>341.3</v>
      </c>
      <c r="C42" s="20" t="s">
        <v>111</v>
      </c>
      <c r="D42" s="46">
        <v>5685872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5685872</v>
      </c>
      <c r="O42" s="47">
        <f t="shared" si="8"/>
        <v>301.91005150533636</v>
      </c>
      <c r="P42" s="9"/>
    </row>
    <row r="43" spans="1:16">
      <c r="A43" s="12"/>
      <c r="B43" s="25">
        <v>341.9</v>
      </c>
      <c r="C43" s="20" t="s">
        <v>112</v>
      </c>
      <c r="D43" s="46">
        <v>115738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115738</v>
      </c>
      <c r="O43" s="47">
        <f t="shared" si="8"/>
        <v>6.145489300695588</v>
      </c>
      <c r="P43" s="9"/>
    </row>
    <row r="44" spans="1:16">
      <c r="A44" s="12"/>
      <c r="B44" s="25">
        <v>342.9</v>
      </c>
      <c r="C44" s="20" t="s">
        <v>50</v>
      </c>
      <c r="D44" s="46">
        <v>13475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13475</v>
      </c>
      <c r="O44" s="47">
        <f t="shared" si="8"/>
        <v>0.71549938936972335</v>
      </c>
      <c r="P44" s="9"/>
    </row>
    <row r="45" spans="1:16">
      <c r="A45" s="12"/>
      <c r="B45" s="25">
        <v>343.3</v>
      </c>
      <c r="C45" s="20" t="s">
        <v>51</v>
      </c>
      <c r="D45" s="46">
        <v>2667025</v>
      </c>
      <c r="E45" s="46">
        <v>0</v>
      </c>
      <c r="F45" s="46">
        <v>0</v>
      </c>
      <c r="G45" s="46">
        <v>0</v>
      </c>
      <c r="H45" s="46">
        <v>0</v>
      </c>
      <c r="I45" s="46">
        <v>3218293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5885318</v>
      </c>
      <c r="O45" s="47">
        <f t="shared" si="8"/>
        <v>312.5002920405671</v>
      </c>
      <c r="P45" s="9"/>
    </row>
    <row r="46" spans="1:16">
      <c r="A46" s="12"/>
      <c r="B46" s="25">
        <v>343.4</v>
      </c>
      <c r="C46" s="20" t="s">
        <v>52</v>
      </c>
      <c r="D46" s="46">
        <v>2526720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2526720</v>
      </c>
      <c r="O46" s="47">
        <f t="shared" si="8"/>
        <v>134.16449848669888</v>
      </c>
      <c r="P46" s="9"/>
    </row>
    <row r="47" spans="1:16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51575088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51575088</v>
      </c>
      <c r="O47" s="47">
        <f t="shared" si="8"/>
        <v>2738.5487176764191</v>
      </c>
      <c r="P47" s="9"/>
    </row>
    <row r="48" spans="1:16">
      <c r="A48" s="12"/>
      <c r="B48" s="25">
        <v>343.9</v>
      </c>
      <c r="C48" s="20" t="s">
        <v>54</v>
      </c>
      <c r="D48" s="46">
        <v>173863</v>
      </c>
      <c r="E48" s="46">
        <v>0</v>
      </c>
      <c r="F48" s="46">
        <v>0</v>
      </c>
      <c r="G48" s="46">
        <v>0</v>
      </c>
      <c r="H48" s="46">
        <v>0</v>
      </c>
      <c r="I48" s="46">
        <v>1375383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1549246</v>
      </c>
      <c r="O48" s="47">
        <f t="shared" si="8"/>
        <v>82.262305527531467</v>
      </c>
      <c r="P48" s="9"/>
    </row>
    <row r="49" spans="1:16">
      <c r="A49" s="12"/>
      <c r="B49" s="25">
        <v>347.3</v>
      </c>
      <c r="C49" s="20" t="s">
        <v>56</v>
      </c>
      <c r="D49" s="46">
        <v>135585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135585</v>
      </c>
      <c r="O49" s="47">
        <f t="shared" si="8"/>
        <v>7.1993309616099399</v>
      </c>
      <c r="P49" s="9"/>
    </row>
    <row r="50" spans="1:16">
      <c r="A50" s="12"/>
      <c r="B50" s="25">
        <v>347.4</v>
      </c>
      <c r="C50" s="20" t="s">
        <v>57</v>
      </c>
      <c r="D50" s="46">
        <v>52410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52410</v>
      </c>
      <c r="O50" s="47">
        <f t="shared" si="8"/>
        <v>2.7828811129400521</v>
      </c>
      <c r="P50" s="9"/>
    </row>
    <row r="51" spans="1:16">
      <c r="A51" s="12"/>
      <c r="B51" s="25">
        <v>347.5</v>
      </c>
      <c r="C51" s="20" t="s">
        <v>58</v>
      </c>
      <c r="D51" s="46">
        <v>9806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9806</v>
      </c>
      <c r="O51" s="47">
        <f t="shared" si="8"/>
        <v>0.52068178197844206</v>
      </c>
      <c r="P51" s="9"/>
    </row>
    <row r="52" spans="1:16" ht="15.75">
      <c r="A52" s="29" t="s">
        <v>45</v>
      </c>
      <c r="B52" s="30"/>
      <c r="C52" s="31"/>
      <c r="D52" s="32">
        <f t="shared" ref="D52:M52" si="11">SUM(D53:D57)</f>
        <v>24369</v>
      </c>
      <c r="E52" s="32">
        <f t="shared" si="11"/>
        <v>69511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9" si="12">SUM(D52:M52)</f>
        <v>93880</v>
      </c>
      <c r="O52" s="45">
        <f t="shared" si="8"/>
        <v>4.984866988796262</v>
      </c>
      <c r="P52" s="10"/>
    </row>
    <row r="53" spans="1:16">
      <c r="A53" s="13"/>
      <c r="B53" s="39">
        <v>351.2</v>
      </c>
      <c r="C53" s="21" t="s">
        <v>62</v>
      </c>
      <c r="D53" s="46">
        <v>0</v>
      </c>
      <c r="E53" s="46">
        <v>47309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47309</v>
      </c>
      <c r="O53" s="47">
        <f t="shared" si="8"/>
        <v>2.5120267615356022</v>
      </c>
      <c r="P53" s="9"/>
    </row>
    <row r="54" spans="1:16">
      <c r="A54" s="13"/>
      <c r="B54" s="39">
        <v>351.3</v>
      </c>
      <c r="C54" s="21" t="s">
        <v>63</v>
      </c>
      <c r="D54" s="46">
        <v>0</v>
      </c>
      <c r="E54" s="46">
        <v>3193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3193</v>
      </c>
      <c r="O54" s="47">
        <f t="shared" si="8"/>
        <v>0.16954282376679233</v>
      </c>
      <c r="P54" s="9"/>
    </row>
    <row r="55" spans="1:16">
      <c r="A55" s="13"/>
      <c r="B55" s="39">
        <v>351.9</v>
      </c>
      <c r="C55" s="21" t="s">
        <v>113</v>
      </c>
      <c r="D55" s="46">
        <v>24369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24369</v>
      </c>
      <c r="O55" s="47">
        <f t="shared" si="8"/>
        <v>1.2939521053469973</v>
      </c>
      <c r="P55" s="9"/>
    </row>
    <row r="56" spans="1:16">
      <c r="A56" s="13"/>
      <c r="B56" s="39">
        <v>355</v>
      </c>
      <c r="C56" s="21" t="s">
        <v>139</v>
      </c>
      <c r="D56" s="46">
        <v>0</v>
      </c>
      <c r="E56" s="46">
        <v>7374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7374</v>
      </c>
      <c r="O56" s="47">
        <f t="shared" si="8"/>
        <v>0.39154675303987679</v>
      </c>
      <c r="P56" s="9"/>
    </row>
    <row r="57" spans="1:16">
      <c r="A57" s="13"/>
      <c r="B57" s="39">
        <v>358.2</v>
      </c>
      <c r="C57" s="21" t="s">
        <v>140</v>
      </c>
      <c r="D57" s="46">
        <v>0</v>
      </c>
      <c r="E57" s="46">
        <v>11635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11635</v>
      </c>
      <c r="O57" s="47">
        <f t="shared" si="8"/>
        <v>0.61779854510699306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SUM(D59:D68)</f>
        <v>854497</v>
      </c>
      <c r="E58" s="32">
        <f t="shared" si="13"/>
        <v>58716</v>
      </c>
      <c r="F58" s="32">
        <f t="shared" si="13"/>
        <v>13048</v>
      </c>
      <c r="G58" s="32">
        <f t="shared" si="13"/>
        <v>460</v>
      </c>
      <c r="H58" s="32">
        <f t="shared" si="13"/>
        <v>0</v>
      </c>
      <c r="I58" s="32">
        <f t="shared" si="13"/>
        <v>562912</v>
      </c>
      <c r="J58" s="32">
        <f t="shared" si="13"/>
        <v>567346</v>
      </c>
      <c r="K58" s="32">
        <f t="shared" si="13"/>
        <v>9082335</v>
      </c>
      <c r="L58" s="32">
        <f t="shared" si="13"/>
        <v>0</v>
      </c>
      <c r="M58" s="32">
        <f t="shared" si="13"/>
        <v>-381718</v>
      </c>
      <c r="N58" s="32">
        <f t="shared" si="12"/>
        <v>10757596</v>
      </c>
      <c r="O58" s="45">
        <f t="shared" si="8"/>
        <v>571.20989752031005</v>
      </c>
      <c r="P58" s="10"/>
    </row>
    <row r="59" spans="1:16">
      <c r="A59" s="12"/>
      <c r="B59" s="25">
        <v>361.1</v>
      </c>
      <c r="C59" s="20" t="s">
        <v>66</v>
      </c>
      <c r="D59" s="46">
        <v>130726</v>
      </c>
      <c r="E59" s="46">
        <v>1723</v>
      </c>
      <c r="F59" s="46">
        <v>15444</v>
      </c>
      <c r="G59" s="46">
        <v>460</v>
      </c>
      <c r="H59" s="46">
        <v>0</v>
      </c>
      <c r="I59" s="46">
        <v>429787</v>
      </c>
      <c r="J59" s="46">
        <v>36467</v>
      </c>
      <c r="K59" s="46">
        <v>1711995</v>
      </c>
      <c r="L59" s="46">
        <v>0</v>
      </c>
      <c r="M59" s="46">
        <v>186</v>
      </c>
      <c r="N59" s="46">
        <f t="shared" si="12"/>
        <v>2326788</v>
      </c>
      <c r="O59" s="47">
        <f t="shared" si="8"/>
        <v>123.54845218499443</v>
      </c>
      <c r="P59" s="9"/>
    </row>
    <row r="60" spans="1:16">
      <c r="A60" s="12"/>
      <c r="B60" s="25">
        <v>361.2</v>
      </c>
      <c r="C60" s="20" t="s">
        <v>67</v>
      </c>
      <c r="D60" s="46">
        <v>2598</v>
      </c>
      <c r="E60" s="46">
        <v>0</v>
      </c>
      <c r="F60" s="46">
        <v>0</v>
      </c>
      <c r="G60" s="46">
        <v>0</v>
      </c>
      <c r="H60" s="46">
        <v>0</v>
      </c>
      <c r="I60" s="46">
        <v>20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4">SUM(D60:M60)</f>
        <v>2618</v>
      </c>
      <c r="O60" s="47">
        <f t="shared" si="8"/>
        <v>0.1390113099346891</v>
      </c>
      <c r="P60" s="9"/>
    </row>
    <row r="61" spans="1:16">
      <c r="A61" s="12"/>
      <c r="B61" s="25">
        <v>361.3</v>
      </c>
      <c r="C61" s="20" t="s">
        <v>68</v>
      </c>
      <c r="D61" s="46">
        <v>-17021</v>
      </c>
      <c r="E61" s="46">
        <v>0</v>
      </c>
      <c r="F61" s="46">
        <v>-2396</v>
      </c>
      <c r="G61" s="46">
        <v>0</v>
      </c>
      <c r="H61" s="46">
        <v>0</v>
      </c>
      <c r="I61" s="46">
        <v>-96022</v>
      </c>
      <c r="J61" s="46">
        <v>-5677</v>
      </c>
      <c r="K61" s="46">
        <v>0</v>
      </c>
      <c r="L61" s="46">
        <v>0</v>
      </c>
      <c r="M61" s="46">
        <v>0</v>
      </c>
      <c r="N61" s="46">
        <f t="shared" si="14"/>
        <v>-121116</v>
      </c>
      <c r="O61" s="47">
        <f t="shared" si="8"/>
        <v>-6.4310518770243723</v>
      </c>
      <c r="P61" s="9"/>
    </row>
    <row r="62" spans="1:16">
      <c r="A62" s="12"/>
      <c r="B62" s="25">
        <v>361.4</v>
      </c>
      <c r="C62" s="20" t="s">
        <v>114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3617721</v>
      </c>
      <c r="L62" s="46">
        <v>0</v>
      </c>
      <c r="M62" s="46">
        <v>0</v>
      </c>
      <c r="N62" s="46">
        <f t="shared" si="14"/>
        <v>3617721</v>
      </c>
      <c r="O62" s="47">
        <f t="shared" si="8"/>
        <v>192.09478043859184</v>
      </c>
      <c r="P62" s="9"/>
    </row>
    <row r="63" spans="1:16">
      <c r="A63" s="12"/>
      <c r="B63" s="25">
        <v>362</v>
      </c>
      <c r="C63" s="20" t="s">
        <v>70</v>
      </c>
      <c r="D63" s="46">
        <v>98926</v>
      </c>
      <c r="E63" s="46">
        <v>34198</v>
      </c>
      <c r="F63" s="46">
        <v>0</v>
      </c>
      <c r="G63" s="46">
        <v>0</v>
      </c>
      <c r="H63" s="46">
        <v>0</v>
      </c>
      <c r="I63" s="46">
        <v>1300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134424</v>
      </c>
      <c r="O63" s="47">
        <f t="shared" si="8"/>
        <v>7.1376838528115538</v>
      </c>
      <c r="P63" s="9"/>
    </row>
    <row r="64" spans="1:16">
      <c r="A64" s="12"/>
      <c r="B64" s="25">
        <v>364</v>
      </c>
      <c r="C64" s="20" t="s">
        <v>115</v>
      </c>
      <c r="D64" s="46">
        <v>90087</v>
      </c>
      <c r="E64" s="46">
        <v>0</v>
      </c>
      <c r="F64" s="46">
        <v>0</v>
      </c>
      <c r="G64" s="46">
        <v>0</v>
      </c>
      <c r="H64" s="46">
        <v>0</v>
      </c>
      <c r="I64" s="46">
        <v>153005</v>
      </c>
      <c r="J64" s="46">
        <v>0</v>
      </c>
      <c r="K64" s="46">
        <v>0</v>
      </c>
      <c r="L64" s="46">
        <v>0</v>
      </c>
      <c r="M64" s="46">
        <v>-381904</v>
      </c>
      <c r="N64" s="46">
        <f t="shared" si="14"/>
        <v>-138812</v>
      </c>
      <c r="O64" s="47">
        <f t="shared" si="8"/>
        <v>-7.3706791270641956</v>
      </c>
      <c r="P64" s="9"/>
    </row>
    <row r="65" spans="1:119">
      <c r="A65" s="12"/>
      <c r="B65" s="25">
        <v>365</v>
      </c>
      <c r="C65" s="20" t="s">
        <v>116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7028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7028</v>
      </c>
      <c r="O65" s="47">
        <f t="shared" si="8"/>
        <v>0.37317474645568949</v>
      </c>
      <c r="P65" s="9"/>
    </row>
    <row r="66" spans="1:119">
      <c r="A66" s="12"/>
      <c r="B66" s="25">
        <v>366</v>
      </c>
      <c r="C66" s="20" t="s">
        <v>73</v>
      </c>
      <c r="D66" s="46">
        <v>85608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85608</v>
      </c>
      <c r="O66" s="47">
        <f t="shared" si="8"/>
        <v>4.5456379758933787</v>
      </c>
      <c r="P66" s="9"/>
    </row>
    <row r="67" spans="1:119">
      <c r="A67" s="12"/>
      <c r="B67" s="25">
        <v>368</v>
      </c>
      <c r="C67" s="20" t="s">
        <v>74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3729857</v>
      </c>
      <c r="L67" s="46">
        <v>0</v>
      </c>
      <c r="M67" s="46">
        <v>0</v>
      </c>
      <c r="N67" s="46">
        <f t="shared" si="14"/>
        <v>3729857</v>
      </c>
      <c r="O67" s="47">
        <f t="shared" si="8"/>
        <v>198.04900971698615</v>
      </c>
      <c r="P67" s="9"/>
    </row>
    <row r="68" spans="1:119">
      <c r="A68" s="12"/>
      <c r="B68" s="25">
        <v>369.9</v>
      </c>
      <c r="C68" s="20" t="s">
        <v>75</v>
      </c>
      <c r="D68" s="46">
        <v>463573</v>
      </c>
      <c r="E68" s="46">
        <v>22795</v>
      </c>
      <c r="F68" s="46">
        <v>0</v>
      </c>
      <c r="G68" s="46">
        <v>0</v>
      </c>
      <c r="H68" s="46">
        <v>0</v>
      </c>
      <c r="I68" s="46">
        <v>67794</v>
      </c>
      <c r="J68" s="46">
        <v>536556</v>
      </c>
      <c r="K68" s="46">
        <v>22762</v>
      </c>
      <c r="L68" s="46">
        <v>0</v>
      </c>
      <c r="M68" s="46">
        <v>0</v>
      </c>
      <c r="N68" s="46">
        <f t="shared" si="14"/>
        <v>1113480</v>
      </c>
      <c r="O68" s="47">
        <f t="shared" si="8"/>
        <v>59.123878298730951</v>
      </c>
      <c r="P68" s="9"/>
    </row>
    <row r="69" spans="1:119" ht="15.75">
      <c r="A69" s="29" t="s">
        <v>46</v>
      </c>
      <c r="B69" s="30"/>
      <c r="C69" s="31"/>
      <c r="D69" s="32">
        <f t="shared" ref="D69:M69" si="15">SUM(D70:D74)</f>
        <v>6877266</v>
      </c>
      <c r="E69" s="32">
        <f t="shared" si="15"/>
        <v>0</v>
      </c>
      <c r="F69" s="32">
        <f t="shared" si="15"/>
        <v>0</v>
      </c>
      <c r="G69" s="32">
        <f t="shared" si="15"/>
        <v>996138</v>
      </c>
      <c r="H69" s="32">
        <f t="shared" si="15"/>
        <v>0</v>
      </c>
      <c r="I69" s="32">
        <f t="shared" si="15"/>
        <v>1332658</v>
      </c>
      <c r="J69" s="32">
        <f t="shared" si="15"/>
        <v>810532</v>
      </c>
      <c r="K69" s="32">
        <f t="shared" si="15"/>
        <v>0</v>
      </c>
      <c r="L69" s="32">
        <f t="shared" si="15"/>
        <v>0</v>
      </c>
      <c r="M69" s="32">
        <f t="shared" si="15"/>
        <v>25000</v>
      </c>
      <c r="N69" s="32">
        <f t="shared" ref="N69:N75" si="16">SUM(D69:M69)</f>
        <v>10041594</v>
      </c>
      <c r="O69" s="45">
        <f t="shared" ref="O69:O75" si="17">(N69/O$77)</f>
        <v>533.19141931715603</v>
      </c>
      <c r="P69" s="9"/>
    </row>
    <row r="70" spans="1:119">
      <c r="A70" s="12"/>
      <c r="B70" s="25">
        <v>381</v>
      </c>
      <c r="C70" s="20" t="s">
        <v>76</v>
      </c>
      <c r="D70" s="46">
        <v>189224</v>
      </c>
      <c r="E70" s="46">
        <v>0</v>
      </c>
      <c r="F70" s="46">
        <v>0</v>
      </c>
      <c r="G70" s="46">
        <v>996138</v>
      </c>
      <c r="H70" s="46">
        <v>0</v>
      </c>
      <c r="I70" s="46">
        <v>0</v>
      </c>
      <c r="J70" s="46">
        <v>810532</v>
      </c>
      <c r="K70" s="46">
        <v>0</v>
      </c>
      <c r="L70" s="46">
        <v>0</v>
      </c>
      <c r="M70" s="46">
        <v>0</v>
      </c>
      <c r="N70" s="46">
        <f t="shared" si="16"/>
        <v>1995894</v>
      </c>
      <c r="O70" s="47">
        <f t="shared" si="17"/>
        <v>105.97854829289014</v>
      </c>
      <c r="P70" s="9"/>
    </row>
    <row r="71" spans="1:119">
      <c r="A71" s="12"/>
      <c r="B71" s="25">
        <v>382</v>
      </c>
      <c r="C71" s="20" t="s">
        <v>87</v>
      </c>
      <c r="D71" s="46">
        <v>6688042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6688042</v>
      </c>
      <c r="O71" s="47">
        <f t="shared" si="17"/>
        <v>355.12355970902138</v>
      </c>
      <c r="P71" s="9"/>
    </row>
    <row r="72" spans="1:119">
      <c r="A72" s="12"/>
      <c r="B72" s="25">
        <v>389.4</v>
      </c>
      <c r="C72" s="20" t="s">
        <v>141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25000</v>
      </c>
      <c r="N72" s="46">
        <f t="shared" si="16"/>
        <v>25000</v>
      </c>
      <c r="O72" s="47">
        <f t="shared" si="17"/>
        <v>1.3274571231349228</v>
      </c>
      <c r="P72" s="9"/>
    </row>
    <row r="73" spans="1:119">
      <c r="A73" s="12"/>
      <c r="B73" s="25">
        <v>389.8</v>
      </c>
      <c r="C73" s="20" t="s">
        <v>134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1283545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1283545</v>
      </c>
      <c r="O73" s="47">
        <f t="shared" si="17"/>
        <v>68.154038124568572</v>
      </c>
      <c r="P73" s="9"/>
    </row>
    <row r="74" spans="1:119" ht="15.75" thickBot="1">
      <c r="A74" s="12"/>
      <c r="B74" s="25">
        <v>389.9</v>
      </c>
      <c r="C74" s="20" t="s">
        <v>119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49113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49113</v>
      </c>
      <c r="O74" s="47">
        <f t="shared" si="17"/>
        <v>2.6078160675410182</v>
      </c>
      <c r="P74" s="9"/>
    </row>
    <row r="75" spans="1:119" ht="16.5" thickBot="1">
      <c r="A75" s="14" t="s">
        <v>59</v>
      </c>
      <c r="B75" s="23"/>
      <c r="C75" s="22"/>
      <c r="D75" s="15">
        <f t="shared" ref="D75:M75" si="18">SUM(D5,D13,D22,D40,D52,D58,D69)</f>
        <v>33062757</v>
      </c>
      <c r="E75" s="15">
        <f t="shared" si="18"/>
        <v>1301661</v>
      </c>
      <c r="F75" s="15">
        <f t="shared" si="18"/>
        <v>1043211</v>
      </c>
      <c r="G75" s="15">
        <f t="shared" si="18"/>
        <v>996598</v>
      </c>
      <c r="H75" s="15">
        <f t="shared" si="18"/>
        <v>0</v>
      </c>
      <c r="I75" s="15">
        <f t="shared" si="18"/>
        <v>60159310</v>
      </c>
      <c r="J75" s="15">
        <f t="shared" si="18"/>
        <v>7438393</v>
      </c>
      <c r="K75" s="15">
        <f t="shared" si="18"/>
        <v>9082335</v>
      </c>
      <c r="L75" s="15">
        <f t="shared" si="18"/>
        <v>0</v>
      </c>
      <c r="M75" s="15">
        <f t="shared" si="18"/>
        <v>-183636</v>
      </c>
      <c r="N75" s="15">
        <f t="shared" si="16"/>
        <v>112900629</v>
      </c>
      <c r="O75" s="38">
        <f t="shared" si="17"/>
        <v>5994.8297668985288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142</v>
      </c>
      <c r="M77" s="118"/>
      <c r="N77" s="118"/>
      <c r="O77" s="43">
        <v>18833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92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80</v>
      </c>
      <c r="B3" s="108"/>
      <c r="C3" s="109"/>
      <c r="D3" s="128" t="s">
        <v>40</v>
      </c>
      <c r="E3" s="129"/>
      <c r="F3" s="129"/>
      <c r="G3" s="129"/>
      <c r="H3" s="130"/>
      <c r="I3" s="128" t="s">
        <v>41</v>
      </c>
      <c r="J3" s="130"/>
      <c r="K3" s="128" t="s">
        <v>43</v>
      </c>
      <c r="L3" s="130"/>
      <c r="M3" s="36"/>
      <c r="N3" s="37"/>
      <c r="O3" s="131" t="s">
        <v>85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81</v>
      </c>
      <c r="F4" s="34" t="s">
        <v>82</v>
      </c>
      <c r="G4" s="34" t="s">
        <v>83</v>
      </c>
      <c r="H4" s="34" t="s">
        <v>6</v>
      </c>
      <c r="I4" s="34" t="s">
        <v>7</v>
      </c>
      <c r="J4" s="35" t="s">
        <v>84</v>
      </c>
      <c r="K4" s="35" t="s">
        <v>8</v>
      </c>
      <c r="L4" s="35" t="s">
        <v>9</v>
      </c>
      <c r="M4" s="35" t="s">
        <v>10</v>
      </c>
      <c r="N4" s="35" t="s">
        <v>42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6615850</v>
      </c>
      <c r="E5" s="27">
        <f t="shared" si="0"/>
        <v>0</v>
      </c>
      <c r="F5" s="27">
        <f t="shared" si="0"/>
        <v>635491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7251341</v>
      </c>
      <c r="O5" s="33">
        <f t="shared" ref="O5:O36" si="1">(N5/O$75)</f>
        <v>395.96685414732701</v>
      </c>
      <c r="P5" s="6"/>
    </row>
    <row r="6" spans="1:133">
      <c r="A6" s="12"/>
      <c r="B6" s="25">
        <v>311</v>
      </c>
      <c r="C6" s="20" t="s">
        <v>2</v>
      </c>
      <c r="D6" s="46">
        <v>4528807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4528807</v>
      </c>
      <c r="O6" s="47">
        <f t="shared" si="1"/>
        <v>247.30011467263694</v>
      </c>
      <c r="P6" s="9"/>
    </row>
    <row r="7" spans="1:133">
      <c r="A7" s="12"/>
      <c r="B7" s="25">
        <v>312.10000000000002</v>
      </c>
      <c r="C7" s="20" t="s">
        <v>11</v>
      </c>
      <c r="D7" s="46">
        <v>407534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407534</v>
      </c>
      <c r="O7" s="47">
        <f t="shared" si="1"/>
        <v>22.253808769726422</v>
      </c>
      <c r="P7" s="9"/>
    </row>
    <row r="8" spans="1:133">
      <c r="A8" s="12"/>
      <c r="B8" s="25">
        <v>314.10000000000002</v>
      </c>
      <c r="C8" s="20" t="s">
        <v>12</v>
      </c>
      <c r="D8" s="46">
        <v>1045012</v>
      </c>
      <c r="E8" s="46">
        <v>0</v>
      </c>
      <c r="F8" s="46">
        <v>379356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1424368</v>
      </c>
      <c r="O8" s="47">
        <f t="shared" si="1"/>
        <v>77.779064052858629</v>
      </c>
      <c r="P8" s="9"/>
    </row>
    <row r="9" spans="1:133">
      <c r="A9" s="12"/>
      <c r="B9" s="25">
        <v>314.39999999999998</v>
      </c>
      <c r="C9" s="20" t="s">
        <v>13</v>
      </c>
      <c r="D9" s="46">
        <v>18559</v>
      </c>
      <c r="E9" s="46">
        <v>0</v>
      </c>
      <c r="F9" s="46">
        <v>12374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30933</v>
      </c>
      <c r="O9" s="47">
        <f t="shared" si="1"/>
        <v>1.6891279418991973</v>
      </c>
      <c r="P9" s="9"/>
    </row>
    <row r="10" spans="1:133">
      <c r="A10" s="12"/>
      <c r="B10" s="25">
        <v>314.8</v>
      </c>
      <c r="C10" s="20" t="s">
        <v>14</v>
      </c>
      <c r="D10" s="46">
        <v>17970</v>
      </c>
      <c r="E10" s="46">
        <v>0</v>
      </c>
      <c r="F10" s="46">
        <v>4125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22095</v>
      </c>
      <c r="O10" s="47">
        <f t="shared" si="1"/>
        <v>1.2065199584994266</v>
      </c>
      <c r="P10" s="9"/>
    </row>
    <row r="11" spans="1:133">
      <c r="A11" s="12"/>
      <c r="B11" s="25">
        <v>315</v>
      </c>
      <c r="C11" s="20" t="s">
        <v>102</v>
      </c>
      <c r="D11" s="46">
        <v>425514</v>
      </c>
      <c r="E11" s="46">
        <v>0</v>
      </c>
      <c r="F11" s="46">
        <v>239636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665150</v>
      </c>
      <c r="O11" s="47">
        <f t="shared" si="1"/>
        <v>36.321192595424016</v>
      </c>
      <c r="P11" s="9"/>
    </row>
    <row r="12" spans="1:133">
      <c r="A12" s="12"/>
      <c r="B12" s="25">
        <v>316</v>
      </c>
      <c r="C12" s="20" t="s">
        <v>103</v>
      </c>
      <c r="D12" s="46">
        <v>172454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172454</v>
      </c>
      <c r="O12" s="47">
        <f t="shared" si="1"/>
        <v>9.4170261562824216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3161591</v>
      </c>
      <c r="E13" s="32">
        <f t="shared" si="3"/>
        <v>0</v>
      </c>
      <c r="F13" s="32">
        <f t="shared" si="3"/>
        <v>395647</v>
      </c>
      <c r="G13" s="32">
        <f t="shared" si="3"/>
        <v>0</v>
      </c>
      <c r="H13" s="32">
        <f t="shared" si="3"/>
        <v>0</v>
      </c>
      <c r="I13" s="32">
        <f t="shared" si="3"/>
        <v>1944458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5501696</v>
      </c>
      <c r="O13" s="45">
        <f t="shared" si="1"/>
        <v>300.42570851307812</v>
      </c>
      <c r="P13" s="10"/>
    </row>
    <row r="14" spans="1:133">
      <c r="A14" s="12"/>
      <c r="B14" s="25">
        <v>322</v>
      </c>
      <c r="C14" s="20" t="s">
        <v>0</v>
      </c>
      <c r="D14" s="46">
        <v>167697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167697</v>
      </c>
      <c r="O14" s="47">
        <f t="shared" si="1"/>
        <v>9.1572653306394365</v>
      </c>
      <c r="P14" s="9"/>
    </row>
    <row r="15" spans="1:133">
      <c r="A15" s="12"/>
      <c r="B15" s="25">
        <v>323.10000000000002</v>
      </c>
      <c r="C15" s="20" t="s">
        <v>18</v>
      </c>
      <c r="D15" s="46">
        <v>841320</v>
      </c>
      <c r="E15" s="46">
        <v>0</v>
      </c>
      <c r="F15" s="46">
        <v>377087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1218407</v>
      </c>
      <c r="O15" s="47">
        <f t="shared" si="1"/>
        <v>66.532354065418005</v>
      </c>
      <c r="P15" s="9"/>
    </row>
    <row r="16" spans="1:133">
      <c r="A16" s="12"/>
      <c r="B16" s="25">
        <v>323.39999999999998</v>
      </c>
      <c r="C16" s="20" t="s">
        <v>19</v>
      </c>
      <c r="D16" s="46">
        <v>14267</v>
      </c>
      <c r="E16" s="46">
        <v>0</v>
      </c>
      <c r="F16" s="46">
        <v>18560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32827</v>
      </c>
      <c r="O16" s="47">
        <f t="shared" si="1"/>
        <v>1.7925517392016601</v>
      </c>
      <c r="P16" s="9"/>
    </row>
    <row r="17" spans="1:16">
      <c r="A17" s="12"/>
      <c r="B17" s="25">
        <v>323.7</v>
      </c>
      <c r="C17" s="20" t="s">
        <v>20</v>
      </c>
      <c r="D17" s="46">
        <v>176691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176691</v>
      </c>
      <c r="O17" s="47">
        <f t="shared" si="1"/>
        <v>9.6483918527821775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1058000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1058000</v>
      </c>
      <c r="O18" s="47">
        <f t="shared" si="1"/>
        <v>57.773166602959648</v>
      </c>
      <c r="P18" s="9"/>
    </row>
    <row r="19" spans="1:16">
      <c r="A19" s="12"/>
      <c r="B19" s="25">
        <v>324.22000000000003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886458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886458</v>
      </c>
      <c r="O19" s="47">
        <f t="shared" si="1"/>
        <v>48.405941134713046</v>
      </c>
      <c r="P19" s="9"/>
    </row>
    <row r="20" spans="1:16">
      <c r="A20" s="12"/>
      <c r="B20" s="25">
        <v>325.10000000000002</v>
      </c>
      <c r="C20" s="20" t="s">
        <v>23</v>
      </c>
      <c r="D20" s="46">
        <v>1948210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1948210</v>
      </c>
      <c r="O20" s="47">
        <f t="shared" si="1"/>
        <v>106.38398951564463</v>
      </c>
      <c r="P20" s="9"/>
    </row>
    <row r="21" spans="1:16">
      <c r="A21" s="12"/>
      <c r="B21" s="25">
        <v>329</v>
      </c>
      <c r="C21" s="20" t="s">
        <v>24</v>
      </c>
      <c r="D21" s="46">
        <v>13406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13406</v>
      </c>
      <c r="O21" s="47">
        <f t="shared" si="1"/>
        <v>0.73204827171954345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SUM(D23:D39)</f>
        <v>2640925</v>
      </c>
      <c r="E22" s="32">
        <f t="shared" si="6"/>
        <v>1476943</v>
      </c>
      <c r="F22" s="32">
        <f t="shared" si="6"/>
        <v>0</v>
      </c>
      <c r="G22" s="32">
        <f t="shared" si="6"/>
        <v>450138</v>
      </c>
      <c r="H22" s="32">
        <f t="shared" si="6"/>
        <v>0</v>
      </c>
      <c r="I22" s="32">
        <f t="shared" si="6"/>
        <v>605525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142942</v>
      </c>
      <c r="N22" s="44">
        <f t="shared" si="5"/>
        <v>5316473</v>
      </c>
      <c r="O22" s="45">
        <f t="shared" si="1"/>
        <v>290.31141811827661</v>
      </c>
      <c r="P22" s="10"/>
    </row>
    <row r="23" spans="1:16">
      <c r="A23" s="12"/>
      <c r="B23" s="25">
        <v>331.1</v>
      </c>
      <c r="C23" s="20" t="s">
        <v>25</v>
      </c>
      <c r="D23" s="46">
        <v>36266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36266</v>
      </c>
      <c r="O23" s="47">
        <f t="shared" si="1"/>
        <v>1.9803418336700704</v>
      </c>
      <c r="P23" s="9"/>
    </row>
    <row r="24" spans="1:16">
      <c r="A24" s="12"/>
      <c r="B24" s="25">
        <v>331.2</v>
      </c>
      <c r="C24" s="20" t="s">
        <v>26</v>
      </c>
      <c r="D24" s="46">
        <v>131262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131262</v>
      </c>
      <c r="O24" s="47">
        <f t="shared" si="1"/>
        <v>7.1676950799978156</v>
      </c>
      <c r="P24" s="9"/>
    </row>
    <row r="25" spans="1:16">
      <c r="A25" s="12"/>
      <c r="B25" s="25">
        <v>331.39</v>
      </c>
      <c r="C25" s="20" t="s">
        <v>94</v>
      </c>
      <c r="D25" s="46">
        <v>328568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328568</v>
      </c>
      <c r="O25" s="47">
        <f t="shared" si="1"/>
        <v>17.941789985256374</v>
      </c>
      <c r="P25" s="9"/>
    </row>
    <row r="26" spans="1:16">
      <c r="A26" s="12"/>
      <c r="B26" s="25">
        <v>331.5</v>
      </c>
      <c r="C26" s="20" t="s">
        <v>28</v>
      </c>
      <c r="D26" s="46">
        <v>0</v>
      </c>
      <c r="E26" s="46">
        <v>401510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401510</v>
      </c>
      <c r="O26" s="47">
        <f t="shared" si="1"/>
        <v>21.924862119805603</v>
      </c>
      <c r="P26" s="9"/>
    </row>
    <row r="27" spans="1:16">
      <c r="A27" s="12"/>
      <c r="B27" s="25">
        <v>331.9</v>
      </c>
      <c r="C27" s="20" t="s">
        <v>95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605525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605525</v>
      </c>
      <c r="O27" s="47">
        <f t="shared" si="1"/>
        <v>33.065308797029431</v>
      </c>
      <c r="P27" s="9"/>
    </row>
    <row r="28" spans="1:16">
      <c r="A28" s="12"/>
      <c r="B28" s="25">
        <v>333</v>
      </c>
      <c r="C28" s="20" t="s">
        <v>3</v>
      </c>
      <c r="D28" s="46">
        <v>43227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43227</v>
      </c>
      <c r="O28" s="47">
        <f t="shared" si="1"/>
        <v>2.3604543220662917</v>
      </c>
      <c r="P28" s="9"/>
    </row>
    <row r="29" spans="1:16">
      <c r="A29" s="12"/>
      <c r="B29" s="25">
        <v>334.5</v>
      </c>
      <c r="C29" s="20" t="s">
        <v>29</v>
      </c>
      <c r="D29" s="46">
        <v>41978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41978</v>
      </c>
      <c r="O29" s="47">
        <f t="shared" si="1"/>
        <v>2.2922514061049526</v>
      </c>
      <c r="P29" s="9"/>
    </row>
    <row r="30" spans="1:16">
      <c r="A30" s="12"/>
      <c r="B30" s="25">
        <v>334.7</v>
      </c>
      <c r="C30" s="20" t="s">
        <v>132</v>
      </c>
      <c r="D30" s="46">
        <v>0</v>
      </c>
      <c r="E30" s="46">
        <v>0</v>
      </c>
      <c r="F30" s="46">
        <v>0</v>
      </c>
      <c r="G30" s="46">
        <v>450138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450138</v>
      </c>
      <c r="O30" s="47">
        <f t="shared" si="1"/>
        <v>24.580243542838421</v>
      </c>
      <c r="P30" s="9"/>
    </row>
    <row r="31" spans="1:16">
      <c r="A31" s="12"/>
      <c r="B31" s="25">
        <v>334.9</v>
      </c>
      <c r="C31" s="20" t="s">
        <v>30</v>
      </c>
      <c r="D31" s="46">
        <v>50000</v>
      </c>
      <c r="E31" s="46">
        <v>45370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95370</v>
      </c>
      <c r="O31" s="47">
        <f t="shared" si="1"/>
        <v>5.207775896903839</v>
      </c>
      <c r="P31" s="9"/>
    </row>
    <row r="32" spans="1:16">
      <c r="A32" s="12"/>
      <c r="B32" s="25">
        <v>335.12</v>
      </c>
      <c r="C32" s="20" t="s">
        <v>105</v>
      </c>
      <c r="D32" s="46">
        <v>615808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615808</v>
      </c>
      <c r="O32" s="47">
        <f t="shared" si="1"/>
        <v>33.626822475836839</v>
      </c>
      <c r="P32" s="9"/>
    </row>
    <row r="33" spans="1:16">
      <c r="A33" s="12"/>
      <c r="B33" s="25">
        <v>335.14</v>
      </c>
      <c r="C33" s="20" t="s">
        <v>106</v>
      </c>
      <c r="D33" s="46">
        <v>20398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20398</v>
      </c>
      <c r="O33" s="47">
        <f t="shared" si="1"/>
        <v>1.1138535466608421</v>
      </c>
      <c r="P33" s="9"/>
    </row>
    <row r="34" spans="1:16">
      <c r="A34" s="12"/>
      <c r="B34" s="25">
        <v>335.15</v>
      </c>
      <c r="C34" s="20" t="s">
        <v>107</v>
      </c>
      <c r="D34" s="46">
        <v>24071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24071</v>
      </c>
      <c r="O34" s="47">
        <f t="shared" si="1"/>
        <v>1.3144214492437067</v>
      </c>
      <c r="P34" s="9"/>
    </row>
    <row r="35" spans="1:16">
      <c r="A35" s="12"/>
      <c r="B35" s="25">
        <v>335.18</v>
      </c>
      <c r="C35" s="20" t="s">
        <v>108</v>
      </c>
      <c r="D35" s="46">
        <v>938018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938018</v>
      </c>
      <c r="O35" s="47">
        <f t="shared" si="1"/>
        <v>51.221427401299621</v>
      </c>
      <c r="P35" s="9"/>
    </row>
    <row r="36" spans="1:16">
      <c r="A36" s="12"/>
      <c r="B36" s="25">
        <v>335.21</v>
      </c>
      <c r="C36" s="20" t="s">
        <v>35</v>
      </c>
      <c r="D36" s="46">
        <v>12769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12769</v>
      </c>
      <c r="O36" s="47">
        <f t="shared" si="1"/>
        <v>0.69726423851908481</v>
      </c>
      <c r="P36" s="9"/>
    </row>
    <row r="37" spans="1:16">
      <c r="A37" s="12"/>
      <c r="B37" s="25">
        <v>335.41</v>
      </c>
      <c r="C37" s="20" t="s">
        <v>90</v>
      </c>
      <c r="D37" s="46">
        <v>26421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26421</v>
      </c>
      <c r="O37" s="47">
        <f t="shared" ref="O37:O68" si="8">(N37/O$75)</f>
        <v>1.4427455905640802</v>
      </c>
      <c r="P37" s="9"/>
    </row>
    <row r="38" spans="1:16">
      <c r="A38" s="12"/>
      <c r="B38" s="25">
        <v>337.4</v>
      </c>
      <c r="C38" s="20" t="s">
        <v>109</v>
      </c>
      <c r="D38" s="46">
        <v>372139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372139</v>
      </c>
      <c r="O38" s="47">
        <f t="shared" si="8"/>
        <v>20.321028777371268</v>
      </c>
      <c r="P38" s="9"/>
    </row>
    <row r="39" spans="1:16">
      <c r="A39" s="12"/>
      <c r="B39" s="25">
        <v>338</v>
      </c>
      <c r="C39" s="20" t="s">
        <v>39</v>
      </c>
      <c r="D39" s="46">
        <v>0</v>
      </c>
      <c r="E39" s="46">
        <v>1030063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142942</v>
      </c>
      <c r="N39" s="46">
        <f>SUM(D39:M39)</f>
        <v>1173005</v>
      </c>
      <c r="O39" s="47">
        <f t="shared" si="8"/>
        <v>64.053131655108388</v>
      </c>
      <c r="P39" s="9"/>
    </row>
    <row r="40" spans="1:16" ht="15.75">
      <c r="A40" s="29" t="s">
        <v>44</v>
      </c>
      <c r="B40" s="30"/>
      <c r="C40" s="31"/>
      <c r="D40" s="32">
        <f t="shared" ref="D40:M40" si="9">SUM(D41:D51)</f>
        <v>11435478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53875486</v>
      </c>
      <c r="J40" s="32">
        <f t="shared" si="9"/>
        <v>1002533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66313497</v>
      </c>
      <c r="O40" s="45">
        <f t="shared" si="8"/>
        <v>3621.1159831813466</v>
      </c>
      <c r="P40" s="10"/>
    </row>
    <row r="41" spans="1:16">
      <c r="A41" s="12"/>
      <c r="B41" s="25">
        <v>341.2</v>
      </c>
      <c r="C41" s="20" t="s">
        <v>110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1002533</v>
      </c>
      <c r="K41" s="46">
        <v>0</v>
      </c>
      <c r="L41" s="46">
        <v>0</v>
      </c>
      <c r="M41" s="46">
        <v>0</v>
      </c>
      <c r="N41" s="46">
        <f t="shared" ref="N41:N51" si="10">SUM(D41:M41)</f>
        <v>1002533</v>
      </c>
      <c r="O41" s="47">
        <f t="shared" si="8"/>
        <v>54.744334625675748</v>
      </c>
      <c r="P41" s="9"/>
    </row>
    <row r="42" spans="1:16">
      <c r="A42" s="12"/>
      <c r="B42" s="25">
        <v>341.3</v>
      </c>
      <c r="C42" s="20" t="s">
        <v>111</v>
      </c>
      <c r="D42" s="46">
        <v>5687434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5687434</v>
      </c>
      <c r="O42" s="47">
        <f t="shared" si="8"/>
        <v>310.56812100693497</v>
      </c>
      <c r="P42" s="9"/>
    </row>
    <row r="43" spans="1:16">
      <c r="A43" s="12"/>
      <c r="B43" s="25">
        <v>341.9</v>
      </c>
      <c r="C43" s="20" t="s">
        <v>112</v>
      </c>
      <c r="D43" s="46">
        <v>181669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181669</v>
      </c>
      <c r="O43" s="47">
        <f t="shared" si="8"/>
        <v>9.9202206083110358</v>
      </c>
      <c r="P43" s="9"/>
    </row>
    <row r="44" spans="1:16">
      <c r="A44" s="12"/>
      <c r="B44" s="25">
        <v>342.9</v>
      </c>
      <c r="C44" s="20" t="s">
        <v>50</v>
      </c>
      <c r="D44" s="46">
        <v>9130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9130</v>
      </c>
      <c r="O44" s="47">
        <f t="shared" si="8"/>
        <v>0.49855294053404686</v>
      </c>
      <c r="P44" s="9"/>
    </row>
    <row r="45" spans="1:16">
      <c r="A45" s="12"/>
      <c r="B45" s="25">
        <v>343.3</v>
      </c>
      <c r="C45" s="20" t="s">
        <v>51</v>
      </c>
      <c r="D45" s="46">
        <v>2660866</v>
      </c>
      <c r="E45" s="46">
        <v>0</v>
      </c>
      <c r="F45" s="46">
        <v>0</v>
      </c>
      <c r="G45" s="46">
        <v>0</v>
      </c>
      <c r="H45" s="46">
        <v>0</v>
      </c>
      <c r="I45" s="46">
        <v>2973299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5634165</v>
      </c>
      <c r="O45" s="47">
        <f t="shared" si="8"/>
        <v>307.6593130562988</v>
      </c>
      <c r="P45" s="9"/>
    </row>
    <row r="46" spans="1:16">
      <c r="A46" s="12"/>
      <c r="B46" s="25">
        <v>343.4</v>
      </c>
      <c r="C46" s="20" t="s">
        <v>52</v>
      </c>
      <c r="D46" s="46">
        <v>2506985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2506985</v>
      </c>
      <c r="O46" s="47">
        <f t="shared" si="8"/>
        <v>136.89646699066236</v>
      </c>
      <c r="P46" s="9"/>
    </row>
    <row r="47" spans="1:16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49585072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49585072</v>
      </c>
      <c r="O47" s="47">
        <f t="shared" si="8"/>
        <v>2707.6433134931472</v>
      </c>
      <c r="P47" s="9"/>
    </row>
    <row r="48" spans="1:16">
      <c r="A48" s="12"/>
      <c r="B48" s="25">
        <v>343.9</v>
      </c>
      <c r="C48" s="20" t="s">
        <v>54</v>
      </c>
      <c r="D48" s="46">
        <v>206820</v>
      </c>
      <c r="E48" s="46">
        <v>0</v>
      </c>
      <c r="F48" s="46">
        <v>0</v>
      </c>
      <c r="G48" s="46">
        <v>0</v>
      </c>
      <c r="H48" s="46">
        <v>0</v>
      </c>
      <c r="I48" s="46">
        <v>1317115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1523935</v>
      </c>
      <c r="O48" s="47">
        <f t="shared" si="8"/>
        <v>83.216021405558891</v>
      </c>
      <c r="P48" s="9"/>
    </row>
    <row r="49" spans="1:16">
      <c r="A49" s="12"/>
      <c r="B49" s="25">
        <v>347.3</v>
      </c>
      <c r="C49" s="20" t="s">
        <v>56</v>
      </c>
      <c r="D49" s="46">
        <v>133223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133223</v>
      </c>
      <c r="O49" s="47">
        <f t="shared" si="8"/>
        <v>7.2747774804783489</v>
      </c>
      <c r="P49" s="9"/>
    </row>
    <row r="50" spans="1:16">
      <c r="A50" s="12"/>
      <c r="B50" s="25">
        <v>347.4</v>
      </c>
      <c r="C50" s="20" t="s">
        <v>57</v>
      </c>
      <c r="D50" s="46">
        <v>31950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31950</v>
      </c>
      <c r="O50" s="47">
        <f t="shared" si="8"/>
        <v>1.7446622617812484</v>
      </c>
      <c r="P50" s="9"/>
    </row>
    <row r="51" spans="1:16">
      <c r="A51" s="12"/>
      <c r="B51" s="25">
        <v>347.5</v>
      </c>
      <c r="C51" s="20" t="s">
        <v>58</v>
      </c>
      <c r="D51" s="46">
        <v>17401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17401</v>
      </c>
      <c r="O51" s="47">
        <f t="shared" si="8"/>
        <v>0.95019931196417851</v>
      </c>
      <c r="P51" s="9"/>
    </row>
    <row r="52" spans="1:16" ht="15.75">
      <c r="A52" s="29" t="s">
        <v>45</v>
      </c>
      <c r="B52" s="30"/>
      <c r="C52" s="31"/>
      <c r="D52" s="32">
        <f t="shared" ref="D52:M52" si="11">SUM(D53:D55)</f>
        <v>24956</v>
      </c>
      <c r="E52" s="32">
        <f t="shared" si="11"/>
        <v>17604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7" si="12">SUM(D52:M52)</f>
        <v>42560</v>
      </c>
      <c r="O52" s="45">
        <f t="shared" si="8"/>
        <v>2.3240321083383391</v>
      </c>
      <c r="P52" s="10"/>
    </row>
    <row r="53" spans="1:16">
      <c r="A53" s="13"/>
      <c r="B53" s="39">
        <v>351.2</v>
      </c>
      <c r="C53" s="21" t="s">
        <v>62</v>
      </c>
      <c r="D53" s="46">
        <v>0</v>
      </c>
      <c r="E53" s="46">
        <v>13774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13774</v>
      </c>
      <c r="O53" s="47">
        <f t="shared" si="8"/>
        <v>0.75214328619013815</v>
      </c>
      <c r="P53" s="9"/>
    </row>
    <row r="54" spans="1:16">
      <c r="A54" s="13"/>
      <c r="B54" s="39">
        <v>351.3</v>
      </c>
      <c r="C54" s="21" t="s">
        <v>63</v>
      </c>
      <c r="D54" s="46">
        <v>0</v>
      </c>
      <c r="E54" s="46">
        <v>3830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3830</v>
      </c>
      <c r="O54" s="47">
        <f t="shared" si="8"/>
        <v>0.20914104734341724</v>
      </c>
      <c r="P54" s="9"/>
    </row>
    <row r="55" spans="1:16">
      <c r="A55" s="13"/>
      <c r="B55" s="39">
        <v>351.9</v>
      </c>
      <c r="C55" s="21" t="s">
        <v>113</v>
      </c>
      <c r="D55" s="46">
        <v>24956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24956</v>
      </c>
      <c r="O55" s="47">
        <f t="shared" si="8"/>
        <v>1.3627477748047836</v>
      </c>
      <c r="P55" s="9"/>
    </row>
    <row r="56" spans="1:16" ht="15.75">
      <c r="A56" s="29" t="s">
        <v>4</v>
      </c>
      <c r="B56" s="30"/>
      <c r="C56" s="31"/>
      <c r="D56" s="32">
        <f t="shared" ref="D56:M56" si="13">SUM(D57:D66)</f>
        <v>881806</v>
      </c>
      <c r="E56" s="32">
        <f t="shared" si="13"/>
        <v>194137</v>
      </c>
      <c r="F56" s="32">
        <f t="shared" si="13"/>
        <v>16228</v>
      </c>
      <c r="G56" s="32">
        <f t="shared" si="13"/>
        <v>1001</v>
      </c>
      <c r="H56" s="32">
        <f t="shared" si="13"/>
        <v>0</v>
      </c>
      <c r="I56" s="32">
        <f t="shared" si="13"/>
        <v>521641</v>
      </c>
      <c r="J56" s="32">
        <f t="shared" si="13"/>
        <v>766547</v>
      </c>
      <c r="K56" s="32">
        <f t="shared" si="13"/>
        <v>3499392</v>
      </c>
      <c r="L56" s="32">
        <f t="shared" si="13"/>
        <v>0</v>
      </c>
      <c r="M56" s="32">
        <f t="shared" si="13"/>
        <v>89</v>
      </c>
      <c r="N56" s="32">
        <f t="shared" si="12"/>
        <v>5880841</v>
      </c>
      <c r="O56" s="45">
        <f t="shared" si="8"/>
        <v>321.12930704963685</v>
      </c>
      <c r="P56" s="10"/>
    </row>
    <row r="57" spans="1:16">
      <c r="A57" s="12"/>
      <c r="B57" s="25">
        <v>361.1</v>
      </c>
      <c r="C57" s="20" t="s">
        <v>66</v>
      </c>
      <c r="D57" s="46">
        <v>138722</v>
      </c>
      <c r="E57" s="46">
        <v>1381</v>
      </c>
      <c r="F57" s="46">
        <v>17008</v>
      </c>
      <c r="G57" s="46">
        <v>1001</v>
      </c>
      <c r="H57" s="46">
        <v>0</v>
      </c>
      <c r="I57" s="46">
        <v>507268</v>
      </c>
      <c r="J57" s="46">
        <v>39230</v>
      </c>
      <c r="K57" s="46">
        <v>1451575</v>
      </c>
      <c r="L57" s="46">
        <v>0</v>
      </c>
      <c r="M57" s="46">
        <v>89</v>
      </c>
      <c r="N57" s="46">
        <f t="shared" si="12"/>
        <v>2156274</v>
      </c>
      <c r="O57" s="47">
        <f t="shared" si="8"/>
        <v>117.74553595806258</v>
      </c>
      <c r="P57" s="9"/>
    </row>
    <row r="58" spans="1:16">
      <c r="A58" s="12"/>
      <c r="B58" s="25">
        <v>361.2</v>
      </c>
      <c r="C58" s="20" t="s">
        <v>67</v>
      </c>
      <c r="D58" s="46">
        <v>884</v>
      </c>
      <c r="E58" s="46">
        <v>0</v>
      </c>
      <c r="F58" s="46">
        <v>0</v>
      </c>
      <c r="G58" s="46">
        <v>0</v>
      </c>
      <c r="H58" s="46">
        <v>0</v>
      </c>
      <c r="I58" s="46">
        <v>7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4">SUM(D58:M58)</f>
        <v>891</v>
      </c>
      <c r="O58" s="47">
        <f t="shared" si="8"/>
        <v>4.8653961666575658E-2</v>
      </c>
      <c r="P58" s="9"/>
    </row>
    <row r="59" spans="1:16">
      <c r="A59" s="12"/>
      <c r="B59" s="25">
        <v>361.3</v>
      </c>
      <c r="C59" s="20" t="s">
        <v>68</v>
      </c>
      <c r="D59" s="46">
        <v>33832</v>
      </c>
      <c r="E59" s="46">
        <v>0</v>
      </c>
      <c r="F59" s="46">
        <v>-780</v>
      </c>
      <c r="G59" s="46">
        <v>0</v>
      </c>
      <c r="H59" s="46">
        <v>0</v>
      </c>
      <c r="I59" s="46">
        <v>-67681</v>
      </c>
      <c r="J59" s="46">
        <v>-1849</v>
      </c>
      <c r="K59" s="46">
        <v>0</v>
      </c>
      <c r="L59" s="46">
        <v>0</v>
      </c>
      <c r="M59" s="46">
        <v>0</v>
      </c>
      <c r="N59" s="46">
        <f t="shared" si="14"/>
        <v>-36478</v>
      </c>
      <c r="O59" s="47">
        <f t="shared" si="8"/>
        <v>-1.9919183093976955</v>
      </c>
      <c r="P59" s="9"/>
    </row>
    <row r="60" spans="1:16">
      <c r="A60" s="12"/>
      <c r="B60" s="25">
        <v>361.4</v>
      </c>
      <c r="C60" s="20" t="s">
        <v>114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-1900061</v>
      </c>
      <c r="L60" s="46">
        <v>0</v>
      </c>
      <c r="M60" s="46">
        <v>0</v>
      </c>
      <c r="N60" s="46">
        <f t="shared" si="14"/>
        <v>-1900061</v>
      </c>
      <c r="O60" s="47">
        <f t="shared" si="8"/>
        <v>-103.75476437503413</v>
      </c>
      <c r="P60" s="9"/>
    </row>
    <row r="61" spans="1:16">
      <c r="A61" s="12"/>
      <c r="B61" s="25">
        <v>362</v>
      </c>
      <c r="C61" s="20" t="s">
        <v>70</v>
      </c>
      <c r="D61" s="46">
        <v>98478</v>
      </c>
      <c r="E61" s="46">
        <v>20111</v>
      </c>
      <c r="F61" s="46">
        <v>0</v>
      </c>
      <c r="G61" s="46">
        <v>0</v>
      </c>
      <c r="H61" s="46">
        <v>0</v>
      </c>
      <c r="I61" s="46">
        <v>1300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119889</v>
      </c>
      <c r="O61" s="47">
        <f t="shared" si="8"/>
        <v>6.5466608420247914</v>
      </c>
      <c r="P61" s="9"/>
    </row>
    <row r="62" spans="1:16">
      <c r="A62" s="12"/>
      <c r="B62" s="25">
        <v>364</v>
      </c>
      <c r="C62" s="20" t="s">
        <v>115</v>
      </c>
      <c r="D62" s="46">
        <v>108512</v>
      </c>
      <c r="E62" s="46">
        <v>0</v>
      </c>
      <c r="F62" s="46">
        <v>0</v>
      </c>
      <c r="G62" s="46">
        <v>0</v>
      </c>
      <c r="H62" s="46">
        <v>0</v>
      </c>
      <c r="I62" s="46">
        <v>-1544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106968</v>
      </c>
      <c r="O62" s="47">
        <f t="shared" si="8"/>
        <v>5.8410964888330694</v>
      </c>
      <c r="P62" s="9"/>
    </row>
    <row r="63" spans="1:16">
      <c r="A63" s="12"/>
      <c r="B63" s="25">
        <v>365</v>
      </c>
      <c r="C63" s="20" t="s">
        <v>116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8169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8169</v>
      </c>
      <c r="O63" s="47">
        <f t="shared" si="8"/>
        <v>0.44607655763665155</v>
      </c>
      <c r="P63" s="9"/>
    </row>
    <row r="64" spans="1:16">
      <c r="A64" s="12"/>
      <c r="B64" s="25">
        <v>366</v>
      </c>
      <c r="C64" s="20" t="s">
        <v>73</v>
      </c>
      <c r="D64" s="46">
        <v>134985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134985</v>
      </c>
      <c r="O64" s="47">
        <f t="shared" si="8"/>
        <v>7.3709932834598373</v>
      </c>
      <c r="P64" s="9"/>
    </row>
    <row r="65" spans="1:119">
      <c r="A65" s="12"/>
      <c r="B65" s="25">
        <v>368</v>
      </c>
      <c r="C65" s="20" t="s">
        <v>74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3926193</v>
      </c>
      <c r="L65" s="46">
        <v>0</v>
      </c>
      <c r="M65" s="46">
        <v>0</v>
      </c>
      <c r="N65" s="46">
        <f t="shared" si="14"/>
        <v>3926193</v>
      </c>
      <c r="O65" s="47">
        <f t="shared" si="8"/>
        <v>214.393763992792</v>
      </c>
      <c r="P65" s="9"/>
    </row>
    <row r="66" spans="1:119">
      <c r="A66" s="12"/>
      <c r="B66" s="25">
        <v>369.9</v>
      </c>
      <c r="C66" s="20" t="s">
        <v>75</v>
      </c>
      <c r="D66" s="46">
        <v>366393</v>
      </c>
      <c r="E66" s="46">
        <v>172645</v>
      </c>
      <c r="F66" s="46">
        <v>0</v>
      </c>
      <c r="G66" s="46">
        <v>0</v>
      </c>
      <c r="H66" s="46">
        <v>0</v>
      </c>
      <c r="I66" s="46">
        <v>74122</v>
      </c>
      <c r="J66" s="46">
        <v>729166</v>
      </c>
      <c r="K66" s="46">
        <v>21685</v>
      </c>
      <c r="L66" s="46">
        <v>0</v>
      </c>
      <c r="M66" s="46">
        <v>0</v>
      </c>
      <c r="N66" s="46">
        <f t="shared" si="14"/>
        <v>1364011</v>
      </c>
      <c r="O66" s="47">
        <f t="shared" si="8"/>
        <v>74.48320864959318</v>
      </c>
      <c r="P66" s="9"/>
    </row>
    <row r="67" spans="1:119" ht="15.75">
      <c r="A67" s="29" t="s">
        <v>46</v>
      </c>
      <c r="B67" s="30"/>
      <c r="C67" s="31"/>
      <c r="D67" s="32">
        <f t="shared" ref="D67:M67" si="15">SUM(D68:D72)</f>
        <v>13188865</v>
      </c>
      <c r="E67" s="32">
        <f t="shared" si="15"/>
        <v>0</v>
      </c>
      <c r="F67" s="32">
        <f t="shared" si="15"/>
        <v>0</v>
      </c>
      <c r="G67" s="32">
        <f t="shared" si="15"/>
        <v>46164</v>
      </c>
      <c r="H67" s="32">
        <f t="shared" si="15"/>
        <v>0</v>
      </c>
      <c r="I67" s="32">
        <f t="shared" si="15"/>
        <v>2846580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ref="N67:N73" si="16">SUM(D67:M67)</f>
        <v>16081609</v>
      </c>
      <c r="O67" s="45">
        <f t="shared" si="8"/>
        <v>878.15262381914488</v>
      </c>
      <c r="P67" s="9"/>
    </row>
    <row r="68" spans="1:119">
      <c r="A68" s="12"/>
      <c r="B68" s="25">
        <v>381</v>
      </c>
      <c r="C68" s="20" t="s">
        <v>76</v>
      </c>
      <c r="D68" s="46">
        <v>11000</v>
      </c>
      <c r="E68" s="46">
        <v>0</v>
      </c>
      <c r="F68" s="46">
        <v>0</v>
      </c>
      <c r="G68" s="46">
        <v>46164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57164</v>
      </c>
      <c r="O68" s="47">
        <f t="shared" si="8"/>
        <v>3.1214983891224812</v>
      </c>
      <c r="P68" s="9"/>
    </row>
    <row r="69" spans="1:119">
      <c r="A69" s="12"/>
      <c r="B69" s="25">
        <v>382</v>
      </c>
      <c r="C69" s="20" t="s">
        <v>87</v>
      </c>
      <c r="D69" s="46">
        <v>11102408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11102408</v>
      </c>
      <c r="O69" s="47">
        <f>(N69/O$75)</f>
        <v>606.25828646316825</v>
      </c>
      <c r="P69" s="9"/>
    </row>
    <row r="70" spans="1:119">
      <c r="A70" s="12"/>
      <c r="B70" s="25">
        <v>384</v>
      </c>
      <c r="C70" s="20" t="s">
        <v>117</v>
      </c>
      <c r="D70" s="46">
        <v>2010000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2010000</v>
      </c>
      <c r="O70" s="47">
        <f>(N70/O$75)</f>
        <v>109.7580953421067</v>
      </c>
      <c r="P70" s="9"/>
    </row>
    <row r="71" spans="1:119">
      <c r="A71" s="12"/>
      <c r="B71" s="25">
        <v>389.8</v>
      </c>
      <c r="C71" s="20" t="s">
        <v>134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2797467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2797467</v>
      </c>
      <c r="O71" s="47">
        <f>(N71/O$75)</f>
        <v>152.75853219024737</v>
      </c>
      <c r="P71" s="9"/>
    </row>
    <row r="72" spans="1:119" ht="15.75" thickBot="1">
      <c r="A72" s="12"/>
      <c r="B72" s="25">
        <v>389.9</v>
      </c>
      <c r="C72" s="20" t="s">
        <v>119</v>
      </c>
      <c r="D72" s="46">
        <v>65457</v>
      </c>
      <c r="E72" s="46">
        <v>0</v>
      </c>
      <c r="F72" s="46">
        <v>0</v>
      </c>
      <c r="G72" s="46">
        <v>0</v>
      </c>
      <c r="H72" s="46">
        <v>0</v>
      </c>
      <c r="I72" s="46">
        <v>49113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114570</v>
      </c>
      <c r="O72" s="47">
        <f>(N72/O$75)</f>
        <v>6.2562114345000817</v>
      </c>
      <c r="P72" s="9"/>
    </row>
    <row r="73" spans="1:119" ht="16.5" thickBot="1">
      <c r="A73" s="14" t="s">
        <v>59</v>
      </c>
      <c r="B73" s="23"/>
      <c r="C73" s="22"/>
      <c r="D73" s="15">
        <f t="shared" ref="D73:M73" si="17">SUM(D5,D13,D22,D40,D52,D56,D67)</f>
        <v>37949471</v>
      </c>
      <c r="E73" s="15">
        <f t="shared" si="17"/>
        <v>1688684</v>
      </c>
      <c r="F73" s="15">
        <f t="shared" si="17"/>
        <v>1047366</v>
      </c>
      <c r="G73" s="15">
        <f t="shared" si="17"/>
        <v>497303</v>
      </c>
      <c r="H73" s="15">
        <f t="shared" si="17"/>
        <v>0</v>
      </c>
      <c r="I73" s="15">
        <f t="shared" si="17"/>
        <v>59793690</v>
      </c>
      <c r="J73" s="15">
        <f t="shared" si="17"/>
        <v>1769080</v>
      </c>
      <c r="K73" s="15">
        <f t="shared" si="17"/>
        <v>3499392</v>
      </c>
      <c r="L73" s="15">
        <f t="shared" si="17"/>
        <v>0</v>
      </c>
      <c r="M73" s="15">
        <f t="shared" si="17"/>
        <v>143031</v>
      </c>
      <c r="N73" s="15">
        <f t="shared" si="16"/>
        <v>106388017</v>
      </c>
      <c r="O73" s="38">
        <f>(N73/O$75)</f>
        <v>5809.4259269371487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137</v>
      </c>
      <c r="M75" s="118"/>
      <c r="N75" s="118"/>
      <c r="O75" s="43">
        <v>18313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92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2025-02-12T17:46:58Z</cp:lastPrinted>
  <dcterms:created xsi:type="dcterms:W3CDTF">2000-08-31T21:26:31Z</dcterms:created>
  <dcterms:modified xsi:type="dcterms:W3CDTF">2025-02-12T17:47:02Z</dcterms:modified>
</cp:coreProperties>
</file>