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206" documentId="11_3C4848F6FA07241EFD8A9FB27AB6C34FD50A15E1" xr6:coauthVersionLast="47" xr6:coauthVersionMax="47" xr10:uidLastSave="{E3AC9EFF-E9CF-4BE1-8A63-14C191C85B0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'2008'!$A$1:$O$68</definedName>
    <definedName name="_xlnm.Print_Area" localSheetId="14">'2009'!$A$1:$O$65</definedName>
    <definedName name="_xlnm.Print_Area" localSheetId="13">'2010'!$A$1:$O$66</definedName>
    <definedName name="_xlnm.Print_Area" localSheetId="12">'2011'!$A$1:$O$68</definedName>
    <definedName name="_xlnm.Print_Area" localSheetId="11">'2012'!$A$1:$O$67</definedName>
    <definedName name="_xlnm.Print_Area" localSheetId="10">'2013'!$A$1:$O$65</definedName>
    <definedName name="_xlnm.Print_Area" localSheetId="9">'2014'!$A$1:$O$68</definedName>
    <definedName name="_xlnm.Print_Area" localSheetId="8">'2015'!$A$1:$O$69</definedName>
    <definedName name="_xlnm.Print_Area" localSheetId="7">'2016'!$A$1:$O$67</definedName>
    <definedName name="_xlnm.Print_Area" localSheetId="6">'2017'!$A$1:$O$69</definedName>
    <definedName name="_xlnm.Print_Area" localSheetId="5">'2018'!$A$1:$O$68</definedName>
    <definedName name="_xlnm.Print_Area" localSheetId="4">'2019'!$A$1:$O$69</definedName>
    <definedName name="_xlnm.Print_Area" localSheetId="3">'2020'!$A$1:$O$67</definedName>
    <definedName name="_xlnm.Print_Area" localSheetId="2">'2021'!$A$1:$P$67</definedName>
    <definedName name="_xlnm.Print_Area" localSheetId="1">'2022'!$A$1:$P$65</definedName>
    <definedName name="_xlnm.Print_Area" localSheetId="0">'2023'!$A$1:$P$80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5" i="48" l="1"/>
  <c r="P75" i="48" s="1"/>
  <c r="O74" i="48"/>
  <c r="P74" i="48" s="1"/>
  <c r="O73" i="48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0" i="47"/>
  <c r="P60" i="47" s="1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0" i="48" l="1"/>
  <c r="P60" i="48" s="1"/>
  <c r="O56" i="48"/>
  <c r="P56" i="48" s="1"/>
  <c r="O5" i="48"/>
  <c r="P5" i="48" s="1"/>
  <c r="O14" i="48"/>
  <c r="P14" i="48" s="1"/>
  <c r="D76" i="48"/>
  <c r="K76" i="48"/>
  <c r="E76" i="48"/>
  <c r="F76" i="48"/>
  <c r="G76" i="48"/>
  <c r="H76" i="48"/>
  <c r="I76" i="48"/>
  <c r="J76" i="48"/>
  <c r="O38" i="48"/>
  <c r="P38" i="48" s="1"/>
  <c r="O72" i="48"/>
  <c r="P72" i="48" s="1"/>
  <c r="L76" i="48"/>
  <c r="O23" i="48"/>
  <c r="P23" i="48" s="1"/>
  <c r="M76" i="48"/>
  <c r="N76" i="48"/>
  <c r="O58" i="47"/>
  <c r="P58" i="47" s="1"/>
  <c r="O49" i="47"/>
  <c r="P49" i="47" s="1"/>
  <c r="O46" i="47"/>
  <c r="P46" i="47" s="1"/>
  <c r="O31" i="47"/>
  <c r="P31" i="47" s="1"/>
  <c r="D61" i="47"/>
  <c r="E61" i="47"/>
  <c r="O21" i="47"/>
  <c r="P21" i="47" s="1"/>
  <c r="K61" i="47"/>
  <c r="L61" i="47"/>
  <c r="J61" i="47"/>
  <c r="M61" i="47"/>
  <c r="O14" i="47"/>
  <c r="P14" i="47" s="1"/>
  <c r="I61" i="47"/>
  <c r="H61" i="47"/>
  <c r="N61" i="47"/>
  <c r="G61" i="47"/>
  <c r="O5" i="47"/>
  <c r="P5" i="47" s="1"/>
  <c r="F61" i="47"/>
  <c r="O62" i="46"/>
  <c r="P62" i="46" s="1"/>
  <c r="O61" i="46"/>
  <c r="P61" i="46" s="1"/>
  <c r="N60" i="46"/>
  <c r="M60" i="46"/>
  <c r="L60" i="46"/>
  <c r="K60" i="46"/>
  <c r="J60" i="46"/>
  <c r="I60" i="46"/>
  <c r="H60" i="46"/>
  <c r="G60" i="46"/>
  <c r="F60" i="46"/>
  <c r="E60" i="46"/>
  <c r="D60" i="46"/>
  <c r="O59" i="46"/>
  <c r="P59" i="46"/>
  <c r="O58" i="46"/>
  <c r="P58" i="46"/>
  <c r="O57" i="46"/>
  <c r="P57" i="46"/>
  <c r="O56" i="46"/>
  <c r="P56" i="46" s="1"/>
  <c r="O55" i="46"/>
  <c r="P55" i="46" s="1"/>
  <c r="O54" i="46"/>
  <c r="P54" i="46"/>
  <c r="O53" i="46"/>
  <c r="P53" i="46"/>
  <c r="N52" i="46"/>
  <c r="M52" i="46"/>
  <c r="L52" i="46"/>
  <c r="K52" i="46"/>
  <c r="J52" i="46"/>
  <c r="I52" i="46"/>
  <c r="H52" i="46"/>
  <c r="O52" i="46" s="1"/>
  <c r="P52" i="46" s="1"/>
  <c r="G52" i="46"/>
  <c r="F52" i="46"/>
  <c r="E52" i="46"/>
  <c r="D52" i="46"/>
  <c r="O51" i="46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/>
  <c r="O47" i="46"/>
  <c r="P47" i="46" s="1"/>
  <c r="O46" i="46"/>
  <c r="P46" i="46" s="1"/>
  <c r="O45" i="46"/>
  <c r="P45" i="46" s="1"/>
  <c r="O44" i="46"/>
  <c r="P44" i="46"/>
  <c r="O43" i="46"/>
  <c r="P43" i="46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/>
  <c r="O36" i="46"/>
  <c r="P36" i="46"/>
  <c r="O35" i="46"/>
  <c r="P35" i="46" s="1"/>
  <c r="O34" i="46"/>
  <c r="P34" i="46" s="1"/>
  <c r="O33" i="46"/>
  <c r="P33" i="46"/>
  <c r="N32" i="46"/>
  <c r="M32" i="46"/>
  <c r="L32" i="46"/>
  <c r="O32" i="46" s="1"/>
  <c r="P32" i="46" s="1"/>
  <c r="K32" i="46"/>
  <c r="J32" i="46"/>
  <c r="I32" i="46"/>
  <c r="H32" i="46"/>
  <c r="G32" i="46"/>
  <c r="F32" i="46"/>
  <c r="E32" i="46"/>
  <c r="D32" i="46"/>
  <c r="O31" i="46"/>
  <c r="P31" i="46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/>
  <c r="O24" i="46"/>
  <c r="P24" i="46" s="1"/>
  <c r="O23" i="46"/>
  <c r="P23" i="46" s="1"/>
  <c r="O22" i="46"/>
  <c r="P22" i="46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 s="1"/>
  <c r="O18" i="46"/>
  <c r="P18" i="46"/>
  <c r="O17" i="46"/>
  <c r="P17" i="46" s="1"/>
  <c r="O16" i="46"/>
  <c r="P16" i="46"/>
  <c r="O15" i="46"/>
  <c r="P15" i="46"/>
  <c r="N14" i="46"/>
  <c r="M14" i="46"/>
  <c r="L14" i="46"/>
  <c r="K14" i="46"/>
  <c r="J14" i="46"/>
  <c r="I14" i="46"/>
  <c r="H14" i="46"/>
  <c r="H63" i="46" s="1"/>
  <c r="G14" i="46"/>
  <c r="F14" i="46"/>
  <c r="E14" i="46"/>
  <c r="D14" i="46"/>
  <c r="O13" i="46"/>
  <c r="P13" i="46"/>
  <c r="O12" i="46"/>
  <c r="P12" i="46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E63" i="46" s="1"/>
  <c r="D5" i="46"/>
  <c r="N62" i="45"/>
  <c r="O62" i="45" s="1"/>
  <c r="N61" i="45"/>
  <c r="O61" i="45"/>
  <c r="M60" i="45"/>
  <c r="L60" i="45"/>
  <c r="K60" i="45"/>
  <c r="J60" i="45"/>
  <c r="I60" i="45"/>
  <c r="H60" i="45"/>
  <c r="G60" i="45"/>
  <c r="F60" i="45"/>
  <c r="E60" i="45"/>
  <c r="D60" i="45"/>
  <c r="N59" i="45"/>
  <c r="O59" i="45"/>
  <c r="N58" i="45"/>
  <c r="O58" i="45"/>
  <c r="N57" i="45"/>
  <c r="O57" i="45" s="1"/>
  <c r="N56" i="45"/>
  <c r="O56" i="45" s="1"/>
  <c r="N55" i="45"/>
  <c r="O55" i="45" s="1"/>
  <c r="N54" i="45"/>
  <c r="O54" i="45" s="1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M32" i="45"/>
  <c r="M63" i="45" s="1"/>
  <c r="L32" i="45"/>
  <c r="K32" i="45"/>
  <c r="J32" i="45"/>
  <c r="I32" i="45"/>
  <c r="H32" i="45"/>
  <c r="G32" i="45"/>
  <c r="F32" i="45"/>
  <c r="E32" i="45"/>
  <c r="E63" i="45" s="1"/>
  <c r="D32" i="45"/>
  <c r="N32" i="45" s="1"/>
  <c r="O32" i="45" s="1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N21" i="45" s="1"/>
  <c r="O21" i="45" s="1"/>
  <c r="G21" i="45"/>
  <c r="F21" i="45"/>
  <c r="E21" i="45"/>
  <c r="D21" i="45"/>
  <c r="N20" i="45"/>
  <c r="O20" i="45"/>
  <c r="N19" i="45"/>
  <c r="O19" i="45" s="1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I63" i="45" s="1"/>
  <c r="H5" i="45"/>
  <c r="G5" i="45"/>
  <c r="F5" i="45"/>
  <c r="E5" i="45"/>
  <c r="D5" i="45"/>
  <c r="N64" i="44"/>
  <c r="O64" i="44" s="1"/>
  <c r="N63" i="44"/>
  <c r="O63" i="44" s="1"/>
  <c r="N62" i="44"/>
  <c r="O62" i="44" s="1"/>
  <c r="M61" i="44"/>
  <c r="L61" i="44"/>
  <c r="K61" i="44"/>
  <c r="J61" i="44"/>
  <c r="J65" i="44" s="1"/>
  <c r="I61" i="44"/>
  <c r="H61" i="44"/>
  <c r="G61" i="44"/>
  <c r="F61" i="44"/>
  <c r="E61" i="44"/>
  <c r="D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2" i="44" s="1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N20" i="44" s="1"/>
  <c r="O20" i="44" s="1"/>
  <c r="F20" i="44"/>
  <c r="E20" i="44"/>
  <c r="D20" i="44"/>
  <c r="N19" i="44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L65" i="44" s="1"/>
  <c r="K5" i="44"/>
  <c r="J5" i="44"/>
  <c r="I5" i="44"/>
  <c r="I65" i="44" s="1"/>
  <c r="H5" i="44"/>
  <c r="G5" i="44"/>
  <c r="F5" i="44"/>
  <c r="F65" i="44" s="1"/>
  <c r="E5" i="44"/>
  <c r="E65" i="44" s="1"/>
  <c r="D5" i="44"/>
  <c r="N5" i="44" s="1"/>
  <c r="O5" i="44" s="1"/>
  <c r="N63" i="43"/>
  <c r="O63" i="43" s="1"/>
  <c r="N62" i="43"/>
  <c r="O62" i="43" s="1"/>
  <c r="N61" i="43"/>
  <c r="O61" i="43" s="1"/>
  <c r="M60" i="43"/>
  <c r="L60" i="43"/>
  <c r="K60" i="43"/>
  <c r="J60" i="43"/>
  <c r="I60" i="43"/>
  <c r="H60" i="43"/>
  <c r="G60" i="43"/>
  <c r="F60" i="43"/>
  <c r="E60" i="43"/>
  <c r="D60" i="43"/>
  <c r="N59" i="43"/>
  <c r="O59" i="43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/>
  <c r="M52" i="43"/>
  <c r="L52" i="43"/>
  <c r="K52" i="43"/>
  <c r="J52" i="43"/>
  <c r="I52" i="43"/>
  <c r="H52" i="43"/>
  <c r="G52" i="43"/>
  <c r="F52" i="43"/>
  <c r="E52" i="43"/>
  <c r="N52" i="43" s="1"/>
  <c r="O52" i="43" s="1"/>
  <c r="D52" i="43"/>
  <c r="N51" i="43"/>
  <c r="O51" i="43"/>
  <c r="N50" i="43"/>
  <c r="O50" i="43" s="1"/>
  <c r="M49" i="43"/>
  <c r="M64" i="43" s="1"/>
  <c r="L49" i="43"/>
  <c r="L64" i="43" s="1"/>
  <c r="K49" i="43"/>
  <c r="K64" i="43" s="1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N14" i="43" s="1"/>
  <c r="O14" i="43" s="1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4" i="42"/>
  <c r="O64" i="42" s="1"/>
  <c r="N63" i="42"/>
  <c r="O63" i="42" s="1"/>
  <c r="N62" i="42"/>
  <c r="O62" i="42" s="1"/>
  <c r="M61" i="42"/>
  <c r="L61" i="42"/>
  <c r="K61" i="42"/>
  <c r="J61" i="42"/>
  <c r="I61" i="42"/>
  <c r="H61" i="42"/>
  <c r="G61" i="42"/>
  <c r="F61" i="42"/>
  <c r="E61" i="42"/>
  <c r="D61" i="42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M53" i="42"/>
  <c r="M65" i="42" s="1"/>
  <c r="L53" i="42"/>
  <c r="K53" i="42"/>
  <c r="J53" i="42"/>
  <c r="I53" i="42"/>
  <c r="I65" i="42" s="1"/>
  <c r="H53" i="42"/>
  <c r="G53" i="42"/>
  <c r="F53" i="42"/>
  <c r="E53" i="42"/>
  <c r="D53" i="42"/>
  <c r="N52" i="42"/>
  <c r="O52" i="42" s="1"/>
  <c r="N51" i="42"/>
  <c r="O51" i="42" s="1"/>
  <c r="M50" i="42"/>
  <c r="L50" i="42"/>
  <c r="K50" i="42"/>
  <c r="J50" i="42"/>
  <c r="I50" i="42"/>
  <c r="H50" i="42"/>
  <c r="G50" i="42"/>
  <c r="G65" i="42" s="1"/>
  <c r="F50" i="42"/>
  <c r="E50" i="42"/>
  <c r="N50" i="42" s="1"/>
  <c r="O50" i="42" s="1"/>
  <c r="D50" i="42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M32" i="42"/>
  <c r="N32" i="42" s="1"/>
  <c r="O32" i="42" s="1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F65" i="42" s="1"/>
  <c r="E21" i="42"/>
  <c r="D21" i="42"/>
  <c r="N21" i="42" s="1"/>
  <c r="O21" i="42" s="1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2" i="41"/>
  <c r="O62" i="41" s="1"/>
  <c r="N61" i="41"/>
  <c r="O61" i="41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9" i="41" s="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M50" i="41"/>
  <c r="L50" i="41"/>
  <c r="N50" i="41" s="1"/>
  <c r="O50" i="41" s="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N32" i="41" s="1"/>
  <c r="O32" i="41" s="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N22" i="41"/>
  <c r="O22" i="41" s="1"/>
  <c r="M21" i="41"/>
  <c r="L21" i="41"/>
  <c r="L63" i="41" s="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F63" i="41" s="1"/>
  <c r="E14" i="41"/>
  <c r="D14" i="41"/>
  <c r="N14" i="41" s="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63" i="41" s="1"/>
  <c r="H5" i="41"/>
  <c r="G5" i="41"/>
  <c r="G63" i="41" s="1"/>
  <c r="F5" i="41"/>
  <c r="E5" i="41"/>
  <c r="D5" i="41"/>
  <c r="D63" i="41" s="1"/>
  <c r="N64" i="40"/>
  <c r="O64" i="40" s="1"/>
  <c r="N63" i="40"/>
  <c r="O63" i="40" s="1"/>
  <c r="M62" i="40"/>
  <c r="L62" i="40"/>
  <c r="K62" i="40"/>
  <c r="J62" i="40"/>
  <c r="I62" i="40"/>
  <c r="H62" i="40"/>
  <c r="G62" i="40"/>
  <c r="F62" i="40"/>
  <c r="E62" i="40"/>
  <c r="D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M54" i="40"/>
  <c r="L54" i="40"/>
  <c r="K54" i="40"/>
  <c r="J54" i="40"/>
  <c r="I54" i="40"/>
  <c r="I65" i="40" s="1"/>
  <c r="H54" i="40"/>
  <c r="H65" i="40" s="1"/>
  <c r="G54" i="40"/>
  <c r="F54" i="40"/>
  <c r="E54" i="40"/>
  <c r="D54" i="40"/>
  <c r="N53" i="40"/>
  <c r="O53" i="40" s="1"/>
  <c r="N52" i="40"/>
  <c r="O52" i="40" s="1"/>
  <c r="M51" i="40"/>
  <c r="L51" i="40"/>
  <c r="K51" i="40"/>
  <c r="J51" i="40"/>
  <c r="J65" i="40" s="1"/>
  <c r="I51" i="40"/>
  <c r="H51" i="40"/>
  <c r="G51" i="40"/>
  <c r="F51" i="40"/>
  <c r="E51" i="40"/>
  <c r="D51" i="40"/>
  <c r="N50" i="40"/>
  <c r="O50" i="40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/>
  <c r="N43" i="40"/>
  <c r="O43" i="40" s="1"/>
  <c r="N42" i="40"/>
  <c r="O42" i="40" s="1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3" i="39"/>
  <c r="O63" i="39" s="1"/>
  <c r="N62" i="39"/>
  <c r="O62" i="39" s="1"/>
  <c r="N61" i="39"/>
  <c r="O61" i="39" s="1"/>
  <c r="M60" i="39"/>
  <c r="L60" i="39"/>
  <c r="K60" i="39"/>
  <c r="J60" i="39"/>
  <c r="I60" i="39"/>
  <c r="H60" i="39"/>
  <c r="G60" i="39"/>
  <c r="F60" i="39"/>
  <c r="E60" i="39"/>
  <c r="D60" i="39"/>
  <c r="N60" i="39" s="1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 s="1"/>
  <c r="M32" i="39"/>
  <c r="L32" i="39"/>
  <c r="K32" i="39"/>
  <c r="J32" i="39"/>
  <c r="I32" i="39"/>
  <c r="H32" i="39"/>
  <c r="G32" i="39"/>
  <c r="G64" i="39" s="1"/>
  <c r="F32" i="39"/>
  <c r="F64" i="39" s="1"/>
  <c r="E32" i="39"/>
  <c r="D32" i="39"/>
  <c r="N32" i="39" s="1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/>
  <c r="N19" i="39"/>
  <c r="O19" i="39" s="1"/>
  <c r="N18" i="39"/>
  <c r="O18" i="39"/>
  <c r="N17" i="39"/>
  <c r="O17" i="39" s="1"/>
  <c r="N16" i="39"/>
  <c r="O16" i="39"/>
  <c r="N15" i="39"/>
  <c r="O15" i="39"/>
  <c r="M14" i="39"/>
  <c r="L14" i="39"/>
  <c r="K14" i="39"/>
  <c r="J14" i="39"/>
  <c r="I14" i="39"/>
  <c r="H14" i="39"/>
  <c r="H64" i="39" s="1"/>
  <c r="G14" i="39"/>
  <c r="F14" i="39"/>
  <c r="E14" i="39"/>
  <c r="E64" i="39" s="1"/>
  <c r="D14" i="39"/>
  <c r="N13" i="39"/>
  <c r="O13" i="39"/>
  <c r="N12" i="39"/>
  <c r="O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M64" i="39" s="1"/>
  <c r="L5" i="39"/>
  <c r="K5" i="39"/>
  <c r="J5" i="39"/>
  <c r="J64" i="39" s="1"/>
  <c r="I5" i="39"/>
  <c r="I64" i="39" s="1"/>
  <c r="H5" i="39"/>
  <c r="G5" i="39"/>
  <c r="F5" i="39"/>
  <c r="E5" i="39"/>
  <c r="D5" i="39"/>
  <c r="N63" i="38"/>
  <c r="O63" i="38" s="1"/>
  <c r="N62" i="38"/>
  <c r="O62" i="38" s="1"/>
  <c r="N61" i="38"/>
  <c r="O61" i="38"/>
  <c r="M60" i="38"/>
  <c r="L60" i="38"/>
  <c r="K60" i="38"/>
  <c r="J60" i="38"/>
  <c r="I60" i="38"/>
  <c r="H60" i="38"/>
  <c r="G60" i="38"/>
  <c r="F60" i="38"/>
  <c r="E60" i="38"/>
  <c r="D60" i="38"/>
  <c r="N59" i="38"/>
  <c r="O59" i="38" s="1"/>
  <c r="N58" i="38"/>
  <c r="O58" i="38" s="1"/>
  <c r="N57" i="38"/>
  <c r="O57" i="38" s="1"/>
  <c r="N56" i="38"/>
  <c r="O56" i="38"/>
  <c r="N55" i="38"/>
  <c r="O55" i="38" s="1"/>
  <c r="N54" i="38"/>
  <c r="O54" i="38" s="1"/>
  <c r="N53" i="38"/>
  <c r="O53" i="38" s="1"/>
  <c r="M52" i="38"/>
  <c r="L52" i="38"/>
  <c r="K52" i="38"/>
  <c r="J52" i="38"/>
  <c r="I52" i="38"/>
  <c r="H52" i="38"/>
  <c r="G52" i="38"/>
  <c r="G64" i="38" s="1"/>
  <c r="F52" i="38"/>
  <c r="E52" i="38"/>
  <c r="D52" i="38"/>
  <c r="D64" i="38" s="1"/>
  <c r="N51" i="38"/>
  <c r="O51" i="38" s="1"/>
  <c r="N50" i="38"/>
  <c r="O50" i="38" s="1"/>
  <c r="M49" i="38"/>
  <c r="L49" i="38"/>
  <c r="K49" i="38"/>
  <c r="J49" i="38"/>
  <c r="I49" i="38"/>
  <c r="H49" i="38"/>
  <c r="G49" i="38"/>
  <c r="F49" i="38"/>
  <c r="E49" i="38"/>
  <c r="E64" i="38" s="1"/>
  <c r="D49" i="38"/>
  <c r="N49" i="38" s="1"/>
  <c r="O49" i="38" s="1"/>
  <c r="N48" i="38"/>
  <c r="O48" i="38" s="1"/>
  <c r="N47" i="38"/>
  <c r="O47" i="38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/>
  <c r="M32" i="38"/>
  <c r="L32" i="38"/>
  <c r="K32" i="38"/>
  <c r="J32" i="38"/>
  <c r="J64" i="38" s="1"/>
  <c r="I32" i="38"/>
  <c r="I64" i="38" s="1"/>
  <c r="H32" i="38"/>
  <c r="G32" i="38"/>
  <c r="F32" i="38"/>
  <c r="E32" i="38"/>
  <c r="D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L64" i="38" s="1"/>
  <c r="K14" i="38"/>
  <c r="N14" i="38" s="1"/>
  <c r="O14" i="38" s="1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9" i="37"/>
  <c r="O9" i="37" s="1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N58" i="37" s="1"/>
  <c r="O58" i="37" s="1"/>
  <c r="E58" i="37"/>
  <c r="D58" i="37"/>
  <c r="N57" i="37"/>
  <c r="O57" i="37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M50" i="37"/>
  <c r="L50" i="37"/>
  <c r="K50" i="37"/>
  <c r="J50" i="37"/>
  <c r="I50" i="37"/>
  <c r="H50" i="37"/>
  <c r="G50" i="37"/>
  <c r="G61" i="37" s="1"/>
  <c r="F50" i="37"/>
  <c r="E50" i="37"/>
  <c r="D50" i="37"/>
  <c r="N49" i="37"/>
  <c r="O49" i="37"/>
  <c r="N48" i="37"/>
  <c r="O48" i="37"/>
  <c r="M47" i="37"/>
  <c r="L47" i="37"/>
  <c r="K47" i="37"/>
  <c r="J47" i="37"/>
  <c r="I47" i="37"/>
  <c r="I61" i="37" s="1"/>
  <c r="H47" i="37"/>
  <c r="H61" i="37" s="1"/>
  <c r="G47" i="37"/>
  <c r="F47" i="37"/>
  <c r="F61" i="37" s="1"/>
  <c r="E47" i="37"/>
  <c r="D47" i="37"/>
  <c r="D61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M21" i="37"/>
  <c r="N21" i="37" s="1"/>
  <c r="O21" i="37" s="1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8" i="37"/>
  <c r="O8" i="37"/>
  <c r="N7" i="37"/>
  <c r="O7" i="37" s="1"/>
  <c r="N6" i="37"/>
  <c r="O6" i="37" s="1"/>
  <c r="M5" i="37"/>
  <c r="L5" i="37"/>
  <c r="K5" i="37"/>
  <c r="K61" i="37" s="1"/>
  <c r="J5" i="37"/>
  <c r="I5" i="37"/>
  <c r="H5" i="37"/>
  <c r="G5" i="37"/>
  <c r="F5" i="37"/>
  <c r="E5" i="37"/>
  <c r="D5" i="37"/>
  <c r="N62" i="36"/>
  <c r="O62" i="36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60" i="36" s="1"/>
  <c r="O60" i="36" s="1"/>
  <c r="N59" i="36"/>
  <c r="O59" i="36" s="1"/>
  <c r="N58" i="36"/>
  <c r="O58" i="36" s="1"/>
  <c r="N57" i="36"/>
  <c r="O57" i="36" s="1"/>
  <c r="N56" i="36"/>
  <c r="O56" i="36"/>
  <c r="N55" i="36"/>
  <c r="O55" i="36" s="1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D63" i="36" s="1"/>
  <c r="N48" i="36"/>
  <c r="O48" i="36" s="1"/>
  <c r="N47" i="36"/>
  <c r="O47" i="36" s="1"/>
  <c r="N46" i="36"/>
  <c r="O46" i="36" s="1"/>
  <c r="N45" i="36"/>
  <c r="O45" i="36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M31" i="36"/>
  <c r="L31" i="36"/>
  <c r="K31" i="36"/>
  <c r="K63" i="36" s="1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N21" i="36" s="1"/>
  <c r="O21" i="36" s="1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J63" i="36" s="1"/>
  <c r="I14" i="36"/>
  <c r="H14" i="36"/>
  <c r="G14" i="36"/>
  <c r="G63" i="36" s="1"/>
  <c r="F14" i="36"/>
  <c r="E14" i="36"/>
  <c r="D14" i="36"/>
  <c r="N13" i="36"/>
  <c r="O13" i="36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63" i="36" s="1"/>
  <c r="K5" i="36"/>
  <c r="J5" i="36"/>
  <c r="I5" i="36"/>
  <c r="I63" i="36" s="1"/>
  <c r="H5" i="36"/>
  <c r="H63" i="36" s="1"/>
  <c r="G5" i="36"/>
  <c r="F5" i="36"/>
  <c r="E5" i="36"/>
  <c r="D5" i="36"/>
  <c r="N63" i="35"/>
  <c r="O63" i="35"/>
  <c r="N62" i="35"/>
  <c r="O62" i="35" s="1"/>
  <c r="N61" i="35"/>
  <c r="O61" i="35" s="1"/>
  <c r="M60" i="35"/>
  <c r="L60" i="35"/>
  <c r="K60" i="35"/>
  <c r="J60" i="35"/>
  <c r="I60" i="35"/>
  <c r="H60" i="35"/>
  <c r="G60" i="35"/>
  <c r="F60" i="35"/>
  <c r="E60" i="35"/>
  <c r="D60" i="35"/>
  <c r="N59" i="35"/>
  <c r="O59" i="35" s="1"/>
  <c r="N58" i="35"/>
  <c r="O58" i="35" s="1"/>
  <c r="N57" i="35"/>
  <c r="O57" i="35" s="1"/>
  <c r="N56" i="35"/>
  <c r="O56" i="35" s="1"/>
  <c r="N55" i="35"/>
  <c r="O55" i="35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 s="1"/>
  <c r="N50" i="35"/>
  <c r="O50" i="35" s="1"/>
  <c r="M49" i="35"/>
  <c r="M64" i="35" s="1"/>
  <c r="L49" i="35"/>
  <c r="K49" i="35"/>
  <c r="J49" i="35"/>
  <c r="I49" i="35"/>
  <c r="H49" i="35"/>
  <c r="G49" i="35"/>
  <c r="F49" i="35"/>
  <c r="E49" i="35"/>
  <c r="D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/>
  <c r="M33" i="35"/>
  <c r="L33" i="35"/>
  <c r="K33" i="35"/>
  <c r="J33" i="35"/>
  <c r="I33" i="35"/>
  <c r="H33" i="35"/>
  <c r="G33" i="35"/>
  <c r="F33" i="35"/>
  <c r="F64" i="35" s="1"/>
  <c r="E33" i="35"/>
  <c r="D33" i="35"/>
  <c r="N33" i="35" s="1"/>
  <c r="O33" i="35" s="1"/>
  <c r="N32" i="35"/>
  <c r="O32" i="35" s="1"/>
  <c r="N31" i="35"/>
  <c r="O31" i="35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J64" i="35" s="1"/>
  <c r="I21" i="35"/>
  <c r="H21" i="35"/>
  <c r="H64" i="35" s="1"/>
  <c r="G21" i="35"/>
  <c r="F21" i="35"/>
  <c r="E21" i="35"/>
  <c r="D21" i="35"/>
  <c r="N20" i="35"/>
  <c r="O20" i="35" s="1"/>
  <c r="N19" i="35"/>
  <c r="O19" i="35"/>
  <c r="N18" i="35"/>
  <c r="O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I64" i="35" s="1"/>
  <c r="H5" i="35"/>
  <c r="G5" i="35"/>
  <c r="F5" i="35"/>
  <c r="E5" i="35"/>
  <c r="D5" i="35"/>
  <c r="N61" i="34"/>
  <c r="O61" i="34" s="1"/>
  <c r="N60" i="34"/>
  <c r="O60" i="34" s="1"/>
  <c r="N59" i="34"/>
  <c r="O59" i="34" s="1"/>
  <c r="M58" i="34"/>
  <c r="L58" i="34"/>
  <c r="K58" i="34"/>
  <c r="J58" i="34"/>
  <c r="I58" i="34"/>
  <c r="H58" i="34"/>
  <c r="G58" i="34"/>
  <c r="F58" i="34"/>
  <c r="E58" i="34"/>
  <c r="D58" i="34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0" i="34"/>
  <c r="O50" i="34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/>
  <c r="N33" i="34"/>
  <c r="O33" i="34" s="1"/>
  <c r="N32" i="34"/>
  <c r="O32" i="34" s="1"/>
  <c r="M31" i="34"/>
  <c r="M62" i="34" s="1"/>
  <c r="L31" i="34"/>
  <c r="K31" i="34"/>
  <c r="J31" i="34"/>
  <c r="I31" i="34"/>
  <c r="H31" i="34"/>
  <c r="G31" i="34"/>
  <c r="F31" i="34"/>
  <c r="N31" i="34" s="1"/>
  <c r="O31" i="34" s="1"/>
  <c r="E31" i="34"/>
  <c r="E62" i="34" s="1"/>
  <c r="D31" i="34"/>
  <c r="N30" i="34"/>
  <c r="O30" i="34" s="1"/>
  <c r="N29" i="34"/>
  <c r="O29" i="34" s="1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J62" i="34" s="1"/>
  <c r="I14" i="34"/>
  <c r="H14" i="34"/>
  <c r="G14" i="34"/>
  <c r="G62" i="34" s="1"/>
  <c r="F14" i="34"/>
  <c r="F62" i="34" s="1"/>
  <c r="E14" i="34"/>
  <c r="D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62" i="34"/>
  <c r="K5" i="34"/>
  <c r="K62" i="34" s="1"/>
  <c r="J5" i="34"/>
  <c r="I5" i="34"/>
  <c r="H5" i="34"/>
  <c r="H62" i="34" s="1"/>
  <c r="G5" i="34"/>
  <c r="F5" i="34"/>
  <c r="E5" i="34"/>
  <c r="D5" i="34"/>
  <c r="N59" i="33"/>
  <c r="O59" i="33" s="1"/>
  <c r="N60" i="33"/>
  <c r="O60" i="33" s="1"/>
  <c r="N32" i="33"/>
  <c r="O32" i="33" s="1"/>
  <c r="N33" i="33"/>
  <c r="O33" i="33" s="1"/>
  <c r="N34" i="33"/>
  <c r="O34" i="33"/>
  <c r="N35" i="33"/>
  <c r="O35" i="33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/>
  <c r="N42" i="33"/>
  <c r="O42" i="33" s="1"/>
  <c r="N43" i="33"/>
  <c r="O43" i="33" s="1"/>
  <c r="N44" i="33"/>
  <c r="O44" i="33" s="1"/>
  <c r="N45" i="33"/>
  <c r="O45" i="33"/>
  <c r="N23" i="33"/>
  <c r="O23" i="33" s="1"/>
  <c r="N24" i="33"/>
  <c r="O24" i="33"/>
  <c r="N25" i="33"/>
  <c r="O25" i="33" s="1"/>
  <c r="N26" i="33"/>
  <c r="O26" i="33" s="1"/>
  <c r="N27" i="33"/>
  <c r="O27" i="33" s="1"/>
  <c r="N28" i="33"/>
  <c r="O28" i="33"/>
  <c r="N29" i="33"/>
  <c r="O29" i="33" s="1"/>
  <c r="N30" i="33"/>
  <c r="O30" i="33" s="1"/>
  <c r="N8" i="33"/>
  <c r="O8" i="33" s="1"/>
  <c r="N9" i="33"/>
  <c r="O9" i="33" s="1"/>
  <c r="E31" i="33"/>
  <c r="F31" i="33"/>
  <c r="G31" i="33"/>
  <c r="H31" i="33"/>
  <c r="I31" i="33"/>
  <c r="J31" i="33"/>
  <c r="K31" i="33"/>
  <c r="L31" i="33"/>
  <c r="M31" i="33"/>
  <c r="D31" i="33"/>
  <c r="N31" i="33" s="1"/>
  <c r="O31" i="33" s="1"/>
  <c r="E21" i="33"/>
  <c r="F21" i="33"/>
  <c r="G21" i="33"/>
  <c r="H21" i="33"/>
  <c r="I21" i="33"/>
  <c r="J21" i="33"/>
  <c r="K21" i="33"/>
  <c r="L21" i="33"/>
  <c r="M21" i="33"/>
  <c r="D21" i="33"/>
  <c r="E14" i="33"/>
  <c r="F14" i="33"/>
  <c r="G14" i="33"/>
  <c r="H14" i="33"/>
  <c r="I14" i="33"/>
  <c r="J14" i="33"/>
  <c r="J61" i="33" s="1"/>
  <c r="K14" i="33"/>
  <c r="K61" i="33" s="1"/>
  <c r="L14" i="33"/>
  <c r="M14" i="33"/>
  <c r="D14" i="33"/>
  <c r="E5" i="33"/>
  <c r="N5" i="33" s="1"/>
  <c r="O5" i="33" s="1"/>
  <c r="F5" i="33"/>
  <c r="G5" i="33"/>
  <c r="G61" i="33"/>
  <c r="H5" i="33"/>
  <c r="I5" i="33"/>
  <c r="J5" i="33"/>
  <c r="K5" i="33"/>
  <c r="L5" i="33"/>
  <c r="M5" i="33"/>
  <c r="D5" i="33"/>
  <c r="E57" i="33"/>
  <c r="F57" i="33"/>
  <c r="G57" i="33"/>
  <c r="H57" i="33"/>
  <c r="I57" i="33"/>
  <c r="J57" i="33"/>
  <c r="K57" i="33"/>
  <c r="L57" i="33"/>
  <c r="M57" i="33"/>
  <c r="D57" i="33"/>
  <c r="N57" i="33" s="1"/>
  <c r="O57" i="33" s="1"/>
  <c r="N58" i="33"/>
  <c r="O58" i="33" s="1"/>
  <c r="N52" i="33"/>
  <c r="O52" i="33" s="1"/>
  <c r="N53" i="33"/>
  <c r="O53" i="33" s="1"/>
  <c r="N54" i="33"/>
  <c r="O54" i="33" s="1"/>
  <c r="N55" i="33"/>
  <c r="N56" i="33"/>
  <c r="O56" i="33"/>
  <c r="N51" i="33"/>
  <c r="O51" i="33" s="1"/>
  <c r="E50" i="33"/>
  <c r="F50" i="33"/>
  <c r="F61" i="33" s="1"/>
  <c r="G50" i="33"/>
  <c r="H50" i="33"/>
  <c r="I50" i="33"/>
  <c r="J50" i="33"/>
  <c r="K50" i="33"/>
  <c r="L50" i="33"/>
  <c r="M50" i="33"/>
  <c r="D50" i="33"/>
  <c r="E47" i="33"/>
  <c r="F47" i="33"/>
  <c r="G47" i="33"/>
  <c r="H47" i="33"/>
  <c r="I47" i="33"/>
  <c r="J47" i="33"/>
  <c r="K47" i="33"/>
  <c r="L47" i="33"/>
  <c r="M47" i="33"/>
  <c r="D47" i="33"/>
  <c r="N47" i="33"/>
  <c r="O47" i="33" s="1"/>
  <c r="N49" i="33"/>
  <c r="O49" i="33" s="1"/>
  <c r="N48" i="33"/>
  <c r="O48" i="33"/>
  <c r="N46" i="33"/>
  <c r="O46" i="33" s="1"/>
  <c r="O55" i="33"/>
  <c r="N16" i="33"/>
  <c r="O16" i="33" s="1"/>
  <c r="N17" i="33"/>
  <c r="O17" i="33" s="1"/>
  <c r="N18" i="33"/>
  <c r="O18" i="33" s="1"/>
  <c r="N19" i="33"/>
  <c r="O19" i="33" s="1"/>
  <c r="N20" i="33"/>
  <c r="O20" i="33" s="1"/>
  <c r="N7" i="33"/>
  <c r="O7" i="33" s="1"/>
  <c r="N10" i="33"/>
  <c r="O10" i="33" s="1"/>
  <c r="N11" i="33"/>
  <c r="O11" i="33" s="1"/>
  <c r="N12" i="33"/>
  <c r="O12" i="33"/>
  <c r="N13" i="33"/>
  <c r="O13" i="33" s="1"/>
  <c r="N6" i="33"/>
  <c r="O6" i="33" s="1"/>
  <c r="N22" i="33"/>
  <c r="O22" i="33" s="1"/>
  <c r="N15" i="33"/>
  <c r="O15" i="33" s="1"/>
  <c r="N21" i="34"/>
  <c r="O21" i="34"/>
  <c r="N30" i="37"/>
  <c r="O30" i="37" s="1"/>
  <c r="N21" i="38"/>
  <c r="O21" i="38"/>
  <c r="N14" i="39"/>
  <c r="O14" i="39" s="1"/>
  <c r="K64" i="39"/>
  <c r="G65" i="40"/>
  <c r="K65" i="40"/>
  <c r="N62" i="40"/>
  <c r="O62" i="40" s="1"/>
  <c r="N21" i="40"/>
  <c r="O21" i="40" s="1"/>
  <c r="M63" i="41"/>
  <c r="H65" i="42"/>
  <c r="J65" i="42"/>
  <c r="K65" i="42"/>
  <c r="N14" i="42"/>
  <c r="O14" i="42" s="1"/>
  <c r="L65" i="42"/>
  <c r="N61" i="42"/>
  <c r="O61" i="42" s="1"/>
  <c r="J64" i="43"/>
  <c r="H64" i="43"/>
  <c r="F64" i="43"/>
  <c r="G64" i="43"/>
  <c r="D64" i="43"/>
  <c r="N5" i="43"/>
  <c r="O5" i="43" s="1"/>
  <c r="K65" i="44"/>
  <c r="N14" i="44"/>
  <c r="O14" i="44" s="1"/>
  <c r="M65" i="44"/>
  <c r="D65" i="44"/>
  <c r="K63" i="45"/>
  <c r="N14" i="45"/>
  <c r="O14" i="45" s="1"/>
  <c r="N49" i="45"/>
  <c r="O49" i="45" s="1"/>
  <c r="J63" i="45"/>
  <c r="L63" i="45"/>
  <c r="G63" i="45"/>
  <c r="F63" i="45"/>
  <c r="N52" i="45"/>
  <c r="O52" i="45" s="1"/>
  <c r="J63" i="46"/>
  <c r="I63" i="46"/>
  <c r="F63" i="46"/>
  <c r="L63" i="46"/>
  <c r="D63" i="46"/>
  <c r="O76" i="48" l="1"/>
  <c r="P76" i="48" s="1"/>
  <c r="N47" i="37"/>
  <c r="O47" i="37" s="1"/>
  <c r="N52" i="35"/>
  <c r="O52" i="35" s="1"/>
  <c r="N14" i="36"/>
  <c r="O14" i="36" s="1"/>
  <c r="J61" i="37"/>
  <c r="H63" i="45"/>
  <c r="N50" i="33"/>
  <c r="O50" i="33" s="1"/>
  <c r="N14" i="35"/>
  <c r="O14" i="35" s="1"/>
  <c r="N60" i="35"/>
  <c r="O60" i="35" s="1"/>
  <c r="L65" i="40"/>
  <c r="I62" i="34"/>
  <c r="E64" i="35"/>
  <c r="N5" i="37"/>
  <c r="O5" i="37" s="1"/>
  <c r="N52" i="38"/>
  <c r="O52" i="38" s="1"/>
  <c r="N21" i="43"/>
  <c r="O21" i="43" s="1"/>
  <c r="L61" i="37"/>
  <c r="N60" i="38"/>
  <c r="O60" i="38" s="1"/>
  <c r="N51" i="34"/>
  <c r="O51" i="34" s="1"/>
  <c r="N5" i="41"/>
  <c r="O5" i="41" s="1"/>
  <c r="N53" i="44"/>
  <c r="O53" i="44" s="1"/>
  <c r="L61" i="33"/>
  <c r="N58" i="34"/>
  <c r="O58" i="34" s="1"/>
  <c r="N52" i="39"/>
  <c r="O52" i="39" s="1"/>
  <c r="N53" i="41"/>
  <c r="O53" i="41" s="1"/>
  <c r="N31" i="43"/>
  <c r="O31" i="43" s="1"/>
  <c r="G65" i="44"/>
  <c r="L64" i="39"/>
  <c r="H63" i="41"/>
  <c r="O5" i="46"/>
  <c r="P5" i="46" s="1"/>
  <c r="K64" i="35"/>
  <c r="N61" i="44"/>
  <c r="O61" i="44" s="1"/>
  <c r="H61" i="33"/>
  <c r="N49" i="36"/>
  <c r="O49" i="36" s="1"/>
  <c r="N52" i="36"/>
  <c r="O52" i="36" s="1"/>
  <c r="J63" i="41"/>
  <c r="I64" i="43"/>
  <c r="O60" i="46"/>
  <c r="P60" i="46" s="1"/>
  <c r="M64" i="38"/>
  <c r="D65" i="42"/>
  <c r="N32" i="38"/>
  <c r="O32" i="38" s="1"/>
  <c r="N33" i="40"/>
  <c r="O33" i="40" s="1"/>
  <c r="N51" i="40"/>
  <c r="O51" i="40" s="1"/>
  <c r="K63" i="41"/>
  <c r="N60" i="43"/>
  <c r="O60" i="43" s="1"/>
  <c r="D63" i="45"/>
  <c r="N14" i="37"/>
  <c r="O14" i="37" s="1"/>
  <c r="N14" i="40"/>
  <c r="O14" i="40" s="1"/>
  <c r="O14" i="46"/>
  <c r="P14" i="46" s="1"/>
  <c r="D61" i="33"/>
  <c r="N21" i="33"/>
  <c r="O21" i="33" s="1"/>
  <c r="N5" i="34"/>
  <c r="O5" i="34" s="1"/>
  <c r="N5" i="35"/>
  <c r="O5" i="35" s="1"/>
  <c r="N5" i="40"/>
  <c r="O5" i="40" s="1"/>
  <c r="N5" i="42"/>
  <c r="O5" i="42" s="1"/>
  <c r="G63" i="46"/>
  <c r="E61" i="33"/>
  <c r="M61" i="33"/>
  <c r="N49" i="35"/>
  <c r="O49" i="35" s="1"/>
  <c r="D64" i="39"/>
  <c r="N64" i="39" s="1"/>
  <c r="O64" i="39" s="1"/>
  <c r="F65" i="40"/>
  <c r="N50" i="44"/>
  <c r="O50" i="44" s="1"/>
  <c r="N60" i="45"/>
  <c r="O60" i="45" s="1"/>
  <c r="O21" i="46"/>
  <c r="P21" i="46" s="1"/>
  <c r="N5" i="39"/>
  <c r="O5" i="39" s="1"/>
  <c r="K64" i="38"/>
  <c r="D64" i="35"/>
  <c r="N5" i="36"/>
  <c r="O5" i="36" s="1"/>
  <c r="N31" i="36"/>
  <c r="O31" i="36" s="1"/>
  <c r="N63" i="46"/>
  <c r="N21" i="35"/>
  <c r="O21" i="35" s="1"/>
  <c r="N54" i="40"/>
  <c r="O54" i="40" s="1"/>
  <c r="F63" i="36"/>
  <c r="I61" i="33"/>
  <c r="O61" i="47"/>
  <c r="P61" i="47" s="1"/>
  <c r="N61" i="33"/>
  <c r="O61" i="33" s="1"/>
  <c r="H64" i="38"/>
  <c r="M61" i="37"/>
  <c r="N5" i="45"/>
  <c r="O5" i="45" s="1"/>
  <c r="N49" i="43"/>
  <c r="O49" i="43" s="1"/>
  <c r="E64" i="43"/>
  <c r="N64" i="43" s="1"/>
  <c r="O64" i="43" s="1"/>
  <c r="N53" i="42"/>
  <c r="O53" i="42" s="1"/>
  <c r="E63" i="41"/>
  <c r="M65" i="40"/>
  <c r="K63" i="46"/>
  <c r="N50" i="37"/>
  <c r="O50" i="37" s="1"/>
  <c r="N14" i="33"/>
  <c r="O14" i="33" s="1"/>
  <c r="E63" i="36"/>
  <c r="E61" i="37"/>
  <c r="E65" i="40"/>
  <c r="G64" i="35"/>
  <c r="M63" i="46"/>
  <c r="F64" i="38"/>
  <c r="N14" i="34"/>
  <c r="O14" i="34" s="1"/>
  <c r="O49" i="46"/>
  <c r="P49" i="46" s="1"/>
  <c r="E65" i="42"/>
  <c r="H65" i="44"/>
  <c r="N65" i="44" s="1"/>
  <c r="O65" i="44" s="1"/>
  <c r="D65" i="40"/>
  <c r="D62" i="34"/>
  <c r="N62" i="34" s="1"/>
  <c r="O62" i="34" s="1"/>
  <c r="L64" i="35"/>
  <c r="M63" i="36"/>
  <c r="N65" i="42" l="1"/>
  <c r="O65" i="42" s="1"/>
  <c r="N64" i="35"/>
  <c r="O64" i="35" s="1"/>
  <c r="N63" i="36"/>
  <c r="O63" i="36" s="1"/>
  <c r="N64" i="38"/>
  <c r="O64" i="38" s="1"/>
  <c r="O63" i="46"/>
  <c r="P63" i="46" s="1"/>
  <c r="N63" i="45"/>
  <c r="O63" i="45" s="1"/>
  <c r="N63" i="41"/>
  <c r="O63" i="41" s="1"/>
  <c r="N65" i="40"/>
  <c r="O65" i="40" s="1"/>
  <c r="N61" i="37"/>
  <c r="O61" i="37" s="1"/>
</calcChain>
</file>

<file path=xl/sharedStrings.xml><?xml version="1.0" encoding="utf-8"?>
<sst xmlns="http://schemas.openxmlformats.org/spreadsheetml/2006/main" count="1283" uniqueCount="165">
  <si>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</si>
  <si>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</si>
  <si>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</si>
  <si>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</si>
  <si>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</si>
  <si>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</si>
  <si>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</si>
  <si>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</si>
  <si>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</si>
  <si>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</si>
  <si>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</si>
  <si>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</si>
  <si>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</si>
  <si>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</si>
  <si>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</si>
  <si>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</si>
  <si>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</si>
  <si>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</si>
  <si>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</si>
  <si>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</si>
  <si>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</si>
  <si>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Other Permits, Fees, and Special Assessments</t>
  </si>
  <si>
    <t>Federal Grant - General Government</t>
  </si>
  <si>
    <t>Federal Grant - Public Safety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</si>
  <si>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</si>
  <si>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</si>
  <si>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</si>
  <si>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</si>
  <si>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</si>
  <si>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</si>
  <si>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</si>
  <si>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</si>
  <si>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</si>
  <si>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</si>
  <si>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</si>
  <si>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</si>
  <si>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</si>
  <si>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</si>
  <si>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</si>
  <si>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</si>
  <si>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</si>
  <si>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Protective Inspection Fees</t>
  </si>
  <si>
    <t>Public Safety - Other Public Safety Charges and Fees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</si>
  <si>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</si>
  <si>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</si>
  <si>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</si>
  <si>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</si>
  <si>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</si>
  <si>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Parking Facilities</t>
  </si>
  <si>
    <t>Transportation (User Fees) - Tolls (Ferry, Road, Bridge, etc.)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</si>
  <si>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</si>
  <si>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</si>
  <si>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</si>
  <si>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</si>
  <si>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</si>
  <si>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</si>
  <si>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</si>
  <si>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</si>
  <si>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</si>
  <si>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</si>
  <si>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</si>
  <si>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Pension Fund Contributions</t>
  </si>
  <si>
    <t>Other Miscellaneous Revenues - Other</t>
  </si>
  <si>
    <t>Non-Operating - Inter-Fund Group Transfers In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</si>
  <si>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</si>
  <si>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</si>
  <si>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</si>
  <si>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</si>
  <si>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</si>
  <si>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</si>
  <si>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</si>
  <si>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</si>
  <si>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</si>
  <si>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</si>
  <si>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</si>
  <si>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Cocoa Beach Revenues Reported by Account Code and Fund Type</t>
  </si>
  <si>
    <t>Local Fiscal Year Ended September 30, 2010</t>
  </si>
  <si>
    <t>Fire Insurance Premium Tax for Firefighters' Pension</t>
  </si>
  <si>
    <t>Grants from Other Local Units - Transportation</t>
  </si>
  <si>
    <t>Transportation (User Fees) - Other Transportation Charges</t>
  </si>
  <si>
    <t>2010 Municipal Census Population:</t>
  </si>
  <si>
    <t>Local Fiscal Year Ended September 30, 2011</t>
  </si>
  <si>
    <t>Communications Services Taxes</t>
  </si>
  <si>
    <t>Federal Grant - Other Federal Grants</t>
  </si>
  <si>
    <t>State Grant - General Government</t>
  </si>
  <si>
    <t>Contributions and Donations from Private Sources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</si>
  <si>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</si>
  <si>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</si>
  <si>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</si>
  <si>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State Grant - Physical Environment - Other Physical Environment</t>
  </si>
  <si>
    <t>General Gov't (Not Court-Related) - Administrative Service Fees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</si>
  <si>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</si>
  <si>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</si>
  <si>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</si>
  <si>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</si>
  <si>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</si>
  <si>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</si>
  <si>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</si>
  <si>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</si>
  <si>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</si>
  <si>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</si>
  <si>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</si>
  <si>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Transportation - Parking Facilities</t>
  </si>
  <si>
    <t>Transportation - Tolls (Ferry, Road, Bridge, etc.)</t>
  </si>
  <si>
    <t>Transportation - Other Transportation Charges</t>
  </si>
  <si>
    <t>Sales - Sale of Surplus Materials and Scrap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</si>
  <si>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</si>
  <si>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</si>
  <si>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</si>
  <si>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</si>
  <si>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</si>
  <si>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</si>
  <si>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</si>
  <si>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Shared Revenue from Other Local Units</t>
  </si>
  <si>
    <t>Proceeds - Debt Proceeds</t>
  </si>
  <si>
    <t>2014 Municipal Population:</t>
  </si>
  <si>
    <t>Local Fiscal Year Ended September 30, 2015</t>
  </si>
  <si>
    <t>Grants from Other Local Units - General Government</t>
  </si>
  <si>
    <t>Grants from Other Local Units - Physical Environment</t>
  </si>
  <si>
    <t>Culture / Recreation - Other Culture / Recreation Charges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</si>
  <si>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</si>
  <si>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</si>
  <si>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</si>
  <si>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</si>
  <si>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</si>
  <si>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</si>
  <si>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Other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</si>
  <si>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</si>
  <si>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</si>
  <si>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</si>
  <si>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</si>
  <si>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</si>
  <si>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</si>
  <si>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</si>
  <si>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</si>
  <si>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</si>
  <si>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</si>
  <si>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</si>
  <si>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</si>
  <si>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</si>
  <si>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Inspection Fee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</si>
  <si>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</si>
  <si>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</si>
  <si>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</si>
  <si>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Grants from Other Local Units - Other</t>
  </si>
  <si>
    <t>Culture / Recreation - Libraries</t>
  </si>
  <si>
    <t>Other Charges for Services (Not Court-Related)</t>
  </si>
  <si>
    <t>2021 Municipal Population:</t>
  </si>
  <si>
    <t>Local Fiscal Year Ended September 30, 2022</t>
  </si>
  <si>
    <t>Sales - Disposition of Fixed Assets</t>
  </si>
  <si>
    <t>2022 Municipal Population:</t>
  </si>
  <si>
    <t>Local Fiscal Year Ended September 30, 2023</t>
  </si>
  <si>
    <t>State Communications Services Taxes</t>
  </si>
  <si>
    <t>Permits - Other</t>
  </si>
  <si>
    <t>Other Fees and Special Assessments</t>
  </si>
  <si>
    <t>Federal Grant - Physical Environment - Other Physical Environment</t>
  </si>
  <si>
    <t>State Grant - Public Safety</t>
  </si>
  <si>
    <t>State Shared Revenues - General Government - Municipal Revenue Sharing Program</t>
  </si>
  <si>
    <t>State Shared Revenues - Transportation - Fuel Tax Refunds and Credits</t>
  </si>
  <si>
    <t>Court-Ordered Judgments and Fines - As Decided by County Court Civil</t>
  </si>
  <si>
    <t>Interest and Other Earnings - Dividends</t>
  </si>
  <si>
    <t>Licenses</t>
  </si>
  <si>
    <t>Other Miscellaneous Revenues - Settlements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</si>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</sst>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03A52-4D69-4171-BC89-A087279DA66C}">
  <sheetPr>
    <pageSetUpPr fitToPage="1"/>
  </sheetPr>
  <dimension ref="A1:ED8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65</v>
      </c>
      <c r="B3" s="108"/>
      <c r="C3" s="109"/>
      <c r="D3" s="113" t="s">
        <v>32</v>
      </c>
      <c r="E3" s="114"/>
      <c r="F3" s="114"/>
      <c r="G3" s="114"/>
      <c r="H3" s="115"/>
      <c r="I3" s="113" t="s">
        <v>33</v>
      </c>
      <c r="J3" s="115"/>
      <c r="K3" s="113" t="s">
        <v>35</v>
      </c>
      <c r="L3" s="114"/>
      <c r="M3" s="115"/>
      <c r="N3" s="49"/>
      <c r="O3" s="50"/>
      <c r="P3" s="116" t="s">
        <v>133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66</v>
      </c>
      <c r="F4" s="52" t="s">
        <v>67</v>
      </c>
      <c r="G4" s="52" t="s">
        <v>68</v>
      </c>
      <c r="H4" s="52" t="s">
        <v>6</v>
      </c>
      <c r="I4" s="52" t="s">
        <v>7</v>
      </c>
      <c r="J4" s="53" t="s">
        <v>69</v>
      </c>
      <c r="K4" s="53" t="s">
        <v>8</v>
      </c>
      <c r="L4" s="53" t="s">
        <v>9</v>
      </c>
      <c r="M4" s="53" t="s">
        <v>134</v>
      </c>
      <c r="N4" s="53" t="s">
        <v>10</v>
      </c>
      <c r="O4" s="53" t="s">
        <v>135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136</v>
      </c>
      <c r="B5" s="57"/>
      <c r="C5" s="57"/>
      <c r="D5" s="58">
        <f>SUM(D6:D13)</f>
        <v>18102145</v>
      </c>
      <c r="E5" s="58">
        <f>SUM(E6:E13)</f>
        <v>1166140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19268285</v>
      </c>
      <c r="P5" s="60">
        <f>(O5/P$78)</f>
        <v>1696.7492955265939</v>
      </c>
      <c r="Q5" s="61"/>
    </row>
    <row r="6" spans="1:134">
      <c r="A6" s="63"/>
      <c r="B6" s="64">
        <v>311</v>
      </c>
      <c r="C6" s="65" t="s">
        <v>3</v>
      </c>
      <c r="D6" s="66">
        <v>14982074</v>
      </c>
      <c r="E6" s="66">
        <v>1166140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16148214</v>
      </c>
      <c r="P6" s="67">
        <f>(O6/P$78)</f>
        <v>1421.9984149348363</v>
      </c>
      <c r="Q6" s="68"/>
    </row>
    <row r="7" spans="1:134">
      <c r="A7" s="63"/>
      <c r="B7" s="64">
        <v>312.41000000000003</v>
      </c>
      <c r="C7" s="65" t="s">
        <v>137</v>
      </c>
      <c r="D7" s="66">
        <v>378890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378890</v>
      </c>
      <c r="P7" s="67">
        <f>(O7/P$78)</f>
        <v>33.364741106023246</v>
      </c>
      <c r="Q7" s="68"/>
    </row>
    <row r="8" spans="1:134">
      <c r="A8" s="63"/>
      <c r="B8" s="64">
        <v>312.51</v>
      </c>
      <c r="C8" s="65" t="s">
        <v>72</v>
      </c>
      <c r="D8" s="66">
        <v>227322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227322</v>
      </c>
      <c r="P8" s="67">
        <f>(O8/P$78)</f>
        <v>20.017787953504754</v>
      </c>
      <c r="Q8" s="68"/>
    </row>
    <row r="9" spans="1:134">
      <c r="A9" s="63"/>
      <c r="B9" s="64">
        <v>312.52</v>
      </c>
      <c r="C9" s="65" t="s">
        <v>93</v>
      </c>
      <c r="D9" s="66">
        <v>136017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136017</v>
      </c>
      <c r="P9" s="67">
        <f>(O9/P$78)</f>
        <v>11.97754491017964</v>
      </c>
      <c r="Q9" s="68"/>
    </row>
    <row r="10" spans="1:134">
      <c r="A10" s="63"/>
      <c r="B10" s="64">
        <v>314.10000000000002</v>
      </c>
      <c r="C10" s="65" t="s">
        <v>12</v>
      </c>
      <c r="D10" s="66">
        <v>1709597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1709597</v>
      </c>
      <c r="P10" s="67">
        <f>(O10/P$78)</f>
        <v>150.54570271222261</v>
      </c>
      <c r="Q10" s="68"/>
    </row>
    <row r="11" spans="1:134">
      <c r="A11" s="63"/>
      <c r="B11" s="64">
        <v>314.39999999999998</v>
      </c>
      <c r="C11" s="65" t="s">
        <v>14</v>
      </c>
      <c r="D11" s="66">
        <v>71246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71246</v>
      </c>
      <c r="P11" s="67">
        <f>(O11/P$78)</f>
        <v>6.2738640366326175</v>
      </c>
      <c r="Q11" s="68"/>
    </row>
    <row r="12" spans="1:134">
      <c r="A12" s="63"/>
      <c r="B12" s="64">
        <v>315.10000000000002</v>
      </c>
      <c r="C12" s="65" t="s">
        <v>152</v>
      </c>
      <c r="D12" s="66">
        <v>486391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486391</v>
      </c>
      <c r="P12" s="67">
        <f>(O12/P$78)</f>
        <v>42.831190560056356</v>
      </c>
      <c r="Q12" s="68"/>
    </row>
    <row r="13" spans="1:134">
      <c r="A13" s="63"/>
      <c r="B13" s="64">
        <v>316</v>
      </c>
      <c r="C13" s="65" t="s">
        <v>95</v>
      </c>
      <c r="D13" s="66">
        <v>110608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110608</v>
      </c>
      <c r="P13" s="67">
        <f>(O13/P$78)</f>
        <v>9.7400493131384298</v>
      </c>
      <c r="Q13" s="68"/>
    </row>
    <row r="14" spans="1:134" ht="15.75">
      <c r="A14" s="69" t="s">
        <v>16</v>
      </c>
      <c r="B14" s="70"/>
      <c r="C14" s="71"/>
      <c r="D14" s="72">
        <f>SUM(D15:D22)</f>
        <v>1797736</v>
      </c>
      <c r="E14" s="72">
        <f>SUM(E15:E22)</f>
        <v>0</v>
      </c>
      <c r="F14" s="72">
        <f>SUM(F15:F22)</f>
        <v>0</v>
      </c>
      <c r="G14" s="72">
        <f>SUM(G15:G22)</f>
        <v>0</v>
      </c>
      <c r="H14" s="72">
        <f>SUM(H15:H22)</f>
        <v>467843</v>
      </c>
      <c r="I14" s="72">
        <f>SUM(I15:I22)</f>
        <v>0</v>
      </c>
      <c r="J14" s="72">
        <f>SUM(J15:J22)</f>
        <v>0</v>
      </c>
      <c r="K14" s="72">
        <f>SUM(K15:K22)</f>
        <v>0</v>
      </c>
      <c r="L14" s="72">
        <f>SUM(L15:L22)</f>
        <v>0</v>
      </c>
      <c r="M14" s="72">
        <f>SUM(M15:M22)</f>
        <v>0</v>
      </c>
      <c r="N14" s="72">
        <f>SUM(N15:N22)</f>
        <v>0</v>
      </c>
      <c r="O14" s="73">
        <f>SUM(D14:N14)</f>
        <v>2265579</v>
      </c>
      <c r="P14" s="74">
        <f>(O14/P$78)</f>
        <v>199.50501937301865</v>
      </c>
      <c r="Q14" s="75"/>
    </row>
    <row r="15" spans="1:134">
      <c r="A15" s="63"/>
      <c r="B15" s="64">
        <v>322</v>
      </c>
      <c r="C15" s="65" t="s">
        <v>139</v>
      </c>
      <c r="D15" s="66">
        <v>0</v>
      </c>
      <c r="E15" s="66">
        <v>0</v>
      </c>
      <c r="F15" s="66">
        <v>0</v>
      </c>
      <c r="G15" s="66">
        <v>0</v>
      </c>
      <c r="H15" s="66">
        <v>467293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467293</v>
      </c>
      <c r="P15" s="67">
        <f>(O15/P$78)</f>
        <v>41.149436421275098</v>
      </c>
      <c r="Q15" s="68"/>
    </row>
    <row r="16" spans="1:134">
      <c r="A16" s="63"/>
      <c r="B16" s="64">
        <v>322.89999999999998</v>
      </c>
      <c r="C16" s="65" t="s">
        <v>153</v>
      </c>
      <c r="D16" s="66">
        <v>497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2" si="1">SUM(D16:N16)</f>
        <v>497</v>
      </c>
      <c r="P16" s="67">
        <f>(O16/P$78)</f>
        <v>4.3765410355759073E-2</v>
      </c>
      <c r="Q16" s="68"/>
    </row>
    <row r="17" spans="1:17">
      <c r="A17" s="63"/>
      <c r="B17" s="64">
        <v>323.10000000000002</v>
      </c>
      <c r="C17" s="65" t="s">
        <v>17</v>
      </c>
      <c r="D17" s="66">
        <v>1338900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1338900</v>
      </c>
      <c r="P17" s="67">
        <f>(O17/P$78)</f>
        <v>117.90243043325114</v>
      </c>
      <c r="Q17" s="68"/>
    </row>
    <row r="18" spans="1:17">
      <c r="A18" s="63"/>
      <c r="B18" s="64">
        <v>323.39999999999998</v>
      </c>
      <c r="C18" s="65" t="s">
        <v>18</v>
      </c>
      <c r="D18" s="66">
        <v>88194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88194</v>
      </c>
      <c r="P18" s="67">
        <f>(O18/P$78)</f>
        <v>7.7662909475167314</v>
      </c>
      <c r="Q18" s="68"/>
    </row>
    <row r="19" spans="1:17">
      <c r="A19" s="63"/>
      <c r="B19" s="64">
        <v>323.7</v>
      </c>
      <c r="C19" s="65" t="s">
        <v>19</v>
      </c>
      <c r="D19" s="66">
        <v>298244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298244</v>
      </c>
      <c r="P19" s="67">
        <f>(O19/P$78)</f>
        <v>26.263120817189151</v>
      </c>
      <c r="Q19" s="68"/>
    </row>
    <row r="20" spans="1:17">
      <c r="A20" s="63"/>
      <c r="B20" s="64">
        <v>323.89999999999998</v>
      </c>
      <c r="C20" s="65" t="s">
        <v>20</v>
      </c>
      <c r="D20" s="66">
        <v>57036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57036</v>
      </c>
      <c r="P20" s="67">
        <f>(O20/P$78)</f>
        <v>5.0225431489961254</v>
      </c>
      <c r="Q20" s="68"/>
    </row>
    <row r="21" spans="1:17">
      <c r="A21" s="63"/>
      <c r="B21" s="64">
        <v>329.1</v>
      </c>
      <c r="C21" s="65" t="s">
        <v>140</v>
      </c>
      <c r="D21" s="66">
        <v>0</v>
      </c>
      <c r="E21" s="66">
        <v>0</v>
      </c>
      <c r="F21" s="66">
        <v>0</v>
      </c>
      <c r="G21" s="66">
        <v>0</v>
      </c>
      <c r="H21" s="66">
        <v>550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550</v>
      </c>
      <c r="P21" s="67">
        <f>(O21/P$78)</f>
        <v>4.8432546671363159E-2</v>
      </c>
      <c r="Q21" s="68"/>
    </row>
    <row r="22" spans="1:17">
      <c r="A22" s="63"/>
      <c r="B22" s="64">
        <v>329.5</v>
      </c>
      <c r="C22" s="65" t="s">
        <v>154</v>
      </c>
      <c r="D22" s="66">
        <v>14865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14865</v>
      </c>
      <c r="P22" s="67">
        <f>(O22/P$78)</f>
        <v>1.308999647763297</v>
      </c>
      <c r="Q22" s="68"/>
    </row>
    <row r="23" spans="1:17" ht="15.75">
      <c r="A23" s="69" t="s">
        <v>141</v>
      </c>
      <c r="B23" s="70"/>
      <c r="C23" s="71"/>
      <c r="D23" s="72">
        <f>SUM(D24:D37)</f>
        <v>2073307</v>
      </c>
      <c r="E23" s="72">
        <f>SUM(E24:E37)</f>
        <v>0</v>
      </c>
      <c r="F23" s="72">
        <f>SUM(F24:F37)</f>
        <v>0</v>
      </c>
      <c r="G23" s="72">
        <f>SUM(G24:G37)</f>
        <v>0</v>
      </c>
      <c r="H23" s="72">
        <f>SUM(H24:H37)</f>
        <v>0</v>
      </c>
      <c r="I23" s="72">
        <f>SUM(I24:I37)</f>
        <v>1152510</v>
      </c>
      <c r="J23" s="72">
        <f>SUM(J24:J37)</f>
        <v>0</v>
      </c>
      <c r="K23" s="72">
        <f>SUM(K24:K37)</f>
        <v>0</v>
      </c>
      <c r="L23" s="72">
        <f>SUM(L24:L37)</f>
        <v>0</v>
      </c>
      <c r="M23" s="72">
        <f>SUM(M24:M37)</f>
        <v>0</v>
      </c>
      <c r="N23" s="72">
        <f>SUM(N24:N37)</f>
        <v>0</v>
      </c>
      <c r="O23" s="73">
        <f>SUM(D23:N23)</f>
        <v>3225817</v>
      </c>
      <c r="P23" s="74">
        <f>(O23/P$78)</f>
        <v>284.06278619232125</v>
      </c>
      <c r="Q23" s="75"/>
    </row>
    <row r="24" spans="1:17">
      <c r="A24" s="63"/>
      <c r="B24" s="64">
        <v>331.1</v>
      </c>
      <c r="C24" s="65" t="s">
        <v>22</v>
      </c>
      <c r="D24" s="66">
        <v>18580</v>
      </c>
      <c r="E24" s="66">
        <v>0</v>
      </c>
      <c r="F24" s="66">
        <v>0</v>
      </c>
      <c r="G24" s="66">
        <v>0</v>
      </c>
      <c r="H24" s="66">
        <v>0</v>
      </c>
      <c r="I24" s="66">
        <v>51523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70103</v>
      </c>
      <c r="P24" s="67">
        <f>(O24/P$78)</f>
        <v>6.1732123987319483</v>
      </c>
      <c r="Q24" s="68"/>
    </row>
    <row r="25" spans="1:17">
      <c r="A25" s="63"/>
      <c r="B25" s="64">
        <v>331.2</v>
      </c>
      <c r="C25" s="65" t="s">
        <v>23</v>
      </c>
      <c r="D25" s="66">
        <v>3687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3687</v>
      </c>
      <c r="P25" s="67">
        <f>(O25/P$78)</f>
        <v>0.32467418104966539</v>
      </c>
      <c r="Q25" s="68"/>
    </row>
    <row r="26" spans="1:17">
      <c r="A26" s="63"/>
      <c r="B26" s="64">
        <v>331.39</v>
      </c>
      <c r="C26" s="65" t="s">
        <v>155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1078178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34" si="2">SUM(D26:N26)</f>
        <v>1078178</v>
      </c>
      <c r="P26" s="67">
        <f>(O26/P$78)</f>
        <v>94.943466009158158</v>
      </c>
      <c r="Q26" s="68"/>
    </row>
    <row r="27" spans="1:17">
      <c r="A27" s="63"/>
      <c r="B27" s="64">
        <v>331.9</v>
      </c>
      <c r="C27" s="65" t="s">
        <v>83</v>
      </c>
      <c r="D27" s="66">
        <v>476513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476513</v>
      </c>
      <c r="P27" s="67">
        <f>(O27/P$78)</f>
        <v>41.961342021838675</v>
      </c>
      <c r="Q27" s="68"/>
    </row>
    <row r="28" spans="1:17">
      <c r="A28" s="63"/>
      <c r="B28" s="64">
        <v>334.1</v>
      </c>
      <c r="C28" s="65" t="s">
        <v>84</v>
      </c>
      <c r="D28" s="66">
        <v>232444</v>
      </c>
      <c r="E28" s="66">
        <v>0</v>
      </c>
      <c r="F28" s="66">
        <v>0</v>
      </c>
      <c r="G28" s="66">
        <v>0</v>
      </c>
      <c r="H28" s="66">
        <v>0</v>
      </c>
      <c r="I28" s="66">
        <v>11261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243705</v>
      </c>
      <c r="P28" s="67">
        <f>(O28/P$78)</f>
        <v>21.460461430081015</v>
      </c>
      <c r="Q28" s="68"/>
    </row>
    <row r="29" spans="1:17">
      <c r="A29" s="63"/>
      <c r="B29" s="64">
        <v>334.2</v>
      </c>
      <c r="C29" s="65" t="s">
        <v>156</v>
      </c>
      <c r="D29" s="66">
        <v>3000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3000</v>
      </c>
      <c r="P29" s="67">
        <f>(O29/P$78)</f>
        <v>0.26417752729834448</v>
      </c>
      <c r="Q29" s="68"/>
    </row>
    <row r="30" spans="1:17">
      <c r="A30" s="63"/>
      <c r="B30" s="64">
        <v>335.125</v>
      </c>
      <c r="C30" s="65" t="s">
        <v>157</v>
      </c>
      <c r="D30" s="66">
        <v>413381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413381</v>
      </c>
      <c r="P30" s="67">
        <f>(O30/P$78)</f>
        <v>36.401990137372316</v>
      </c>
      <c r="Q30" s="68"/>
    </row>
    <row r="31" spans="1:17">
      <c r="A31" s="63"/>
      <c r="B31" s="64">
        <v>335.14</v>
      </c>
      <c r="C31" s="65" t="s">
        <v>97</v>
      </c>
      <c r="D31" s="66">
        <v>473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473</v>
      </c>
      <c r="P31" s="67">
        <f>(O31/P$78)</f>
        <v>4.1651990137372315E-2</v>
      </c>
      <c r="Q31" s="68"/>
    </row>
    <row r="32" spans="1:17">
      <c r="A32" s="63"/>
      <c r="B32" s="64">
        <v>335.15</v>
      </c>
      <c r="C32" s="65" t="s">
        <v>98</v>
      </c>
      <c r="D32" s="66">
        <v>47911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47911</v>
      </c>
      <c r="P32" s="67">
        <f>(O32/P$78)</f>
        <v>4.2190031701303274</v>
      </c>
      <c r="Q32" s="68"/>
    </row>
    <row r="33" spans="1:17">
      <c r="A33" s="63"/>
      <c r="B33" s="64">
        <v>335.18</v>
      </c>
      <c r="C33" s="65" t="s">
        <v>142</v>
      </c>
      <c r="D33" s="66">
        <v>841732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841732</v>
      </c>
      <c r="P33" s="67">
        <f>(O33/P$78)</f>
        <v>74.122226135963373</v>
      </c>
      <c r="Q33" s="68"/>
    </row>
    <row r="34" spans="1:17">
      <c r="A34" s="63"/>
      <c r="B34" s="64">
        <v>335.21</v>
      </c>
      <c r="C34" s="65" t="s">
        <v>29</v>
      </c>
      <c r="D34" s="66">
        <v>10890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10890</v>
      </c>
      <c r="P34" s="67">
        <f>(O34/P$78)</f>
        <v>0.95896442409299054</v>
      </c>
      <c r="Q34" s="68"/>
    </row>
    <row r="35" spans="1:17">
      <c r="A35" s="63"/>
      <c r="B35" s="64">
        <v>335.45</v>
      </c>
      <c r="C35" s="65" t="s">
        <v>158</v>
      </c>
      <c r="D35" s="66">
        <v>12881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37" si="3">SUM(D35:N35)</f>
        <v>12881</v>
      </c>
      <c r="P35" s="67">
        <f>(O35/P$78)</f>
        <v>1.134290243043325</v>
      </c>
      <c r="Q35" s="68"/>
    </row>
    <row r="36" spans="1:17">
      <c r="A36" s="63"/>
      <c r="B36" s="64">
        <v>337.2</v>
      </c>
      <c r="C36" s="65" t="s">
        <v>31</v>
      </c>
      <c r="D36" s="66">
        <v>11815</v>
      </c>
      <c r="E36" s="66">
        <v>0</v>
      </c>
      <c r="F36" s="66">
        <v>0</v>
      </c>
      <c r="G36" s="66">
        <v>0</v>
      </c>
      <c r="H36" s="66">
        <v>0</v>
      </c>
      <c r="I36" s="66">
        <v>8130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3"/>
        <v>19945</v>
      </c>
      <c r="P36" s="67">
        <f>(O36/P$78)</f>
        <v>1.7563402606551604</v>
      </c>
      <c r="Q36" s="68"/>
    </row>
    <row r="37" spans="1:17">
      <c r="A37" s="63"/>
      <c r="B37" s="64">
        <v>337.3</v>
      </c>
      <c r="C37" s="65" t="s">
        <v>118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3418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3"/>
        <v>3418</v>
      </c>
      <c r="P37" s="67">
        <f>(O37/P$78)</f>
        <v>0.30098626276858048</v>
      </c>
      <c r="Q37" s="68"/>
    </row>
    <row r="38" spans="1:17" ht="15.75">
      <c r="A38" s="69" t="s">
        <v>36</v>
      </c>
      <c r="B38" s="70"/>
      <c r="C38" s="71"/>
      <c r="D38" s="72">
        <f>SUM(D39:D55)</f>
        <v>9554200</v>
      </c>
      <c r="E38" s="72">
        <f>SUM(E39:E55)</f>
        <v>648148</v>
      </c>
      <c r="F38" s="72">
        <f>SUM(F39:F55)</f>
        <v>0</v>
      </c>
      <c r="G38" s="72">
        <f>SUM(G39:G55)</f>
        <v>0</v>
      </c>
      <c r="H38" s="72">
        <f>SUM(H39:H55)</f>
        <v>198317</v>
      </c>
      <c r="I38" s="72">
        <f>SUM(I39:I55)</f>
        <v>9027904</v>
      </c>
      <c r="J38" s="72">
        <f>SUM(J39:J55)</f>
        <v>3885954</v>
      </c>
      <c r="K38" s="72">
        <f>SUM(K39:K55)</f>
        <v>0</v>
      </c>
      <c r="L38" s="72">
        <f>SUM(L39:L55)</f>
        <v>0</v>
      </c>
      <c r="M38" s="72">
        <f>SUM(M39:M55)</f>
        <v>0</v>
      </c>
      <c r="N38" s="72">
        <f>SUM(N39:N55)</f>
        <v>0</v>
      </c>
      <c r="O38" s="72">
        <f>SUM(D38:N38)</f>
        <v>23314523</v>
      </c>
      <c r="P38" s="74">
        <f>(O38/P$78)</f>
        <v>2053.0576787601267</v>
      </c>
      <c r="Q38" s="75"/>
    </row>
    <row r="39" spans="1:17">
      <c r="A39" s="63"/>
      <c r="B39" s="64">
        <v>341.3</v>
      </c>
      <c r="C39" s="65" t="s">
        <v>100</v>
      </c>
      <c r="D39" s="66">
        <v>-11425</v>
      </c>
      <c r="E39" s="66">
        <v>0</v>
      </c>
      <c r="F39" s="66">
        <v>0</v>
      </c>
      <c r="G39" s="66">
        <v>0</v>
      </c>
      <c r="H39" s="66">
        <v>160716</v>
      </c>
      <c r="I39" s="66">
        <v>0</v>
      </c>
      <c r="J39" s="66">
        <v>3885954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54" si="4">SUM(D39:N39)</f>
        <v>4035245</v>
      </c>
      <c r="P39" s="67">
        <f>(O39/P$78)</f>
        <v>355.34034871433602</v>
      </c>
      <c r="Q39" s="68"/>
    </row>
    <row r="40" spans="1:17">
      <c r="A40" s="63"/>
      <c r="B40" s="64">
        <v>341.9</v>
      </c>
      <c r="C40" s="65" t="s">
        <v>101</v>
      </c>
      <c r="D40" s="66">
        <v>147414</v>
      </c>
      <c r="E40" s="66">
        <v>0</v>
      </c>
      <c r="F40" s="66">
        <v>0</v>
      </c>
      <c r="G40" s="66">
        <v>0</v>
      </c>
      <c r="H40" s="66">
        <v>0</v>
      </c>
      <c r="I40" s="66">
        <v>-1172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146242</v>
      </c>
      <c r="P40" s="67">
        <f>(O40/P$78)</f>
        <v>12.877949982388165</v>
      </c>
      <c r="Q40" s="68"/>
    </row>
    <row r="41" spans="1:17">
      <c r="A41" s="63"/>
      <c r="B41" s="64">
        <v>342.1</v>
      </c>
      <c r="C41" s="65" t="s">
        <v>40</v>
      </c>
      <c r="D41" s="66">
        <v>6758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6758</v>
      </c>
      <c r="P41" s="67">
        <f>(O41/P$78)</f>
        <v>0.59510390982740402</v>
      </c>
      <c r="Q41" s="68"/>
    </row>
    <row r="42" spans="1:17">
      <c r="A42" s="63"/>
      <c r="B42" s="64">
        <v>342.5</v>
      </c>
      <c r="C42" s="65" t="s">
        <v>41</v>
      </c>
      <c r="D42" s="66">
        <v>36045</v>
      </c>
      <c r="E42" s="66">
        <v>0</v>
      </c>
      <c r="F42" s="66">
        <v>0</v>
      </c>
      <c r="G42" s="66">
        <v>0</v>
      </c>
      <c r="H42" s="66">
        <v>37601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73646</v>
      </c>
      <c r="P42" s="67">
        <f>(O42/P$78)</f>
        <v>6.4852060584712925</v>
      </c>
      <c r="Q42" s="68"/>
    </row>
    <row r="43" spans="1:17">
      <c r="A43" s="63"/>
      <c r="B43" s="64">
        <v>342.9</v>
      </c>
      <c r="C43" s="65" t="s">
        <v>42</v>
      </c>
      <c r="D43" s="66">
        <v>36189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36189</v>
      </c>
      <c r="P43" s="67">
        <f>(O43/P$78)</f>
        <v>3.1867735117999296</v>
      </c>
      <c r="Q43" s="68"/>
    </row>
    <row r="44" spans="1:17">
      <c r="A44" s="63"/>
      <c r="B44" s="64">
        <v>343.4</v>
      </c>
      <c r="C44" s="65" t="s">
        <v>43</v>
      </c>
      <c r="D44" s="66">
        <v>2679585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2679585</v>
      </c>
      <c r="P44" s="67">
        <f>(O44/P$78)</f>
        <v>235.96204649524481</v>
      </c>
      <c r="Q44" s="68"/>
    </row>
    <row r="45" spans="1:17">
      <c r="A45" s="63"/>
      <c r="B45" s="64">
        <v>343.5</v>
      </c>
      <c r="C45" s="65" t="s">
        <v>44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7905163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7905163</v>
      </c>
      <c r="P45" s="67">
        <f>(O45/P$78)</f>
        <v>696.12213807678756</v>
      </c>
      <c r="Q45" s="68"/>
    </row>
    <row r="46" spans="1:17">
      <c r="A46" s="63"/>
      <c r="B46" s="64">
        <v>343.6</v>
      </c>
      <c r="C46" s="65" t="s">
        <v>45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174224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174224</v>
      </c>
      <c r="P46" s="67">
        <f>(O46/P$78)</f>
        <v>15.34202183867559</v>
      </c>
      <c r="Q46" s="68"/>
    </row>
    <row r="47" spans="1:17">
      <c r="A47" s="63"/>
      <c r="B47" s="64">
        <v>343.7</v>
      </c>
      <c r="C47" s="65" t="s">
        <v>46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891933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891933</v>
      </c>
      <c r="P47" s="67">
        <f>(O47/P$78)</f>
        <v>78.542884818598097</v>
      </c>
      <c r="Q47" s="68"/>
    </row>
    <row r="48" spans="1:17">
      <c r="A48" s="63"/>
      <c r="B48" s="64">
        <v>343.9</v>
      </c>
      <c r="C48" s="65" t="s">
        <v>47</v>
      </c>
      <c r="D48" s="66">
        <v>177235</v>
      </c>
      <c r="E48" s="66">
        <v>0</v>
      </c>
      <c r="F48" s="66">
        <v>0</v>
      </c>
      <c r="G48" s="66">
        <v>0</v>
      </c>
      <c r="H48" s="66">
        <v>0</v>
      </c>
      <c r="I48" s="66">
        <v>57756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234991</v>
      </c>
      <c r="P48" s="67">
        <f>(O48/P$78)</f>
        <v>20.693113772455089</v>
      </c>
      <c r="Q48" s="68"/>
    </row>
    <row r="49" spans="1:17">
      <c r="A49" s="63"/>
      <c r="B49" s="64">
        <v>344.5</v>
      </c>
      <c r="C49" s="65" t="s">
        <v>102</v>
      </c>
      <c r="D49" s="66">
        <v>1210571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1210571</v>
      </c>
      <c r="P49" s="67">
        <f>(O49/P$78)</f>
        <v>106.6018844663614</v>
      </c>
      <c r="Q49" s="68"/>
    </row>
    <row r="50" spans="1:17">
      <c r="A50" s="63"/>
      <c r="B50" s="64">
        <v>344.6</v>
      </c>
      <c r="C50" s="65" t="s">
        <v>103</v>
      </c>
      <c r="D50" s="66">
        <v>1957648</v>
      </c>
      <c r="E50" s="66">
        <v>648148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2605796</v>
      </c>
      <c r="P50" s="67">
        <f>(O50/P$78)</f>
        <v>229.46424797463897</v>
      </c>
      <c r="Q50" s="68"/>
    </row>
    <row r="51" spans="1:17">
      <c r="A51" s="63"/>
      <c r="B51" s="64">
        <v>344.9</v>
      </c>
      <c r="C51" s="65" t="s">
        <v>104</v>
      </c>
      <c r="D51" s="66">
        <v>235091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235091</v>
      </c>
      <c r="P51" s="67">
        <f>(O51/P$78)</f>
        <v>20.701919690031701</v>
      </c>
      <c r="Q51" s="68"/>
    </row>
    <row r="52" spans="1:17">
      <c r="A52" s="63"/>
      <c r="B52" s="64">
        <v>347.2</v>
      </c>
      <c r="C52" s="65" t="s">
        <v>50</v>
      </c>
      <c r="D52" s="66">
        <v>2053404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2053404</v>
      </c>
      <c r="P52" s="67">
        <f>(O52/P$78)</f>
        <v>180.82106375484327</v>
      </c>
      <c r="Q52" s="68"/>
    </row>
    <row r="53" spans="1:17">
      <c r="A53" s="63"/>
      <c r="B53" s="64">
        <v>347.5</v>
      </c>
      <c r="C53" s="65" t="s">
        <v>52</v>
      </c>
      <c r="D53" s="66">
        <v>183434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183434</v>
      </c>
      <c r="P53" s="67">
        <f>(O53/P$78)</f>
        <v>16.153046847481509</v>
      </c>
      <c r="Q53" s="68"/>
    </row>
    <row r="54" spans="1:17">
      <c r="A54" s="63"/>
      <c r="B54" s="64">
        <v>347.9</v>
      </c>
      <c r="C54" s="65" t="s">
        <v>119</v>
      </c>
      <c r="D54" s="66">
        <v>703577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703577</v>
      </c>
      <c r="P54" s="67">
        <f>(O54/P$78)</f>
        <v>61.956410707995772</v>
      </c>
      <c r="Q54" s="68"/>
    </row>
    <row r="55" spans="1:17">
      <c r="A55" s="63"/>
      <c r="B55" s="64">
        <v>349</v>
      </c>
      <c r="C55" s="65" t="s">
        <v>146</v>
      </c>
      <c r="D55" s="66">
        <v>138674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>SUM(D55:N55)</f>
        <v>138674</v>
      </c>
      <c r="P55" s="67">
        <f>(O55/P$78)</f>
        <v>12.211518140190208</v>
      </c>
      <c r="Q55" s="68"/>
    </row>
    <row r="56" spans="1:17" ht="15.75">
      <c r="A56" s="69" t="s">
        <v>37</v>
      </c>
      <c r="B56" s="70"/>
      <c r="C56" s="71"/>
      <c r="D56" s="72">
        <f>SUM(D57:D59)</f>
        <v>49186</v>
      </c>
      <c r="E56" s="72">
        <f>SUM(E57:E59)</f>
        <v>0</v>
      </c>
      <c r="F56" s="72">
        <f>SUM(F57:F59)</f>
        <v>0</v>
      </c>
      <c r="G56" s="72">
        <f>SUM(G57:G59)</f>
        <v>0</v>
      </c>
      <c r="H56" s="72">
        <f>SUM(H57:H59)</f>
        <v>10585</v>
      </c>
      <c r="I56" s="72">
        <f>SUM(I57:I59)</f>
        <v>0</v>
      </c>
      <c r="J56" s="72">
        <f>SUM(J57:J59)</f>
        <v>0</v>
      </c>
      <c r="K56" s="72">
        <f>SUM(K57:K59)</f>
        <v>0</v>
      </c>
      <c r="L56" s="72">
        <f>SUM(L57:L59)</f>
        <v>0</v>
      </c>
      <c r="M56" s="72">
        <f>SUM(M57:M59)</f>
        <v>0</v>
      </c>
      <c r="N56" s="72">
        <f>SUM(N57:N59)</f>
        <v>0</v>
      </c>
      <c r="O56" s="72">
        <f>SUM(D56:N56)</f>
        <v>59771</v>
      </c>
      <c r="P56" s="74">
        <f>(O56/P$78)</f>
        <v>5.2633849947164491</v>
      </c>
      <c r="Q56" s="75"/>
    </row>
    <row r="57" spans="1:17">
      <c r="A57" s="76"/>
      <c r="B57" s="77">
        <v>351.1</v>
      </c>
      <c r="C57" s="78" t="s">
        <v>55</v>
      </c>
      <c r="D57" s="66">
        <v>37639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>SUM(D57:N57)</f>
        <v>37639</v>
      </c>
      <c r="P57" s="67">
        <f>(O57/P$78)</f>
        <v>3.3144593166607961</v>
      </c>
      <c r="Q57" s="68"/>
    </row>
    <row r="58" spans="1:17">
      <c r="A58" s="76"/>
      <c r="B58" s="77">
        <v>351.3</v>
      </c>
      <c r="C58" s="78" t="s">
        <v>159</v>
      </c>
      <c r="D58" s="66">
        <v>5603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ref="O58:O59" si="5">SUM(D58:N58)</f>
        <v>5603</v>
      </c>
      <c r="P58" s="67">
        <f>(O58/P$78)</f>
        <v>0.49339556181754141</v>
      </c>
      <c r="Q58" s="68"/>
    </row>
    <row r="59" spans="1:17">
      <c r="A59" s="76"/>
      <c r="B59" s="77">
        <v>354</v>
      </c>
      <c r="C59" s="78" t="s">
        <v>56</v>
      </c>
      <c r="D59" s="66">
        <v>5944</v>
      </c>
      <c r="E59" s="66">
        <v>0</v>
      </c>
      <c r="F59" s="66">
        <v>0</v>
      </c>
      <c r="G59" s="66">
        <v>0</v>
      </c>
      <c r="H59" s="66">
        <v>10585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5"/>
        <v>16529</v>
      </c>
      <c r="P59" s="67">
        <f>(O59/P$78)</f>
        <v>1.455530116238112</v>
      </c>
      <c r="Q59" s="68"/>
    </row>
    <row r="60" spans="1:17" ht="15.75">
      <c r="A60" s="69" t="s">
        <v>4</v>
      </c>
      <c r="B60" s="70"/>
      <c r="C60" s="71"/>
      <c r="D60" s="72">
        <f>SUM(D61:D71)</f>
        <v>1221420</v>
      </c>
      <c r="E60" s="72">
        <f>SUM(E61:E71)</f>
        <v>57763</v>
      </c>
      <c r="F60" s="72">
        <f>SUM(F61:F71)</f>
        <v>0</v>
      </c>
      <c r="G60" s="72">
        <f>SUM(G61:G71)</f>
        <v>30897</v>
      </c>
      <c r="H60" s="72">
        <f>SUM(H61:H71)</f>
        <v>48724</v>
      </c>
      <c r="I60" s="72">
        <f>SUM(I61:I71)</f>
        <v>562845</v>
      </c>
      <c r="J60" s="72">
        <f>SUM(J61:J71)</f>
        <v>0</v>
      </c>
      <c r="K60" s="72">
        <f>SUM(K61:K71)</f>
        <v>8053820</v>
      </c>
      <c r="L60" s="72">
        <f>SUM(L61:L71)</f>
        <v>343735</v>
      </c>
      <c r="M60" s="72">
        <f>SUM(M61:M71)</f>
        <v>0</v>
      </c>
      <c r="N60" s="72">
        <f>SUM(N61:N71)</f>
        <v>0</v>
      </c>
      <c r="O60" s="72">
        <f>SUM(D60:N60)</f>
        <v>10319204</v>
      </c>
      <c r="P60" s="74">
        <f>(O60/P$78)</f>
        <v>908.70059880239523</v>
      </c>
      <c r="Q60" s="75"/>
    </row>
    <row r="61" spans="1:17">
      <c r="A61" s="63"/>
      <c r="B61" s="64">
        <v>361.1</v>
      </c>
      <c r="C61" s="65" t="s">
        <v>57</v>
      </c>
      <c r="D61" s="66">
        <v>474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5201619</v>
      </c>
      <c r="L61" s="66">
        <v>243735</v>
      </c>
      <c r="M61" s="66">
        <v>0</v>
      </c>
      <c r="N61" s="66">
        <v>0</v>
      </c>
      <c r="O61" s="66">
        <f>SUM(D61:N61)</f>
        <v>5445828</v>
      </c>
      <c r="P61" s="67">
        <f>(O61/P$78)</f>
        <v>479.55512504402958</v>
      </c>
      <c r="Q61" s="68"/>
    </row>
    <row r="62" spans="1:17">
      <c r="A62" s="63"/>
      <c r="B62" s="64">
        <v>361.2</v>
      </c>
      <c r="C62" s="65" t="s">
        <v>160</v>
      </c>
      <c r="D62" s="66">
        <v>914475</v>
      </c>
      <c r="E62" s="66">
        <v>56763</v>
      </c>
      <c r="F62" s="66">
        <v>0</v>
      </c>
      <c r="G62" s="66">
        <v>30897</v>
      </c>
      <c r="H62" s="66">
        <v>48673</v>
      </c>
      <c r="I62" s="66">
        <v>435298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ref="O62:O75" si="6">SUM(D62:N62)</f>
        <v>1486106</v>
      </c>
      <c r="P62" s="67">
        <f>(O62/P$78)</f>
        <v>130.86526946107784</v>
      </c>
      <c r="Q62" s="68"/>
    </row>
    <row r="63" spans="1:17">
      <c r="A63" s="63"/>
      <c r="B63" s="64">
        <v>361.3</v>
      </c>
      <c r="C63" s="65" t="s">
        <v>58</v>
      </c>
      <c r="D63" s="66">
        <v>38475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38475</v>
      </c>
      <c r="P63" s="67">
        <f>(O63/P$78)</f>
        <v>3.3880767876012681</v>
      </c>
      <c r="Q63" s="68"/>
    </row>
    <row r="64" spans="1:17">
      <c r="A64" s="63"/>
      <c r="B64" s="64">
        <v>362</v>
      </c>
      <c r="C64" s="65" t="s">
        <v>59</v>
      </c>
      <c r="D64" s="66">
        <v>18200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18200</v>
      </c>
      <c r="P64" s="67">
        <f>(O64/P$78)</f>
        <v>1.6026769989432899</v>
      </c>
      <c r="Q64" s="68"/>
    </row>
    <row r="65" spans="1:120">
      <c r="A65" s="63"/>
      <c r="B65" s="64">
        <v>364</v>
      </c>
      <c r="C65" s="65" t="s">
        <v>149</v>
      </c>
      <c r="D65" s="66">
        <v>18322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18322</v>
      </c>
      <c r="P65" s="67">
        <f>(O65/P$78)</f>
        <v>1.6134202183867559</v>
      </c>
      <c r="Q65" s="68"/>
    </row>
    <row r="66" spans="1:120">
      <c r="A66" s="63"/>
      <c r="B66" s="64">
        <v>365</v>
      </c>
      <c r="C66" s="65" t="s">
        <v>105</v>
      </c>
      <c r="D66" s="66">
        <v>75</v>
      </c>
      <c r="E66" s="66">
        <v>0</v>
      </c>
      <c r="F66" s="66">
        <v>0</v>
      </c>
      <c r="G66" s="66">
        <v>0</v>
      </c>
      <c r="H66" s="66">
        <v>0</v>
      </c>
      <c r="I66" s="66">
        <v>1265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1340</v>
      </c>
      <c r="P66" s="67">
        <f>(O66/P$78)</f>
        <v>0.11799929552659387</v>
      </c>
      <c r="Q66" s="68"/>
    </row>
    <row r="67" spans="1:120">
      <c r="A67" s="63"/>
      <c r="B67" s="64">
        <v>366</v>
      </c>
      <c r="C67" s="65" t="s">
        <v>85</v>
      </c>
      <c r="D67" s="66">
        <v>7158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7158</v>
      </c>
      <c r="P67" s="67">
        <f>(O67/P$78)</f>
        <v>0.63032758013384993</v>
      </c>
      <c r="Q67" s="68"/>
    </row>
    <row r="68" spans="1:120">
      <c r="A68" s="63"/>
      <c r="B68" s="64">
        <v>367</v>
      </c>
      <c r="C68" s="65" t="s">
        <v>161</v>
      </c>
      <c r="D68" s="66">
        <v>20830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20830</v>
      </c>
      <c r="P68" s="67">
        <f>(O68/P$78)</f>
        <v>1.8342726312081719</v>
      </c>
      <c r="Q68" s="68"/>
    </row>
    <row r="69" spans="1:120">
      <c r="A69" s="63"/>
      <c r="B69" s="64">
        <v>368</v>
      </c>
      <c r="C69" s="65" t="s">
        <v>61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2852201</v>
      </c>
      <c r="L69" s="66">
        <v>100000</v>
      </c>
      <c r="M69" s="66">
        <v>0</v>
      </c>
      <c r="N69" s="66">
        <v>0</v>
      </c>
      <c r="O69" s="66">
        <f t="shared" si="6"/>
        <v>2952201</v>
      </c>
      <c r="P69" s="67">
        <f>(O69/P$78)</f>
        <v>259.96838675589999</v>
      </c>
      <c r="Q69" s="68"/>
    </row>
    <row r="70" spans="1:120">
      <c r="A70" s="63"/>
      <c r="B70" s="64">
        <v>369.3</v>
      </c>
      <c r="C70" s="65" t="s">
        <v>162</v>
      </c>
      <c r="D70" s="66">
        <v>2636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>SUM(D70:N70)</f>
        <v>2636</v>
      </c>
      <c r="P70" s="67">
        <f>(O70/P$78)</f>
        <v>0.2321239873194787</v>
      </c>
      <c r="Q70" s="68"/>
    </row>
    <row r="71" spans="1:120">
      <c r="A71" s="63"/>
      <c r="B71" s="64">
        <v>369.9</v>
      </c>
      <c r="C71" s="65" t="s">
        <v>62</v>
      </c>
      <c r="D71" s="66">
        <v>200775</v>
      </c>
      <c r="E71" s="66">
        <v>1000</v>
      </c>
      <c r="F71" s="66">
        <v>0</v>
      </c>
      <c r="G71" s="66">
        <v>0</v>
      </c>
      <c r="H71" s="66">
        <v>51</v>
      </c>
      <c r="I71" s="66">
        <v>126282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328108</v>
      </c>
      <c r="P71" s="67">
        <f>(O71/P$78)</f>
        <v>28.892920042268404</v>
      </c>
      <c r="Q71" s="68"/>
    </row>
    <row r="72" spans="1:120" ht="15.75">
      <c r="A72" s="69" t="s">
        <v>38</v>
      </c>
      <c r="B72" s="70"/>
      <c r="C72" s="71"/>
      <c r="D72" s="72">
        <f>SUM(D73:D75)</f>
        <v>2156086</v>
      </c>
      <c r="E72" s="72">
        <f>SUM(E73:E75)</f>
        <v>0</v>
      </c>
      <c r="F72" s="72">
        <f>SUM(F73:F75)</f>
        <v>0</v>
      </c>
      <c r="G72" s="72">
        <f>SUM(G73:G75)</f>
        <v>0</v>
      </c>
      <c r="H72" s="72">
        <f>SUM(H73:H75)</f>
        <v>0</v>
      </c>
      <c r="I72" s="72">
        <f>SUM(I73:I75)</f>
        <v>60000</v>
      </c>
      <c r="J72" s="72">
        <f>SUM(J73:J75)</f>
        <v>0</v>
      </c>
      <c r="K72" s="72">
        <f>SUM(K73:K75)</f>
        <v>0</v>
      </c>
      <c r="L72" s="72">
        <f>SUM(L73:L75)</f>
        <v>0</v>
      </c>
      <c r="M72" s="72">
        <f>SUM(M73:M75)</f>
        <v>0</v>
      </c>
      <c r="N72" s="72">
        <f>SUM(N73:N75)</f>
        <v>0</v>
      </c>
      <c r="O72" s="72">
        <f t="shared" si="6"/>
        <v>2216086</v>
      </c>
      <c r="P72" s="74">
        <f>(O72/P$78)</f>
        <v>195.14670658682635</v>
      </c>
      <c r="Q72" s="68"/>
    </row>
    <row r="73" spans="1:120">
      <c r="A73" s="63"/>
      <c r="B73" s="64">
        <v>381</v>
      </c>
      <c r="C73" s="65" t="s">
        <v>63</v>
      </c>
      <c r="D73" s="66">
        <v>158636</v>
      </c>
      <c r="E73" s="66">
        <v>0</v>
      </c>
      <c r="F73" s="66">
        <v>0</v>
      </c>
      <c r="G73" s="66">
        <v>0</v>
      </c>
      <c r="H73" s="66">
        <v>0</v>
      </c>
      <c r="I73" s="66">
        <v>60000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218636</v>
      </c>
      <c r="P73" s="67">
        <f>(O73/P$78)</f>
        <v>19.252905952800283</v>
      </c>
      <c r="Q73" s="68"/>
    </row>
    <row r="74" spans="1:120">
      <c r="A74" s="63"/>
      <c r="B74" s="64">
        <v>382</v>
      </c>
      <c r="C74" s="65" t="s">
        <v>74</v>
      </c>
      <c r="D74" s="66">
        <v>1993910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1993910</v>
      </c>
      <c r="P74" s="67">
        <f>(O74/P$78)</f>
        <v>175.58207115181401</v>
      </c>
      <c r="Q74" s="68"/>
    </row>
    <row r="75" spans="1:120" ht="15.75" thickBot="1">
      <c r="A75" s="63"/>
      <c r="B75" s="64">
        <v>383.2</v>
      </c>
      <c r="C75" s="65" t="s">
        <v>163</v>
      </c>
      <c r="D75" s="66">
        <v>3540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3540</v>
      </c>
      <c r="P75" s="67">
        <f>(O75/P$78)</f>
        <v>0.31172948221204649</v>
      </c>
      <c r="Q75" s="68"/>
    </row>
    <row r="76" spans="1:120" ht="16.5" thickBot="1">
      <c r="A76" s="79" t="s">
        <v>53</v>
      </c>
      <c r="B76" s="80"/>
      <c r="C76" s="81"/>
      <c r="D76" s="82">
        <f>SUM(D5,D14,D23,D38,D56,D60,D72)</f>
        <v>34954080</v>
      </c>
      <c r="E76" s="82">
        <f>SUM(E5,E14,E23,E38,E56,E60,E72)</f>
        <v>1872051</v>
      </c>
      <c r="F76" s="82">
        <f>SUM(F5,F14,F23,F38,F56,F60,F72)</f>
        <v>0</v>
      </c>
      <c r="G76" s="82">
        <f>SUM(G5,G14,G23,G38,G56,G60,G72)</f>
        <v>30897</v>
      </c>
      <c r="H76" s="82">
        <f>SUM(H5,H14,H23,H38,H56,H60,H72)</f>
        <v>725469</v>
      </c>
      <c r="I76" s="82">
        <f>SUM(I5,I14,I23,I38,I56,I60,I72)</f>
        <v>10803259</v>
      </c>
      <c r="J76" s="82">
        <f>SUM(J5,J14,J23,J38,J56,J60,J72)</f>
        <v>3885954</v>
      </c>
      <c r="K76" s="82">
        <f>SUM(K5,K14,K23,K38,K56,K60,K72)</f>
        <v>8053820</v>
      </c>
      <c r="L76" s="82">
        <f>SUM(L5,L14,L23,L38,L56,L60,L72)</f>
        <v>343735</v>
      </c>
      <c r="M76" s="82">
        <f>SUM(M5,M14,M23,M38,M56,M60,M72)</f>
        <v>0</v>
      </c>
      <c r="N76" s="82">
        <f>SUM(N5,N14,N23,N38,N56,N60,N72)</f>
        <v>0</v>
      </c>
      <c r="O76" s="82">
        <f>SUM(D76:N76)</f>
        <v>60669265</v>
      </c>
      <c r="P76" s="83">
        <f>(O76/P$78)</f>
        <v>5342.4854702359989</v>
      </c>
      <c r="Q76" s="61"/>
      <c r="R76" s="84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</row>
    <row r="77" spans="1:120">
      <c r="A77" s="85"/>
      <c r="B77" s="86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8"/>
    </row>
    <row r="78" spans="1:120">
      <c r="A78" s="89"/>
      <c r="B78" s="90"/>
      <c r="C78" s="90"/>
      <c r="D78" s="91"/>
      <c r="E78" s="91"/>
      <c r="F78" s="91"/>
      <c r="G78" s="91"/>
      <c r="H78" s="91"/>
      <c r="I78" s="91"/>
      <c r="J78" s="91"/>
      <c r="K78" s="91"/>
      <c r="L78" s="91"/>
      <c r="M78" s="94" t="s">
        <v>164</v>
      </c>
      <c r="N78" s="94"/>
      <c r="O78" s="94"/>
      <c r="P78" s="92">
        <v>11356</v>
      </c>
    </row>
    <row r="79" spans="1:120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7"/>
    </row>
    <row r="80" spans="1:120" ht="15.75" customHeight="1" thickBot="1">
      <c r="A80" s="98" t="s">
        <v>87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9471590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9471590</v>
      </c>
      <c r="O5" s="33">
        <f t="shared" ref="O5:O36" si="1">(N5/O$66)</f>
        <v>850.91995328362236</v>
      </c>
      <c r="P5" s="6"/>
    </row>
    <row r="6" spans="1:133">
      <c r="A6" s="12"/>
      <c r="B6" s="25">
        <v>311</v>
      </c>
      <c r="C6" s="20" t="s">
        <v>3</v>
      </c>
      <c r="D6" s="46">
        <v>6666871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6666871</v>
      </c>
      <c r="O6" s="47">
        <f t="shared" si="1"/>
        <v>598.94627616566345</v>
      </c>
      <c r="P6" s="9"/>
    </row>
    <row r="7" spans="1:133">
      <c r="A7" s="12"/>
      <c r="B7" s="25">
        <v>312.41000000000003</v>
      </c>
      <c r="C7" s="20" t="s">
        <v>11</v>
      </c>
      <c r="D7" s="46">
        <v>393454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393454</v>
      </c>
      <c r="O7" s="47">
        <f t="shared" si="1"/>
        <v>35.347587817806129</v>
      </c>
      <c r="P7" s="9"/>
    </row>
    <row r="8" spans="1:133">
      <c r="A8" s="12"/>
      <c r="B8" s="25">
        <v>312.51</v>
      </c>
      <c r="C8" s="20" t="s">
        <v>72</v>
      </c>
      <c r="D8" s="46">
        <v>170672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170672</v>
      </c>
      <c r="O8" s="47">
        <f t="shared" si="1"/>
        <v>15.333033869373821</v>
      </c>
      <c r="P8" s="9"/>
    </row>
    <row r="9" spans="1:133">
      <c r="A9" s="12"/>
      <c r="B9" s="25">
        <v>312.52</v>
      </c>
      <c r="C9" s="20" t="s">
        <v>93</v>
      </c>
      <c r="D9" s="46">
        <v>99477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99477</v>
      </c>
      <c r="O9" s="47">
        <f t="shared" si="1"/>
        <v>8.9369328901266734</v>
      </c>
      <c r="P9" s="9"/>
    </row>
    <row r="10" spans="1:133">
      <c r="A10" s="12"/>
      <c r="B10" s="25">
        <v>314.10000000000002</v>
      </c>
      <c r="C10" s="20" t="s">
        <v>12</v>
      </c>
      <c r="D10" s="46">
        <v>1297899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1297899</v>
      </c>
      <c r="O10" s="47">
        <f t="shared" si="1"/>
        <v>116.60219207618363</v>
      </c>
      <c r="P10" s="9"/>
    </row>
    <row r="11" spans="1:133">
      <c r="A11" s="12"/>
      <c r="B11" s="25">
        <v>314.39999999999998</v>
      </c>
      <c r="C11" s="20" t="s">
        <v>14</v>
      </c>
      <c r="D11" s="46">
        <v>52052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52052</v>
      </c>
      <c r="O11" s="47">
        <f t="shared" si="1"/>
        <v>4.676309406162968</v>
      </c>
      <c r="P11" s="9"/>
    </row>
    <row r="12" spans="1:133">
      <c r="A12" s="12"/>
      <c r="B12" s="25">
        <v>315</v>
      </c>
      <c r="C12" s="20" t="s">
        <v>94</v>
      </c>
      <c r="D12" s="46">
        <v>641188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641188</v>
      </c>
      <c r="O12" s="47">
        <f t="shared" si="1"/>
        <v>57.603809181564998</v>
      </c>
      <c r="P12" s="9"/>
    </row>
    <row r="13" spans="1:133">
      <c r="A13" s="12"/>
      <c r="B13" s="25">
        <v>316</v>
      </c>
      <c r="C13" s="20" t="s">
        <v>95</v>
      </c>
      <c r="D13" s="46">
        <v>149977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149977</v>
      </c>
      <c r="O13" s="47">
        <f t="shared" si="1"/>
        <v>13.473811876740633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1590932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1590932</v>
      </c>
      <c r="O14" s="45">
        <f t="shared" si="1"/>
        <v>142.92803881052916</v>
      </c>
      <c r="P14" s="10"/>
    </row>
    <row r="15" spans="1:133">
      <c r="A15" s="12"/>
      <c r="B15" s="25">
        <v>322</v>
      </c>
      <c r="C15" s="20" t="s">
        <v>0</v>
      </c>
      <c r="D15" s="46">
        <v>294459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294459</v>
      </c>
      <c r="O15" s="47">
        <f t="shared" si="1"/>
        <v>26.453957416224956</v>
      </c>
      <c r="P15" s="9"/>
    </row>
    <row r="16" spans="1:133">
      <c r="A16" s="12"/>
      <c r="B16" s="25">
        <v>323.10000000000002</v>
      </c>
      <c r="C16" s="20" t="s">
        <v>17</v>
      </c>
      <c r="D16" s="46">
        <v>1048598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1048598</v>
      </c>
      <c r="O16" s="47">
        <f t="shared" si="1"/>
        <v>94.205192705057939</v>
      </c>
      <c r="P16" s="9"/>
    </row>
    <row r="17" spans="1:16">
      <c r="A17" s="12"/>
      <c r="B17" s="25">
        <v>323.39999999999998</v>
      </c>
      <c r="C17" s="20" t="s">
        <v>18</v>
      </c>
      <c r="D17" s="46">
        <v>71840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71840</v>
      </c>
      <c r="O17" s="47">
        <f t="shared" si="1"/>
        <v>6.454047255412811</v>
      </c>
      <c r="P17" s="9"/>
    </row>
    <row r="18" spans="1:16">
      <c r="A18" s="12"/>
      <c r="B18" s="25">
        <v>323.7</v>
      </c>
      <c r="C18" s="20" t="s">
        <v>19</v>
      </c>
      <c r="D18" s="46">
        <v>162120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162120</v>
      </c>
      <c r="O18" s="47">
        <f t="shared" si="1"/>
        <v>14.564729134848621</v>
      </c>
      <c r="P18" s="9"/>
    </row>
    <row r="19" spans="1:16">
      <c r="A19" s="12"/>
      <c r="B19" s="25">
        <v>323.89999999999998</v>
      </c>
      <c r="C19" s="20" t="s">
        <v>20</v>
      </c>
      <c r="D19" s="46">
        <v>8360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8360</v>
      </c>
      <c r="O19" s="47">
        <f t="shared" si="1"/>
        <v>0.75105561045728142</v>
      </c>
      <c r="P19" s="9"/>
    </row>
    <row r="20" spans="1:16">
      <c r="A20" s="12"/>
      <c r="B20" s="25">
        <v>329</v>
      </c>
      <c r="C20" s="20" t="s">
        <v>21</v>
      </c>
      <c r="D20" s="46">
        <v>5555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5555</v>
      </c>
      <c r="O20" s="47">
        <f t="shared" si="1"/>
        <v>0.49905668852753571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1178314</v>
      </c>
      <c r="E21" s="32">
        <f t="shared" si="5"/>
        <v>13839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1192153</v>
      </c>
      <c r="O21" s="45">
        <f t="shared" si="1"/>
        <v>107.10205731740184</v>
      </c>
      <c r="P21" s="10"/>
    </row>
    <row r="22" spans="1:16">
      <c r="A22" s="12"/>
      <c r="B22" s="25">
        <v>331.2</v>
      </c>
      <c r="C22" s="20" t="s">
        <v>23</v>
      </c>
      <c r="D22" s="46">
        <v>601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601</v>
      </c>
      <c r="O22" s="47">
        <f t="shared" si="1"/>
        <v>5.3993351900098824E-2</v>
      </c>
      <c r="P22" s="9"/>
    </row>
    <row r="23" spans="1:16">
      <c r="A23" s="12"/>
      <c r="B23" s="25">
        <v>334.1</v>
      </c>
      <c r="C23" s="20" t="s">
        <v>84</v>
      </c>
      <c r="D23" s="46">
        <v>148444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148444</v>
      </c>
      <c r="O23" s="47">
        <f t="shared" si="1"/>
        <v>13.336088401760849</v>
      </c>
      <c r="P23" s="9"/>
    </row>
    <row r="24" spans="1:16">
      <c r="A24" s="12"/>
      <c r="B24" s="25">
        <v>335.12</v>
      </c>
      <c r="C24" s="20" t="s">
        <v>96</v>
      </c>
      <c r="D24" s="46">
        <v>323041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323041</v>
      </c>
      <c r="O24" s="47">
        <f t="shared" si="1"/>
        <v>29.021741083460604</v>
      </c>
      <c r="P24" s="9"/>
    </row>
    <row r="25" spans="1:16">
      <c r="A25" s="12"/>
      <c r="B25" s="25">
        <v>335.14</v>
      </c>
      <c r="C25" s="20" t="s">
        <v>97</v>
      </c>
      <c r="D25" s="46">
        <v>1040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1040</v>
      </c>
      <c r="O25" s="47">
        <f t="shared" si="1"/>
        <v>9.3432755367891474E-2</v>
      </c>
      <c r="P25" s="9"/>
    </row>
    <row r="26" spans="1:16">
      <c r="A26" s="12"/>
      <c r="B26" s="25">
        <v>335.15</v>
      </c>
      <c r="C26" s="20" t="s">
        <v>98</v>
      </c>
      <c r="D26" s="46">
        <v>41365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41365</v>
      </c>
      <c r="O26" s="47">
        <f t="shared" si="1"/>
        <v>3.7161980055700297</v>
      </c>
      <c r="P26" s="9"/>
    </row>
    <row r="27" spans="1:16">
      <c r="A27" s="12"/>
      <c r="B27" s="25">
        <v>335.18</v>
      </c>
      <c r="C27" s="20" t="s">
        <v>99</v>
      </c>
      <c r="D27" s="46">
        <v>565097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565097</v>
      </c>
      <c r="O27" s="47">
        <f t="shared" si="1"/>
        <v>50.767855538585934</v>
      </c>
      <c r="P27" s="9"/>
    </row>
    <row r="28" spans="1:16">
      <c r="A28" s="12"/>
      <c r="B28" s="25">
        <v>335.21</v>
      </c>
      <c r="C28" s="20" t="s">
        <v>29</v>
      </c>
      <c r="D28" s="46">
        <v>78224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78224</v>
      </c>
      <c r="O28" s="47">
        <f t="shared" si="1"/>
        <v>7.0275806306710988</v>
      </c>
      <c r="P28" s="9"/>
    </row>
    <row r="29" spans="1:16">
      <c r="A29" s="12"/>
      <c r="B29" s="25">
        <v>335.49</v>
      </c>
      <c r="C29" s="20" t="s">
        <v>30</v>
      </c>
      <c r="D29" s="46">
        <v>9948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9948</v>
      </c>
      <c r="O29" s="47">
        <f t="shared" si="1"/>
        <v>0.89372024076902346</v>
      </c>
      <c r="P29" s="9"/>
    </row>
    <row r="30" spans="1:16">
      <c r="A30" s="12"/>
      <c r="B30" s="25">
        <v>337.2</v>
      </c>
      <c r="C30" s="20" t="s">
        <v>31</v>
      </c>
      <c r="D30" s="46">
        <v>10554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10554</v>
      </c>
      <c r="O30" s="47">
        <f t="shared" si="1"/>
        <v>0.94816278860839098</v>
      </c>
      <c r="P30" s="9"/>
    </row>
    <row r="31" spans="1:16">
      <c r="A31" s="12"/>
      <c r="B31" s="25">
        <v>338</v>
      </c>
      <c r="C31" s="20" t="s">
        <v>113</v>
      </c>
      <c r="D31" s="46">
        <v>0</v>
      </c>
      <c r="E31" s="46">
        <v>13839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13839</v>
      </c>
      <c r="O31" s="47">
        <f t="shared" si="1"/>
        <v>1.2432845207079328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SUM(D33:D48)</f>
        <v>5814805</v>
      </c>
      <c r="E32" s="32">
        <f t="shared" si="7"/>
        <v>692978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6582379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13090162</v>
      </c>
      <c r="O32" s="45">
        <f t="shared" si="1"/>
        <v>1176.0095229539124</v>
      </c>
      <c r="P32" s="10"/>
    </row>
    <row r="33" spans="1:16">
      <c r="A33" s="12"/>
      <c r="B33" s="25">
        <v>341.3</v>
      </c>
      <c r="C33" s="20" t="s">
        <v>100</v>
      </c>
      <c r="D33" s="46">
        <v>54395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8" si="8">SUM(D33:M33)</f>
        <v>54395</v>
      </c>
      <c r="O33" s="47">
        <f t="shared" si="1"/>
        <v>4.8868026233042849</v>
      </c>
      <c r="P33" s="9"/>
    </row>
    <row r="34" spans="1:16">
      <c r="A34" s="12"/>
      <c r="B34" s="25">
        <v>341.9</v>
      </c>
      <c r="C34" s="20" t="s">
        <v>101</v>
      </c>
      <c r="D34" s="46">
        <v>58959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58959</v>
      </c>
      <c r="O34" s="47">
        <f t="shared" si="1"/>
        <v>5.2968286766687633</v>
      </c>
      <c r="P34" s="9"/>
    </row>
    <row r="35" spans="1:16">
      <c r="A35" s="12"/>
      <c r="B35" s="25">
        <v>342.1</v>
      </c>
      <c r="C35" s="20" t="s">
        <v>40</v>
      </c>
      <c r="D35" s="46">
        <v>2074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2074</v>
      </c>
      <c r="O35" s="47">
        <f t="shared" si="1"/>
        <v>0.1863264756086605</v>
      </c>
      <c r="P35" s="9"/>
    </row>
    <row r="36" spans="1:16">
      <c r="A36" s="12"/>
      <c r="B36" s="25">
        <v>342.5</v>
      </c>
      <c r="C36" s="20" t="s">
        <v>41</v>
      </c>
      <c r="D36" s="46">
        <v>14195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14195</v>
      </c>
      <c r="O36" s="47">
        <f t="shared" si="1"/>
        <v>1.2752672715838649</v>
      </c>
      <c r="P36" s="9"/>
    </row>
    <row r="37" spans="1:16">
      <c r="A37" s="12"/>
      <c r="B37" s="25">
        <v>342.9</v>
      </c>
      <c r="C37" s="20" t="s">
        <v>42</v>
      </c>
      <c r="D37" s="46">
        <v>33999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33999</v>
      </c>
      <c r="O37" s="47">
        <f t="shared" ref="O37:O64" si="9">(N37/O$66)</f>
        <v>3.0544425478393675</v>
      </c>
      <c r="P37" s="9"/>
    </row>
    <row r="38" spans="1:16">
      <c r="A38" s="12"/>
      <c r="B38" s="25">
        <v>343.4</v>
      </c>
      <c r="C38" s="20" t="s">
        <v>43</v>
      </c>
      <c r="D38" s="46">
        <v>1662458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1662458</v>
      </c>
      <c r="O38" s="47">
        <f t="shared" si="9"/>
        <v>149.35387656095588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5830201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5830201</v>
      </c>
      <c r="O39" s="47">
        <f t="shared" si="9"/>
        <v>523.7805228640733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159540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159540</v>
      </c>
      <c r="O40" s="47">
        <f t="shared" si="9"/>
        <v>14.332944030185967</v>
      </c>
      <c r="P40" s="9"/>
    </row>
    <row r="41" spans="1:16">
      <c r="A41" s="12"/>
      <c r="B41" s="25">
        <v>343.9</v>
      </c>
      <c r="C41" s="20" t="s">
        <v>47</v>
      </c>
      <c r="D41" s="46">
        <v>820662</v>
      </c>
      <c r="E41" s="46">
        <v>0</v>
      </c>
      <c r="F41" s="46">
        <v>0</v>
      </c>
      <c r="G41" s="46">
        <v>0</v>
      </c>
      <c r="H41" s="46">
        <v>0</v>
      </c>
      <c r="I41" s="46">
        <v>592638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1413300</v>
      </c>
      <c r="O41" s="47">
        <f t="shared" si="9"/>
        <v>126.9697241936933</v>
      </c>
      <c r="P41" s="9"/>
    </row>
    <row r="42" spans="1:16">
      <c r="A42" s="12"/>
      <c r="B42" s="25">
        <v>344.5</v>
      </c>
      <c r="C42" s="20" t="s">
        <v>102</v>
      </c>
      <c r="D42" s="46">
        <v>534845</v>
      </c>
      <c r="E42" s="46">
        <v>57360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592205</v>
      </c>
      <c r="O42" s="47">
        <f t="shared" si="9"/>
        <v>53.203216242925166</v>
      </c>
      <c r="P42" s="9"/>
    </row>
    <row r="43" spans="1:16">
      <c r="A43" s="12"/>
      <c r="B43" s="25">
        <v>344.6</v>
      </c>
      <c r="C43" s="20" t="s">
        <v>103</v>
      </c>
      <c r="D43" s="46">
        <v>0</v>
      </c>
      <c r="E43" s="46">
        <v>635618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635618</v>
      </c>
      <c r="O43" s="47">
        <f t="shared" si="9"/>
        <v>57.103404905219655</v>
      </c>
      <c r="P43" s="9"/>
    </row>
    <row r="44" spans="1:16">
      <c r="A44" s="12"/>
      <c r="B44" s="25">
        <v>344.9</v>
      </c>
      <c r="C44" s="20" t="s">
        <v>104</v>
      </c>
      <c r="D44" s="46">
        <v>122858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122858</v>
      </c>
      <c r="O44" s="47">
        <f t="shared" si="9"/>
        <v>11.03746294133501</v>
      </c>
      <c r="P44" s="9"/>
    </row>
    <row r="45" spans="1:16">
      <c r="A45" s="12"/>
      <c r="B45" s="25">
        <v>347.2</v>
      </c>
      <c r="C45" s="20" t="s">
        <v>50</v>
      </c>
      <c r="D45" s="46">
        <v>2061473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2061473</v>
      </c>
      <c r="O45" s="47">
        <f t="shared" si="9"/>
        <v>185.20106010241668</v>
      </c>
      <c r="P45" s="9"/>
    </row>
    <row r="46" spans="1:16">
      <c r="A46" s="12"/>
      <c r="B46" s="25">
        <v>347.4</v>
      </c>
      <c r="C46" s="20" t="s">
        <v>51</v>
      </c>
      <c r="D46" s="46">
        <v>9095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9095</v>
      </c>
      <c r="O46" s="47">
        <f t="shared" si="9"/>
        <v>0.81708741352978165</v>
      </c>
      <c r="P46" s="9"/>
    </row>
    <row r="47" spans="1:16">
      <c r="A47" s="12"/>
      <c r="B47" s="25">
        <v>347.5</v>
      </c>
      <c r="C47" s="20" t="s">
        <v>52</v>
      </c>
      <c r="D47" s="46">
        <v>40406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40406</v>
      </c>
      <c r="O47" s="47">
        <f t="shared" si="9"/>
        <v>3.6300422244182911</v>
      </c>
      <c r="P47" s="9"/>
    </row>
    <row r="48" spans="1:16">
      <c r="A48" s="12"/>
      <c r="B48" s="25">
        <v>349</v>
      </c>
      <c r="C48" s="20" t="s">
        <v>1</v>
      </c>
      <c r="D48" s="46">
        <v>399386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399386</v>
      </c>
      <c r="O48" s="47">
        <f t="shared" si="9"/>
        <v>35.880513880154524</v>
      </c>
      <c r="P48" s="9"/>
    </row>
    <row r="49" spans="1:119" ht="15.75">
      <c r="A49" s="29" t="s">
        <v>37</v>
      </c>
      <c r="B49" s="30"/>
      <c r="C49" s="31"/>
      <c r="D49" s="32">
        <f t="shared" ref="D49:M49" si="10">SUM(D50:D51)</f>
        <v>1184112</v>
      </c>
      <c r="E49" s="32">
        <f t="shared" si="10"/>
        <v>1748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1185860</v>
      </c>
      <c r="O49" s="45">
        <f t="shared" si="9"/>
        <v>106.53669930823825</v>
      </c>
      <c r="P49" s="10"/>
    </row>
    <row r="50" spans="1:119">
      <c r="A50" s="13"/>
      <c r="B50" s="39">
        <v>351.1</v>
      </c>
      <c r="C50" s="21" t="s">
        <v>55</v>
      </c>
      <c r="D50" s="46">
        <v>44845</v>
      </c>
      <c r="E50" s="46">
        <v>1748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46593</v>
      </c>
      <c r="O50" s="47">
        <f t="shared" si="9"/>
        <v>4.1858772796693922</v>
      </c>
      <c r="P50" s="9"/>
    </row>
    <row r="51" spans="1:119">
      <c r="A51" s="13"/>
      <c r="B51" s="39">
        <v>354</v>
      </c>
      <c r="C51" s="21" t="s">
        <v>56</v>
      </c>
      <c r="D51" s="46">
        <v>1139267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1139267</v>
      </c>
      <c r="O51" s="47">
        <f t="shared" si="9"/>
        <v>102.35082202856886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SUM(D53:D59)</f>
        <v>159134</v>
      </c>
      <c r="E52" s="32">
        <f t="shared" si="11"/>
        <v>12627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7137357</v>
      </c>
      <c r="L52" s="32">
        <f t="shared" si="11"/>
        <v>286248</v>
      </c>
      <c r="M52" s="32">
        <f t="shared" si="11"/>
        <v>0</v>
      </c>
      <c r="N52" s="32">
        <f>SUM(D52:M52)</f>
        <v>7595366</v>
      </c>
      <c r="O52" s="45">
        <f t="shared" si="9"/>
        <v>682.36151289192344</v>
      </c>
      <c r="P52" s="10"/>
    </row>
    <row r="53" spans="1:119">
      <c r="A53" s="12"/>
      <c r="B53" s="25">
        <v>361.1</v>
      </c>
      <c r="C53" s="20" t="s">
        <v>57</v>
      </c>
      <c r="D53" s="46">
        <v>51334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1442255</v>
      </c>
      <c r="L53" s="46">
        <v>69641</v>
      </c>
      <c r="M53" s="46">
        <v>0</v>
      </c>
      <c r="N53" s="46">
        <f>SUM(D53:M53)</f>
        <v>1563230</v>
      </c>
      <c r="O53" s="47">
        <f t="shared" si="9"/>
        <v>140.43931362860479</v>
      </c>
      <c r="P53" s="9"/>
    </row>
    <row r="54" spans="1:119">
      <c r="A54" s="12"/>
      <c r="B54" s="25">
        <v>361.3</v>
      </c>
      <c r="C54" s="20" t="s">
        <v>58</v>
      </c>
      <c r="D54" s="46">
        <v>3573</v>
      </c>
      <c r="E54" s="46">
        <v>3798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2789962</v>
      </c>
      <c r="L54" s="46">
        <v>0</v>
      </c>
      <c r="M54" s="46">
        <v>0</v>
      </c>
      <c r="N54" s="46">
        <f t="shared" ref="N54:N59" si="12">SUM(D54:M54)</f>
        <v>2797333</v>
      </c>
      <c r="O54" s="47">
        <f t="shared" si="9"/>
        <v>251.31012487647112</v>
      </c>
      <c r="P54" s="9"/>
    </row>
    <row r="55" spans="1:119">
      <c r="A55" s="12"/>
      <c r="B55" s="25">
        <v>362</v>
      </c>
      <c r="C55" s="20" t="s">
        <v>59</v>
      </c>
      <c r="D55" s="46">
        <v>1070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1070</v>
      </c>
      <c r="O55" s="47">
        <f t="shared" si="9"/>
        <v>9.6127931003503725E-2</v>
      </c>
      <c r="P55" s="9"/>
    </row>
    <row r="56" spans="1:119">
      <c r="A56" s="12"/>
      <c r="B56" s="25">
        <v>365</v>
      </c>
      <c r="C56" s="20" t="s">
        <v>105</v>
      </c>
      <c r="D56" s="46">
        <v>411</v>
      </c>
      <c r="E56" s="46">
        <v>39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450</v>
      </c>
      <c r="O56" s="47">
        <f t="shared" si="9"/>
        <v>4.0427634534183812E-2</v>
      </c>
      <c r="P56" s="9"/>
    </row>
    <row r="57" spans="1:119">
      <c r="A57" s="12"/>
      <c r="B57" s="25">
        <v>366</v>
      </c>
      <c r="C57" s="20" t="s">
        <v>85</v>
      </c>
      <c r="D57" s="46">
        <v>14600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14600</v>
      </c>
      <c r="O57" s="47">
        <f t="shared" si="9"/>
        <v>1.3116521426646304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2905140</v>
      </c>
      <c r="L58" s="46">
        <v>0</v>
      </c>
      <c r="M58" s="46">
        <v>0</v>
      </c>
      <c r="N58" s="46">
        <f t="shared" si="12"/>
        <v>2905140</v>
      </c>
      <c r="O58" s="47">
        <f t="shared" si="9"/>
        <v>260.99541820141945</v>
      </c>
      <c r="P58" s="9"/>
    </row>
    <row r="59" spans="1:119">
      <c r="A59" s="12"/>
      <c r="B59" s="25">
        <v>369.9</v>
      </c>
      <c r="C59" s="20" t="s">
        <v>62</v>
      </c>
      <c r="D59" s="46">
        <v>88146</v>
      </c>
      <c r="E59" s="46">
        <v>8790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216607</v>
      </c>
      <c r="M59" s="46">
        <v>0</v>
      </c>
      <c r="N59" s="46">
        <f t="shared" si="12"/>
        <v>313543</v>
      </c>
      <c r="O59" s="47">
        <f t="shared" si="9"/>
        <v>28.168448477225766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SUM(D61:D63)</f>
        <v>5201513</v>
      </c>
      <c r="E60" s="32">
        <f t="shared" si="13"/>
        <v>163828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576317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5941658</v>
      </c>
      <c r="O60" s="45">
        <f t="shared" si="9"/>
        <v>533.79372922468781</v>
      </c>
      <c r="P60" s="9"/>
    </row>
    <row r="61" spans="1:119">
      <c r="A61" s="12"/>
      <c r="B61" s="25">
        <v>381</v>
      </c>
      <c r="C61" s="20" t="s">
        <v>63</v>
      </c>
      <c r="D61" s="46">
        <v>1411513</v>
      </c>
      <c r="E61" s="46">
        <v>163828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1575341</v>
      </c>
      <c r="O61" s="47">
        <f t="shared" si="9"/>
        <v>141.52735603270148</v>
      </c>
      <c r="P61" s="9"/>
    </row>
    <row r="62" spans="1:119">
      <c r="A62" s="12"/>
      <c r="B62" s="25">
        <v>384</v>
      </c>
      <c r="C62" s="20" t="s">
        <v>114</v>
      </c>
      <c r="D62" s="46">
        <v>3790000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3790000</v>
      </c>
      <c r="O62" s="47">
        <f t="shared" si="9"/>
        <v>340.49052196568141</v>
      </c>
      <c r="P62" s="9"/>
    </row>
    <row r="63" spans="1:119" ht="15.75" thickBot="1">
      <c r="A63" s="12"/>
      <c r="B63" s="25">
        <v>389.9</v>
      </c>
      <c r="C63" s="20" t="s">
        <v>106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576317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576317</v>
      </c>
      <c r="O63" s="47">
        <f t="shared" si="9"/>
        <v>51.775851226304916</v>
      </c>
      <c r="P63" s="9"/>
    </row>
    <row r="64" spans="1:119" ht="16.5" thickBot="1">
      <c r="A64" s="14" t="s">
        <v>53</v>
      </c>
      <c r="B64" s="23"/>
      <c r="C64" s="22"/>
      <c r="D64" s="15">
        <f t="shared" ref="D64:M64" si="14">SUM(D5,D14,D21,D32,D49,D52,D60)</f>
        <v>24600400</v>
      </c>
      <c r="E64" s="15">
        <f t="shared" si="14"/>
        <v>885020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7158696</v>
      </c>
      <c r="J64" s="15">
        <f t="shared" si="14"/>
        <v>0</v>
      </c>
      <c r="K64" s="15">
        <f t="shared" si="14"/>
        <v>7137357</v>
      </c>
      <c r="L64" s="15">
        <f t="shared" si="14"/>
        <v>286248</v>
      </c>
      <c r="M64" s="15">
        <f t="shared" si="14"/>
        <v>0</v>
      </c>
      <c r="N64" s="15">
        <f>SUM(D64:M64)</f>
        <v>40067721</v>
      </c>
      <c r="O64" s="38">
        <f t="shared" si="9"/>
        <v>3599.6515137903152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115</v>
      </c>
      <c r="M66" s="118"/>
      <c r="N66" s="118"/>
      <c r="O66" s="43">
        <v>11131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87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9141135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9141135</v>
      </c>
      <c r="O5" s="33">
        <f t="shared" ref="O5:O36" si="1">(N5/O$63)</f>
        <v>815.15382557517387</v>
      </c>
      <c r="P5" s="6"/>
    </row>
    <row r="6" spans="1:133">
      <c r="A6" s="12"/>
      <c r="B6" s="25">
        <v>311</v>
      </c>
      <c r="C6" s="20" t="s">
        <v>3</v>
      </c>
      <c r="D6" s="46">
        <v>6352122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6352122</v>
      </c>
      <c r="O6" s="47">
        <f t="shared" si="1"/>
        <v>566.44569288389516</v>
      </c>
      <c r="P6" s="9"/>
    </row>
    <row r="7" spans="1:133">
      <c r="A7" s="12"/>
      <c r="B7" s="25">
        <v>312.41000000000003</v>
      </c>
      <c r="C7" s="20" t="s">
        <v>11</v>
      </c>
      <c r="D7" s="46">
        <v>408959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408959</v>
      </c>
      <c r="O7" s="47">
        <f t="shared" si="1"/>
        <v>36.468610665239879</v>
      </c>
      <c r="P7" s="9"/>
    </row>
    <row r="8" spans="1:133">
      <c r="A8" s="12"/>
      <c r="B8" s="25">
        <v>312.51</v>
      </c>
      <c r="C8" s="20" t="s">
        <v>72</v>
      </c>
      <c r="D8" s="46">
        <v>153173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153173</v>
      </c>
      <c r="O8" s="47">
        <f t="shared" si="1"/>
        <v>13.659086855716069</v>
      </c>
      <c r="P8" s="9"/>
    </row>
    <row r="9" spans="1:133">
      <c r="A9" s="12"/>
      <c r="B9" s="25">
        <v>312.52</v>
      </c>
      <c r="C9" s="20" t="s">
        <v>93</v>
      </c>
      <c r="D9" s="46">
        <v>97465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97465</v>
      </c>
      <c r="O9" s="47">
        <f t="shared" si="1"/>
        <v>8.6913679329409668</v>
      </c>
      <c r="P9" s="9"/>
    </row>
    <row r="10" spans="1:133">
      <c r="A10" s="12"/>
      <c r="B10" s="25">
        <v>314.10000000000002</v>
      </c>
      <c r="C10" s="20" t="s">
        <v>12</v>
      </c>
      <c r="D10" s="46">
        <v>1206461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1206461</v>
      </c>
      <c r="O10" s="47">
        <f t="shared" si="1"/>
        <v>107.5852505796326</v>
      </c>
      <c r="P10" s="9"/>
    </row>
    <row r="11" spans="1:133">
      <c r="A11" s="12"/>
      <c r="B11" s="25">
        <v>314.39999999999998</v>
      </c>
      <c r="C11" s="20" t="s">
        <v>14</v>
      </c>
      <c r="D11" s="46">
        <v>51590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51590</v>
      </c>
      <c r="O11" s="47">
        <f t="shared" si="1"/>
        <v>4.6004993757802746</v>
      </c>
      <c r="P11" s="9"/>
    </row>
    <row r="12" spans="1:133">
      <c r="A12" s="12"/>
      <c r="B12" s="25">
        <v>315</v>
      </c>
      <c r="C12" s="20" t="s">
        <v>94</v>
      </c>
      <c r="D12" s="46">
        <v>706777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706777</v>
      </c>
      <c r="O12" s="47">
        <f t="shared" si="1"/>
        <v>63.026306402710894</v>
      </c>
      <c r="P12" s="9"/>
    </row>
    <row r="13" spans="1:133">
      <c r="A13" s="12"/>
      <c r="B13" s="25">
        <v>316</v>
      </c>
      <c r="C13" s="20" t="s">
        <v>95</v>
      </c>
      <c r="D13" s="46">
        <v>164588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164588</v>
      </c>
      <c r="O13" s="47">
        <f t="shared" si="1"/>
        <v>14.67701087925807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1500456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1500456</v>
      </c>
      <c r="O14" s="45">
        <f t="shared" si="1"/>
        <v>133.80203317281968</v>
      </c>
      <c r="P14" s="10"/>
    </row>
    <row r="15" spans="1:133">
      <c r="A15" s="12"/>
      <c r="B15" s="25">
        <v>322</v>
      </c>
      <c r="C15" s="20" t="s">
        <v>0</v>
      </c>
      <c r="D15" s="46">
        <v>265876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265876</v>
      </c>
      <c r="O15" s="47">
        <f t="shared" si="1"/>
        <v>23.709291956482968</v>
      </c>
      <c r="P15" s="9"/>
    </row>
    <row r="16" spans="1:133">
      <c r="A16" s="12"/>
      <c r="B16" s="25">
        <v>323.10000000000002</v>
      </c>
      <c r="C16" s="20" t="s">
        <v>17</v>
      </c>
      <c r="D16" s="46">
        <v>987689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987689</v>
      </c>
      <c r="O16" s="47">
        <f t="shared" si="1"/>
        <v>88.07642232923132</v>
      </c>
      <c r="P16" s="9"/>
    </row>
    <row r="17" spans="1:16">
      <c r="A17" s="12"/>
      <c r="B17" s="25">
        <v>323.39999999999998</v>
      </c>
      <c r="C17" s="20" t="s">
        <v>18</v>
      </c>
      <c r="D17" s="46">
        <v>73039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73039</v>
      </c>
      <c r="O17" s="47">
        <f t="shared" si="1"/>
        <v>6.5131977884786876</v>
      </c>
      <c r="P17" s="9"/>
    </row>
    <row r="18" spans="1:16">
      <c r="A18" s="12"/>
      <c r="B18" s="25">
        <v>323.7</v>
      </c>
      <c r="C18" s="20" t="s">
        <v>19</v>
      </c>
      <c r="D18" s="46">
        <v>158209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158209</v>
      </c>
      <c r="O18" s="47">
        <f t="shared" si="1"/>
        <v>14.10816836097735</v>
      </c>
      <c r="P18" s="9"/>
    </row>
    <row r="19" spans="1:16">
      <c r="A19" s="12"/>
      <c r="B19" s="25">
        <v>323.89999999999998</v>
      </c>
      <c r="C19" s="20" t="s">
        <v>20</v>
      </c>
      <c r="D19" s="46">
        <v>12378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12378</v>
      </c>
      <c r="O19" s="47">
        <f t="shared" si="1"/>
        <v>1.1037988228999465</v>
      </c>
      <c r="P19" s="9"/>
    </row>
    <row r="20" spans="1:16">
      <c r="A20" s="12"/>
      <c r="B20" s="25">
        <v>329</v>
      </c>
      <c r="C20" s="20" t="s">
        <v>21</v>
      </c>
      <c r="D20" s="46">
        <v>3265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3265</v>
      </c>
      <c r="O20" s="47">
        <f t="shared" si="1"/>
        <v>0.29115391474942037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996764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996764</v>
      </c>
      <c r="O21" s="45">
        <f t="shared" si="1"/>
        <v>88.885678616015696</v>
      </c>
      <c r="P21" s="10"/>
    </row>
    <row r="22" spans="1:16">
      <c r="A22" s="12"/>
      <c r="B22" s="25">
        <v>331.2</v>
      </c>
      <c r="C22" s="20" t="s">
        <v>23</v>
      </c>
      <c r="D22" s="46">
        <v>6991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6991</v>
      </c>
      <c r="O22" s="47">
        <f t="shared" si="1"/>
        <v>0.62341715712502233</v>
      </c>
      <c r="P22" s="9"/>
    </row>
    <row r="23" spans="1:16">
      <c r="A23" s="12"/>
      <c r="B23" s="25">
        <v>334.1</v>
      </c>
      <c r="C23" s="20" t="s">
        <v>84</v>
      </c>
      <c r="D23" s="46">
        <v>8092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8092</v>
      </c>
      <c r="O23" s="47">
        <f t="shared" si="1"/>
        <v>0.72159800249687889</v>
      </c>
      <c r="P23" s="9"/>
    </row>
    <row r="24" spans="1:16">
      <c r="A24" s="12"/>
      <c r="B24" s="25">
        <v>335.12</v>
      </c>
      <c r="C24" s="20" t="s">
        <v>96</v>
      </c>
      <c r="D24" s="46">
        <v>321421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321421</v>
      </c>
      <c r="O24" s="47">
        <f t="shared" si="1"/>
        <v>28.662475477082218</v>
      </c>
      <c r="P24" s="9"/>
    </row>
    <row r="25" spans="1:16">
      <c r="A25" s="12"/>
      <c r="B25" s="25">
        <v>335.14</v>
      </c>
      <c r="C25" s="20" t="s">
        <v>97</v>
      </c>
      <c r="D25" s="46">
        <v>1219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1219</v>
      </c>
      <c r="O25" s="47">
        <f t="shared" si="1"/>
        <v>0.10870340645621544</v>
      </c>
      <c r="P25" s="9"/>
    </row>
    <row r="26" spans="1:16">
      <c r="A26" s="12"/>
      <c r="B26" s="25">
        <v>335.15</v>
      </c>
      <c r="C26" s="20" t="s">
        <v>98</v>
      </c>
      <c r="D26" s="46">
        <v>32813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32813</v>
      </c>
      <c r="O26" s="47">
        <f t="shared" si="1"/>
        <v>2.9260745496700551</v>
      </c>
      <c r="P26" s="9"/>
    </row>
    <row r="27" spans="1:16">
      <c r="A27" s="12"/>
      <c r="B27" s="25">
        <v>335.18</v>
      </c>
      <c r="C27" s="20" t="s">
        <v>99</v>
      </c>
      <c r="D27" s="46">
        <v>542967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542967</v>
      </c>
      <c r="O27" s="47">
        <f t="shared" si="1"/>
        <v>48.418673087212412</v>
      </c>
      <c r="P27" s="9"/>
    </row>
    <row r="28" spans="1:16">
      <c r="A28" s="12"/>
      <c r="B28" s="25">
        <v>335.21</v>
      </c>
      <c r="C28" s="20" t="s">
        <v>29</v>
      </c>
      <c r="D28" s="46">
        <v>73364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73364</v>
      </c>
      <c r="O28" s="47">
        <f t="shared" si="1"/>
        <v>6.5421794185839133</v>
      </c>
      <c r="P28" s="9"/>
    </row>
    <row r="29" spans="1:16">
      <c r="A29" s="12"/>
      <c r="B29" s="25">
        <v>335.49</v>
      </c>
      <c r="C29" s="20" t="s">
        <v>30</v>
      </c>
      <c r="D29" s="46">
        <v>9897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9897</v>
      </c>
      <c r="O29" s="47">
        <f t="shared" si="1"/>
        <v>0.88255751738897803</v>
      </c>
      <c r="P29" s="9"/>
    </row>
    <row r="30" spans="1:16" ht="15.75">
      <c r="A30" s="29" t="s">
        <v>36</v>
      </c>
      <c r="B30" s="30"/>
      <c r="C30" s="31"/>
      <c r="D30" s="32">
        <f t="shared" ref="D30:M30" si="7">SUM(D31:D46)</f>
        <v>3624097</v>
      </c>
      <c r="E30" s="32">
        <f t="shared" si="7"/>
        <v>720163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8584961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12929221</v>
      </c>
      <c r="O30" s="45">
        <f t="shared" si="1"/>
        <v>1152.9535402175852</v>
      </c>
      <c r="P30" s="10"/>
    </row>
    <row r="31" spans="1:16">
      <c r="A31" s="12"/>
      <c r="B31" s="25">
        <v>341.3</v>
      </c>
      <c r="C31" s="20" t="s">
        <v>100</v>
      </c>
      <c r="D31" s="46">
        <v>58276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6" si="8">SUM(D31:M31)</f>
        <v>58276</v>
      </c>
      <c r="O31" s="47">
        <f t="shared" si="1"/>
        <v>5.1967183877296232</v>
      </c>
      <c r="P31" s="9"/>
    </row>
    <row r="32" spans="1:16">
      <c r="A32" s="12"/>
      <c r="B32" s="25">
        <v>341.9</v>
      </c>
      <c r="C32" s="20" t="s">
        <v>101</v>
      </c>
      <c r="D32" s="46">
        <v>42802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42802</v>
      </c>
      <c r="O32" s="47">
        <f t="shared" si="1"/>
        <v>3.8168360977349742</v>
      </c>
      <c r="P32" s="9"/>
    </row>
    <row r="33" spans="1:16">
      <c r="A33" s="12"/>
      <c r="B33" s="25">
        <v>342.1</v>
      </c>
      <c r="C33" s="20" t="s">
        <v>40</v>
      </c>
      <c r="D33" s="46">
        <v>2978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2978</v>
      </c>
      <c r="O33" s="47">
        <f t="shared" si="1"/>
        <v>0.26556090601034421</v>
      </c>
      <c r="P33" s="9"/>
    </row>
    <row r="34" spans="1:16">
      <c r="A34" s="12"/>
      <c r="B34" s="25">
        <v>342.5</v>
      </c>
      <c r="C34" s="20" t="s">
        <v>41</v>
      </c>
      <c r="D34" s="46">
        <v>14317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14317</v>
      </c>
      <c r="O34" s="47">
        <f t="shared" si="1"/>
        <v>1.2767076868200464</v>
      </c>
      <c r="P34" s="9"/>
    </row>
    <row r="35" spans="1:16">
      <c r="A35" s="12"/>
      <c r="B35" s="25">
        <v>342.9</v>
      </c>
      <c r="C35" s="20" t="s">
        <v>42</v>
      </c>
      <c r="D35" s="46">
        <v>38945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38945</v>
      </c>
      <c r="O35" s="47">
        <f t="shared" si="1"/>
        <v>3.4728910290708042</v>
      </c>
      <c r="P35" s="9"/>
    </row>
    <row r="36" spans="1:16">
      <c r="A36" s="12"/>
      <c r="B36" s="25">
        <v>343.4</v>
      </c>
      <c r="C36" s="20" t="s">
        <v>43</v>
      </c>
      <c r="D36" s="46">
        <v>1593151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1593151</v>
      </c>
      <c r="O36" s="47">
        <f t="shared" si="1"/>
        <v>142.06803995006243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5633604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5633604</v>
      </c>
      <c r="O37" s="47">
        <f t="shared" ref="O37:O61" si="9">(N37/O$63)</f>
        <v>502.37239165329055</v>
      </c>
      <c r="P37" s="9"/>
    </row>
    <row r="38" spans="1:16">
      <c r="A38" s="12"/>
      <c r="B38" s="25">
        <v>343.6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54314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54314</v>
      </c>
      <c r="O38" s="47">
        <f t="shared" si="9"/>
        <v>4.8434100231853039</v>
      </c>
      <c r="P38" s="9"/>
    </row>
    <row r="39" spans="1:16">
      <c r="A39" s="12"/>
      <c r="B39" s="25">
        <v>343.9</v>
      </c>
      <c r="C39" s="20" t="s">
        <v>47</v>
      </c>
      <c r="D39" s="46">
        <v>999631</v>
      </c>
      <c r="E39" s="46">
        <v>0</v>
      </c>
      <c r="F39" s="46">
        <v>0</v>
      </c>
      <c r="G39" s="46">
        <v>0</v>
      </c>
      <c r="H39" s="46">
        <v>0</v>
      </c>
      <c r="I39" s="46">
        <v>585947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1585578</v>
      </c>
      <c r="O39" s="47">
        <f t="shared" si="9"/>
        <v>141.39272338148743</v>
      </c>
      <c r="P39" s="9"/>
    </row>
    <row r="40" spans="1:16">
      <c r="A40" s="12"/>
      <c r="B40" s="25">
        <v>344.5</v>
      </c>
      <c r="C40" s="20" t="s">
        <v>102</v>
      </c>
      <c r="D40" s="46">
        <v>478268</v>
      </c>
      <c r="E40" s="46">
        <v>54090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532358</v>
      </c>
      <c r="O40" s="47">
        <f t="shared" si="9"/>
        <v>47.472623506331374</v>
      </c>
      <c r="P40" s="9"/>
    </row>
    <row r="41" spans="1:16">
      <c r="A41" s="12"/>
      <c r="B41" s="25">
        <v>344.6</v>
      </c>
      <c r="C41" s="20" t="s">
        <v>103</v>
      </c>
      <c r="D41" s="46">
        <v>0</v>
      </c>
      <c r="E41" s="46">
        <v>666073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666073</v>
      </c>
      <c r="O41" s="47">
        <f t="shared" si="9"/>
        <v>59.396557874085964</v>
      </c>
      <c r="P41" s="9"/>
    </row>
    <row r="42" spans="1:16">
      <c r="A42" s="12"/>
      <c r="B42" s="25">
        <v>344.9</v>
      </c>
      <c r="C42" s="20" t="s">
        <v>104</v>
      </c>
      <c r="D42" s="46">
        <v>107228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107228</v>
      </c>
      <c r="O42" s="47">
        <f t="shared" si="9"/>
        <v>9.5619761013019442</v>
      </c>
      <c r="P42" s="9"/>
    </row>
    <row r="43" spans="1:16">
      <c r="A43" s="12"/>
      <c r="B43" s="25">
        <v>347.2</v>
      </c>
      <c r="C43" s="20" t="s">
        <v>50</v>
      </c>
      <c r="D43" s="46">
        <v>211857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211857</v>
      </c>
      <c r="O43" s="47">
        <f t="shared" si="9"/>
        <v>18.892188336008562</v>
      </c>
      <c r="P43" s="9"/>
    </row>
    <row r="44" spans="1:16">
      <c r="A44" s="12"/>
      <c r="B44" s="25">
        <v>347.4</v>
      </c>
      <c r="C44" s="20" t="s">
        <v>51</v>
      </c>
      <c r="D44" s="46">
        <v>6020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6020</v>
      </c>
      <c r="O44" s="47">
        <f t="shared" si="9"/>
        <v>0.53682896379525591</v>
      </c>
      <c r="P44" s="9"/>
    </row>
    <row r="45" spans="1:16">
      <c r="A45" s="12"/>
      <c r="B45" s="25">
        <v>347.5</v>
      </c>
      <c r="C45" s="20" t="s">
        <v>52</v>
      </c>
      <c r="D45" s="46">
        <v>36945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36945</v>
      </c>
      <c r="O45" s="47">
        <f t="shared" si="9"/>
        <v>3.29454253611557</v>
      </c>
      <c r="P45" s="9"/>
    </row>
    <row r="46" spans="1:16">
      <c r="A46" s="12"/>
      <c r="B46" s="25">
        <v>349</v>
      </c>
      <c r="C46" s="20" t="s">
        <v>1</v>
      </c>
      <c r="D46" s="46">
        <v>33679</v>
      </c>
      <c r="E46" s="46">
        <v>0</v>
      </c>
      <c r="F46" s="46">
        <v>0</v>
      </c>
      <c r="G46" s="46">
        <v>0</v>
      </c>
      <c r="H46" s="46">
        <v>0</v>
      </c>
      <c r="I46" s="46">
        <v>2311096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2344775</v>
      </c>
      <c r="O46" s="47">
        <f t="shared" si="9"/>
        <v>209.09354378455501</v>
      </c>
      <c r="P46" s="9"/>
    </row>
    <row r="47" spans="1:16" ht="15.75">
      <c r="A47" s="29" t="s">
        <v>37</v>
      </c>
      <c r="B47" s="30"/>
      <c r="C47" s="31"/>
      <c r="D47" s="32">
        <f t="shared" ref="D47:M47" si="10">SUM(D48:D49)</f>
        <v>686353</v>
      </c>
      <c r="E47" s="32">
        <f t="shared" si="10"/>
        <v>1806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688159</v>
      </c>
      <c r="O47" s="45">
        <f t="shared" si="9"/>
        <v>61.366060281790617</v>
      </c>
      <c r="P47" s="10"/>
    </row>
    <row r="48" spans="1:16">
      <c r="A48" s="13"/>
      <c r="B48" s="39">
        <v>351.1</v>
      </c>
      <c r="C48" s="21" t="s">
        <v>55</v>
      </c>
      <c r="D48" s="46">
        <v>43218</v>
      </c>
      <c r="E48" s="46">
        <v>1806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45024</v>
      </c>
      <c r="O48" s="47">
        <f t="shared" si="9"/>
        <v>4.0149812734082397</v>
      </c>
      <c r="P48" s="9"/>
    </row>
    <row r="49" spans="1:119">
      <c r="A49" s="13"/>
      <c r="B49" s="39">
        <v>354</v>
      </c>
      <c r="C49" s="21" t="s">
        <v>56</v>
      </c>
      <c r="D49" s="46">
        <v>643135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643135</v>
      </c>
      <c r="O49" s="47">
        <f t="shared" si="9"/>
        <v>57.351079008382378</v>
      </c>
      <c r="P49" s="9"/>
    </row>
    <row r="50" spans="1:119" ht="15.75">
      <c r="A50" s="29" t="s">
        <v>4</v>
      </c>
      <c r="B50" s="30"/>
      <c r="C50" s="31"/>
      <c r="D50" s="32">
        <f t="shared" ref="D50:M50" si="11">SUM(D51:D57)</f>
        <v>58324</v>
      </c>
      <c r="E50" s="32">
        <f t="shared" si="11"/>
        <v>8174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7456379</v>
      </c>
      <c r="L50" s="32">
        <f t="shared" si="11"/>
        <v>377300</v>
      </c>
      <c r="M50" s="32">
        <f t="shared" si="11"/>
        <v>0</v>
      </c>
      <c r="N50" s="32">
        <f>SUM(D50:M50)</f>
        <v>7900177</v>
      </c>
      <c r="O50" s="45">
        <f t="shared" si="9"/>
        <v>704.49233101480297</v>
      </c>
      <c r="P50" s="10"/>
    </row>
    <row r="51" spans="1:119">
      <c r="A51" s="12"/>
      <c r="B51" s="25">
        <v>361.1</v>
      </c>
      <c r="C51" s="20" t="s">
        <v>57</v>
      </c>
      <c r="D51" s="46">
        <v>47671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765034</v>
      </c>
      <c r="L51" s="46">
        <v>83208</v>
      </c>
      <c r="M51" s="46">
        <v>0</v>
      </c>
      <c r="N51" s="46">
        <f>SUM(D51:M51)</f>
        <v>895913</v>
      </c>
      <c r="O51" s="47">
        <f t="shared" si="9"/>
        <v>79.892366684501511</v>
      </c>
      <c r="P51" s="9"/>
    </row>
    <row r="52" spans="1:119">
      <c r="A52" s="12"/>
      <c r="B52" s="25">
        <v>361.3</v>
      </c>
      <c r="C52" s="20" t="s">
        <v>58</v>
      </c>
      <c r="D52" s="46">
        <v>-49185</v>
      </c>
      <c r="E52" s="46">
        <v>-178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3937181</v>
      </c>
      <c r="L52" s="46">
        <v>0</v>
      </c>
      <c r="M52" s="46">
        <v>0</v>
      </c>
      <c r="N52" s="46">
        <f t="shared" ref="N52:N57" si="12">SUM(D52:M52)</f>
        <v>3887818</v>
      </c>
      <c r="O52" s="47">
        <f t="shared" si="9"/>
        <v>346.69324059211698</v>
      </c>
      <c r="P52" s="9"/>
    </row>
    <row r="53" spans="1:119">
      <c r="A53" s="12"/>
      <c r="B53" s="25">
        <v>362</v>
      </c>
      <c r="C53" s="20" t="s">
        <v>59</v>
      </c>
      <c r="D53" s="46">
        <v>345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345</v>
      </c>
      <c r="O53" s="47">
        <f t="shared" si="9"/>
        <v>3.0765115034777957E-2</v>
      </c>
      <c r="P53" s="9"/>
    </row>
    <row r="54" spans="1:119">
      <c r="A54" s="12"/>
      <c r="B54" s="25">
        <v>365</v>
      </c>
      <c r="C54" s="20" t="s">
        <v>105</v>
      </c>
      <c r="D54" s="46">
        <v>4185</v>
      </c>
      <c r="E54" s="46">
        <v>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4223</v>
      </c>
      <c r="O54" s="47">
        <f t="shared" si="9"/>
        <v>0.37658284287497773</v>
      </c>
      <c r="P54" s="9"/>
    </row>
    <row r="55" spans="1:119">
      <c r="A55" s="12"/>
      <c r="B55" s="25">
        <v>366</v>
      </c>
      <c r="C55" s="20" t="s">
        <v>85</v>
      </c>
      <c r="D55" s="46">
        <v>-7174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-7174</v>
      </c>
      <c r="O55" s="47">
        <f t="shared" si="9"/>
        <v>-0.63973604423042629</v>
      </c>
      <c r="P55" s="9"/>
    </row>
    <row r="56" spans="1:119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2748078</v>
      </c>
      <c r="L56" s="46">
        <v>0</v>
      </c>
      <c r="M56" s="46">
        <v>0</v>
      </c>
      <c r="N56" s="46">
        <f t="shared" si="12"/>
        <v>2748078</v>
      </c>
      <c r="O56" s="47">
        <f t="shared" si="9"/>
        <v>245.0577849117175</v>
      </c>
      <c r="P56" s="9"/>
    </row>
    <row r="57" spans="1:119">
      <c r="A57" s="12"/>
      <c r="B57" s="25">
        <v>369.9</v>
      </c>
      <c r="C57" s="20" t="s">
        <v>62</v>
      </c>
      <c r="D57" s="46">
        <v>62482</v>
      </c>
      <c r="E57" s="46">
        <v>8314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6086</v>
      </c>
      <c r="L57" s="46">
        <v>294092</v>
      </c>
      <c r="M57" s="46">
        <v>0</v>
      </c>
      <c r="N57" s="46">
        <f t="shared" si="12"/>
        <v>370974</v>
      </c>
      <c r="O57" s="47">
        <f t="shared" si="9"/>
        <v>33.081326912787588</v>
      </c>
      <c r="P57" s="9"/>
    </row>
    <row r="58" spans="1:119" ht="15.75">
      <c r="A58" s="29" t="s">
        <v>38</v>
      </c>
      <c r="B58" s="30"/>
      <c r="C58" s="31"/>
      <c r="D58" s="32">
        <f t="shared" ref="D58:M58" si="13">SUM(D59:D60)</f>
        <v>975234</v>
      </c>
      <c r="E58" s="32">
        <f t="shared" si="13"/>
        <v>136950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3872482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4984666</v>
      </c>
      <c r="O58" s="45">
        <f t="shared" si="9"/>
        <v>444.50383449259851</v>
      </c>
      <c r="P58" s="9"/>
    </row>
    <row r="59" spans="1:119">
      <c r="A59" s="12"/>
      <c r="B59" s="25">
        <v>381</v>
      </c>
      <c r="C59" s="20" t="s">
        <v>63</v>
      </c>
      <c r="D59" s="46">
        <v>975234</v>
      </c>
      <c r="E59" s="46">
        <v>136950</v>
      </c>
      <c r="F59" s="46">
        <v>0</v>
      </c>
      <c r="G59" s="46">
        <v>0</v>
      </c>
      <c r="H59" s="46">
        <v>0</v>
      </c>
      <c r="I59" s="46">
        <v>3828420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4940604</v>
      </c>
      <c r="O59" s="47">
        <f t="shared" si="9"/>
        <v>440.57463884430177</v>
      </c>
      <c r="P59" s="9"/>
    </row>
    <row r="60" spans="1:119" ht="15.75" thickBot="1">
      <c r="A60" s="12"/>
      <c r="B60" s="25">
        <v>389.9</v>
      </c>
      <c r="C60" s="20" t="s">
        <v>106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44062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44062</v>
      </c>
      <c r="O60" s="47">
        <f t="shared" si="9"/>
        <v>3.9291956482967718</v>
      </c>
      <c r="P60" s="9"/>
    </row>
    <row r="61" spans="1:119" ht="16.5" thickBot="1">
      <c r="A61" s="14" t="s">
        <v>53</v>
      </c>
      <c r="B61" s="23"/>
      <c r="C61" s="22"/>
      <c r="D61" s="15">
        <f t="shared" ref="D61:M61" si="14">SUM(D5,D14,D21,D30,D47,D50,D58)</f>
        <v>16982363</v>
      </c>
      <c r="E61" s="15">
        <f t="shared" si="14"/>
        <v>867093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12457443</v>
      </c>
      <c r="J61" s="15">
        <f t="shared" si="14"/>
        <v>0</v>
      </c>
      <c r="K61" s="15">
        <f t="shared" si="14"/>
        <v>7456379</v>
      </c>
      <c r="L61" s="15">
        <f t="shared" si="14"/>
        <v>377300</v>
      </c>
      <c r="M61" s="15">
        <f t="shared" si="14"/>
        <v>0</v>
      </c>
      <c r="N61" s="15">
        <f>SUM(D61:M61)</f>
        <v>38140578</v>
      </c>
      <c r="O61" s="38">
        <f t="shared" si="9"/>
        <v>3401.1573033707864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107</v>
      </c>
      <c r="M63" s="118"/>
      <c r="N63" s="118"/>
      <c r="O63" s="43">
        <v>11214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87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9081303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9081303</v>
      </c>
      <c r="O5" s="33">
        <f t="shared" ref="O5:O36" si="1">(N5/O$65)</f>
        <v>807.94510676156585</v>
      </c>
      <c r="P5" s="6"/>
    </row>
    <row r="6" spans="1:133">
      <c r="A6" s="12"/>
      <c r="B6" s="25">
        <v>311</v>
      </c>
      <c r="C6" s="20" t="s">
        <v>3</v>
      </c>
      <c r="D6" s="46">
        <v>6348123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6348123</v>
      </c>
      <c r="O6" s="47">
        <f t="shared" si="1"/>
        <v>564.77962633451955</v>
      </c>
      <c r="P6" s="9"/>
    </row>
    <row r="7" spans="1:133">
      <c r="A7" s="12"/>
      <c r="B7" s="25">
        <v>312.41000000000003</v>
      </c>
      <c r="C7" s="20" t="s">
        <v>11</v>
      </c>
      <c r="D7" s="46">
        <v>458735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458735</v>
      </c>
      <c r="O7" s="47">
        <f t="shared" si="1"/>
        <v>40.812722419928825</v>
      </c>
      <c r="P7" s="9"/>
    </row>
    <row r="8" spans="1:133">
      <c r="A8" s="12"/>
      <c r="B8" s="25">
        <v>312.51</v>
      </c>
      <c r="C8" s="20" t="s">
        <v>77</v>
      </c>
      <c r="D8" s="46">
        <v>133717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133717</v>
      </c>
      <c r="O8" s="47">
        <f t="shared" si="1"/>
        <v>11.89653024911032</v>
      </c>
      <c r="P8" s="9"/>
    </row>
    <row r="9" spans="1:133">
      <c r="A9" s="12"/>
      <c r="B9" s="25">
        <v>312.52</v>
      </c>
      <c r="C9" s="20" t="s">
        <v>73</v>
      </c>
      <c r="D9" s="46">
        <v>91774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91774</v>
      </c>
      <c r="O9" s="47">
        <f t="shared" si="1"/>
        <v>8.1649466192170816</v>
      </c>
      <c r="P9" s="9"/>
    </row>
    <row r="10" spans="1:133">
      <c r="A10" s="12"/>
      <c r="B10" s="25">
        <v>314.10000000000002</v>
      </c>
      <c r="C10" s="20" t="s">
        <v>12</v>
      </c>
      <c r="D10" s="46">
        <v>1123824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1123824</v>
      </c>
      <c r="O10" s="47">
        <f t="shared" si="1"/>
        <v>99.984341637010672</v>
      </c>
      <c r="P10" s="9"/>
    </row>
    <row r="11" spans="1:133">
      <c r="A11" s="12"/>
      <c r="B11" s="25">
        <v>314.39999999999998</v>
      </c>
      <c r="C11" s="20" t="s">
        <v>14</v>
      </c>
      <c r="D11" s="46">
        <v>46628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46628</v>
      </c>
      <c r="O11" s="47">
        <f t="shared" si="1"/>
        <v>4.1483985765124558</v>
      </c>
      <c r="P11" s="9"/>
    </row>
    <row r="12" spans="1:133">
      <c r="A12" s="12"/>
      <c r="B12" s="25">
        <v>315</v>
      </c>
      <c r="C12" s="20" t="s">
        <v>82</v>
      </c>
      <c r="D12" s="46">
        <v>720897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720897</v>
      </c>
      <c r="O12" s="47">
        <f t="shared" si="1"/>
        <v>64.136743772241999</v>
      </c>
      <c r="P12" s="9"/>
    </row>
    <row r="13" spans="1:133">
      <c r="A13" s="12"/>
      <c r="B13" s="25">
        <v>316</v>
      </c>
      <c r="C13" s="20" t="s">
        <v>15</v>
      </c>
      <c r="D13" s="46">
        <v>157605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157605</v>
      </c>
      <c r="O13" s="47">
        <f t="shared" si="1"/>
        <v>14.021797153024911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1617617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1617617</v>
      </c>
      <c r="O14" s="45">
        <f t="shared" si="1"/>
        <v>143.91610320284698</v>
      </c>
      <c r="P14" s="10"/>
    </row>
    <row r="15" spans="1:133">
      <c r="A15" s="12"/>
      <c r="B15" s="25">
        <v>322</v>
      </c>
      <c r="C15" s="20" t="s">
        <v>0</v>
      </c>
      <c r="D15" s="46">
        <v>255615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255615</v>
      </c>
      <c r="O15" s="47">
        <f t="shared" si="1"/>
        <v>22.741548042704625</v>
      </c>
      <c r="P15" s="9"/>
    </row>
    <row r="16" spans="1:133">
      <c r="A16" s="12"/>
      <c r="B16" s="25">
        <v>323.10000000000002</v>
      </c>
      <c r="C16" s="20" t="s">
        <v>17</v>
      </c>
      <c r="D16" s="46">
        <v>1116122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1116122</v>
      </c>
      <c r="O16" s="47">
        <f t="shared" si="1"/>
        <v>99.299110320284697</v>
      </c>
      <c r="P16" s="9"/>
    </row>
    <row r="17" spans="1:16">
      <c r="A17" s="12"/>
      <c r="B17" s="25">
        <v>323.39999999999998</v>
      </c>
      <c r="C17" s="20" t="s">
        <v>18</v>
      </c>
      <c r="D17" s="46">
        <v>64060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64060</v>
      </c>
      <c r="O17" s="47">
        <f t="shared" si="1"/>
        <v>5.6992882562277583</v>
      </c>
      <c r="P17" s="9"/>
    </row>
    <row r="18" spans="1:16">
      <c r="A18" s="12"/>
      <c r="B18" s="25">
        <v>323.7</v>
      </c>
      <c r="C18" s="20" t="s">
        <v>19</v>
      </c>
      <c r="D18" s="46">
        <v>165610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165610</v>
      </c>
      <c r="O18" s="47">
        <f t="shared" si="1"/>
        <v>14.733985765124554</v>
      </c>
      <c r="P18" s="9"/>
    </row>
    <row r="19" spans="1:16">
      <c r="A19" s="12"/>
      <c r="B19" s="25">
        <v>323.89999999999998</v>
      </c>
      <c r="C19" s="20" t="s">
        <v>20</v>
      </c>
      <c r="D19" s="46">
        <v>12995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12995</v>
      </c>
      <c r="O19" s="47">
        <f t="shared" si="1"/>
        <v>1.1561387900355873</v>
      </c>
      <c r="P19" s="9"/>
    </row>
    <row r="20" spans="1:16">
      <c r="A20" s="12"/>
      <c r="B20" s="25">
        <v>329</v>
      </c>
      <c r="C20" s="20" t="s">
        <v>21</v>
      </c>
      <c r="D20" s="46">
        <v>3215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3215</v>
      </c>
      <c r="O20" s="47">
        <f t="shared" si="1"/>
        <v>0.2860320284697509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1192734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1192734</v>
      </c>
      <c r="O21" s="45">
        <f t="shared" si="1"/>
        <v>106.11512455516014</v>
      </c>
      <c r="P21" s="10"/>
    </row>
    <row r="22" spans="1:16">
      <c r="A22" s="12"/>
      <c r="B22" s="25">
        <v>331.2</v>
      </c>
      <c r="C22" s="20" t="s">
        <v>23</v>
      </c>
      <c r="D22" s="46">
        <v>151660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151660</v>
      </c>
      <c r="O22" s="47">
        <f t="shared" si="1"/>
        <v>13.492882562277581</v>
      </c>
      <c r="P22" s="9"/>
    </row>
    <row r="23" spans="1:16">
      <c r="A23" s="12"/>
      <c r="B23" s="25">
        <v>334.39</v>
      </c>
      <c r="C23" s="20" t="s">
        <v>89</v>
      </c>
      <c r="D23" s="46">
        <v>70622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70622</v>
      </c>
      <c r="O23" s="47">
        <f t="shared" si="1"/>
        <v>6.2830960854092526</v>
      </c>
      <c r="P23" s="9"/>
    </row>
    <row r="24" spans="1:16">
      <c r="A24" s="12"/>
      <c r="B24" s="25">
        <v>335.12</v>
      </c>
      <c r="C24" s="20" t="s">
        <v>25</v>
      </c>
      <c r="D24" s="46">
        <v>322354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322354</v>
      </c>
      <c r="O24" s="47">
        <f t="shared" si="1"/>
        <v>28.679181494661922</v>
      </c>
      <c r="P24" s="9"/>
    </row>
    <row r="25" spans="1:16">
      <c r="A25" s="12"/>
      <c r="B25" s="25">
        <v>335.14</v>
      </c>
      <c r="C25" s="20" t="s">
        <v>26</v>
      </c>
      <c r="D25" s="46">
        <v>1273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1273</v>
      </c>
      <c r="O25" s="47">
        <f t="shared" si="1"/>
        <v>0.11325622775800712</v>
      </c>
      <c r="P25" s="9"/>
    </row>
    <row r="26" spans="1:16">
      <c r="A26" s="12"/>
      <c r="B26" s="25">
        <v>335.15</v>
      </c>
      <c r="C26" s="20" t="s">
        <v>27</v>
      </c>
      <c r="D26" s="46">
        <v>34431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34431</v>
      </c>
      <c r="O26" s="47">
        <f t="shared" si="1"/>
        <v>3.0632562277580071</v>
      </c>
      <c r="P26" s="9"/>
    </row>
    <row r="27" spans="1:16">
      <c r="A27" s="12"/>
      <c r="B27" s="25">
        <v>335.18</v>
      </c>
      <c r="C27" s="20" t="s">
        <v>28</v>
      </c>
      <c r="D27" s="46">
        <v>520125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520125</v>
      </c>
      <c r="O27" s="47">
        <f t="shared" si="1"/>
        <v>46.27446619217082</v>
      </c>
      <c r="P27" s="9"/>
    </row>
    <row r="28" spans="1:16">
      <c r="A28" s="12"/>
      <c r="B28" s="25">
        <v>335.21</v>
      </c>
      <c r="C28" s="20" t="s">
        <v>29</v>
      </c>
      <c r="D28" s="46">
        <v>73364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73364</v>
      </c>
      <c r="O28" s="47">
        <f t="shared" si="1"/>
        <v>6.5270462633451958</v>
      </c>
      <c r="P28" s="9"/>
    </row>
    <row r="29" spans="1:16">
      <c r="A29" s="12"/>
      <c r="B29" s="25">
        <v>335.49</v>
      </c>
      <c r="C29" s="20" t="s">
        <v>30</v>
      </c>
      <c r="D29" s="46">
        <v>11190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11190</v>
      </c>
      <c r="O29" s="47">
        <f t="shared" si="1"/>
        <v>0.99555160142348753</v>
      </c>
      <c r="P29" s="9"/>
    </row>
    <row r="30" spans="1:16">
      <c r="A30" s="12"/>
      <c r="B30" s="25">
        <v>337.2</v>
      </c>
      <c r="C30" s="20" t="s">
        <v>31</v>
      </c>
      <c r="D30" s="46">
        <v>7715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7715</v>
      </c>
      <c r="O30" s="47">
        <f t="shared" si="1"/>
        <v>0.68638790035587194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SUM(D32:D48)</f>
        <v>3630150</v>
      </c>
      <c r="E31" s="32">
        <f t="shared" si="7"/>
        <v>723650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9025415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13379215</v>
      </c>
      <c r="O31" s="45">
        <f t="shared" si="1"/>
        <v>1190.3216192170819</v>
      </c>
      <c r="P31" s="10"/>
    </row>
    <row r="32" spans="1:16">
      <c r="A32" s="12"/>
      <c r="B32" s="25">
        <v>341.3</v>
      </c>
      <c r="C32" s="20" t="s">
        <v>90</v>
      </c>
      <c r="D32" s="46">
        <v>41487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8" si="8">SUM(D32:M32)</f>
        <v>41487</v>
      </c>
      <c r="O32" s="47">
        <f t="shared" si="1"/>
        <v>3.6910142348754449</v>
      </c>
      <c r="P32" s="9"/>
    </row>
    <row r="33" spans="1:16">
      <c r="A33" s="12"/>
      <c r="B33" s="25">
        <v>341.9</v>
      </c>
      <c r="C33" s="20" t="s">
        <v>39</v>
      </c>
      <c r="D33" s="46">
        <v>44074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44074</v>
      </c>
      <c r="O33" s="47">
        <f t="shared" si="1"/>
        <v>3.9211743772241991</v>
      </c>
      <c r="P33" s="9"/>
    </row>
    <row r="34" spans="1:16">
      <c r="A34" s="12"/>
      <c r="B34" s="25">
        <v>342.1</v>
      </c>
      <c r="C34" s="20" t="s">
        <v>40</v>
      </c>
      <c r="D34" s="46">
        <v>1828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1828</v>
      </c>
      <c r="O34" s="47">
        <f t="shared" si="1"/>
        <v>0.16263345195729537</v>
      </c>
      <c r="P34" s="9"/>
    </row>
    <row r="35" spans="1:16">
      <c r="A35" s="12"/>
      <c r="B35" s="25">
        <v>342.5</v>
      </c>
      <c r="C35" s="20" t="s">
        <v>41</v>
      </c>
      <c r="D35" s="46">
        <v>21445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21445</v>
      </c>
      <c r="O35" s="47">
        <f t="shared" si="1"/>
        <v>1.9079181494661921</v>
      </c>
      <c r="P35" s="9"/>
    </row>
    <row r="36" spans="1:16">
      <c r="A36" s="12"/>
      <c r="B36" s="25">
        <v>342.9</v>
      </c>
      <c r="C36" s="20" t="s">
        <v>42</v>
      </c>
      <c r="D36" s="46">
        <v>38125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38125</v>
      </c>
      <c r="O36" s="47">
        <f t="shared" si="1"/>
        <v>3.3919039145907472</v>
      </c>
      <c r="P36" s="9"/>
    </row>
    <row r="37" spans="1:16">
      <c r="A37" s="12"/>
      <c r="B37" s="25">
        <v>343.4</v>
      </c>
      <c r="C37" s="20" t="s">
        <v>43</v>
      </c>
      <c r="D37" s="46">
        <v>1602944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1602944</v>
      </c>
      <c r="O37" s="47">
        <f t="shared" ref="O37:O63" si="9">(N37/O$65)</f>
        <v>142.61067615658362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6058715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6058715</v>
      </c>
      <c r="O38" s="47">
        <f t="shared" si="9"/>
        <v>539.03158362989325</v>
      </c>
      <c r="P38" s="9"/>
    </row>
    <row r="39" spans="1:16">
      <c r="A39" s="12"/>
      <c r="B39" s="25">
        <v>343.6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73391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73391</v>
      </c>
      <c r="O39" s="47">
        <f t="shared" si="9"/>
        <v>6.5294483985765126</v>
      </c>
      <c r="P39" s="9"/>
    </row>
    <row r="40" spans="1:16">
      <c r="A40" s="12"/>
      <c r="B40" s="25">
        <v>343.7</v>
      </c>
      <c r="C40" s="20" t="s">
        <v>46</v>
      </c>
      <c r="D40" s="46">
        <v>2714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2714</v>
      </c>
      <c r="O40" s="47">
        <f t="shared" si="9"/>
        <v>0.24145907473309608</v>
      </c>
      <c r="P40" s="9"/>
    </row>
    <row r="41" spans="1:16">
      <c r="A41" s="12"/>
      <c r="B41" s="25">
        <v>343.9</v>
      </c>
      <c r="C41" s="20" t="s">
        <v>47</v>
      </c>
      <c r="D41" s="46">
        <v>998575</v>
      </c>
      <c r="E41" s="46">
        <v>0</v>
      </c>
      <c r="F41" s="46">
        <v>0</v>
      </c>
      <c r="G41" s="46">
        <v>0</v>
      </c>
      <c r="H41" s="46">
        <v>0</v>
      </c>
      <c r="I41" s="46">
        <v>667912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1666487</v>
      </c>
      <c r="O41" s="47">
        <f t="shared" si="9"/>
        <v>148.26396797153023</v>
      </c>
      <c r="P41" s="9"/>
    </row>
    <row r="42" spans="1:16">
      <c r="A42" s="12"/>
      <c r="B42" s="25">
        <v>344.5</v>
      </c>
      <c r="C42" s="20" t="s">
        <v>48</v>
      </c>
      <c r="D42" s="46">
        <v>517476</v>
      </c>
      <c r="E42" s="46">
        <v>50717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568193</v>
      </c>
      <c r="O42" s="47">
        <f t="shared" si="9"/>
        <v>50.550978647686833</v>
      </c>
      <c r="P42" s="9"/>
    </row>
    <row r="43" spans="1:16">
      <c r="A43" s="12"/>
      <c r="B43" s="25">
        <v>344.6</v>
      </c>
      <c r="C43" s="20" t="s">
        <v>49</v>
      </c>
      <c r="D43" s="46">
        <v>0</v>
      </c>
      <c r="E43" s="46">
        <v>672933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672933</v>
      </c>
      <c r="O43" s="47">
        <f t="shared" si="9"/>
        <v>59.869483985765122</v>
      </c>
      <c r="P43" s="9"/>
    </row>
    <row r="44" spans="1:16">
      <c r="A44" s="12"/>
      <c r="B44" s="25">
        <v>344.9</v>
      </c>
      <c r="C44" s="20" t="s">
        <v>79</v>
      </c>
      <c r="D44" s="46">
        <v>100711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100711</v>
      </c>
      <c r="O44" s="47">
        <f t="shared" si="9"/>
        <v>8.9600533807829184</v>
      </c>
      <c r="P44" s="9"/>
    </row>
    <row r="45" spans="1:16">
      <c r="A45" s="12"/>
      <c r="B45" s="25">
        <v>347.2</v>
      </c>
      <c r="C45" s="20" t="s">
        <v>50</v>
      </c>
      <c r="D45" s="46">
        <v>184159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184159</v>
      </c>
      <c r="O45" s="47">
        <f t="shared" si="9"/>
        <v>16.384252669039146</v>
      </c>
      <c r="P45" s="9"/>
    </row>
    <row r="46" spans="1:16">
      <c r="A46" s="12"/>
      <c r="B46" s="25">
        <v>347.4</v>
      </c>
      <c r="C46" s="20" t="s">
        <v>51</v>
      </c>
      <c r="D46" s="46">
        <v>6149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6149</v>
      </c>
      <c r="O46" s="47">
        <f t="shared" si="9"/>
        <v>0.54706405693950177</v>
      </c>
      <c r="P46" s="9"/>
    </row>
    <row r="47" spans="1:16">
      <c r="A47" s="12"/>
      <c r="B47" s="25">
        <v>347.5</v>
      </c>
      <c r="C47" s="20" t="s">
        <v>52</v>
      </c>
      <c r="D47" s="46">
        <v>34991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34991</v>
      </c>
      <c r="O47" s="47">
        <f t="shared" si="9"/>
        <v>3.1130782918149467</v>
      </c>
      <c r="P47" s="9"/>
    </row>
    <row r="48" spans="1:16">
      <c r="A48" s="12"/>
      <c r="B48" s="25">
        <v>349</v>
      </c>
      <c r="C48" s="20" t="s">
        <v>1</v>
      </c>
      <c r="D48" s="46">
        <v>35472</v>
      </c>
      <c r="E48" s="46">
        <v>0</v>
      </c>
      <c r="F48" s="46">
        <v>0</v>
      </c>
      <c r="G48" s="46">
        <v>0</v>
      </c>
      <c r="H48" s="46">
        <v>0</v>
      </c>
      <c r="I48" s="46">
        <v>2225397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2260869</v>
      </c>
      <c r="O48" s="47">
        <f t="shared" si="9"/>
        <v>201.14492882562277</v>
      </c>
      <c r="P48" s="9"/>
    </row>
    <row r="49" spans="1:119" ht="15.75">
      <c r="A49" s="29" t="s">
        <v>37</v>
      </c>
      <c r="B49" s="30"/>
      <c r="C49" s="31"/>
      <c r="D49" s="32">
        <f t="shared" ref="D49:M49" si="10">SUM(D50:D51)</f>
        <v>667878</v>
      </c>
      <c r="E49" s="32">
        <f t="shared" si="10"/>
        <v>2765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670643</v>
      </c>
      <c r="O49" s="45">
        <f t="shared" si="9"/>
        <v>59.665747330960855</v>
      </c>
      <c r="P49" s="10"/>
    </row>
    <row r="50" spans="1:119">
      <c r="A50" s="13"/>
      <c r="B50" s="39">
        <v>351.1</v>
      </c>
      <c r="C50" s="21" t="s">
        <v>55</v>
      </c>
      <c r="D50" s="46">
        <v>43579</v>
      </c>
      <c r="E50" s="46">
        <v>2765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46344</v>
      </c>
      <c r="O50" s="47">
        <f t="shared" si="9"/>
        <v>4.1231316725978644</v>
      </c>
      <c r="P50" s="9"/>
    </row>
    <row r="51" spans="1:119">
      <c r="A51" s="13"/>
      <c r="B51" s="39">
        <v>354</v>
      </c>
      <c r="C51" s="21" t="s">
        <v>56</v>
      </c>
      <c r="D51" s="46">
        <v>624299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624299</v>
      </c>
      <c r="O51" s="47">
        <f t="shared" si="9"/>
        <v>55.54261565836299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SUM(D53:D59)</f>
        <v>190083</v>
      </c>
      <c r="E52" s="32">
        <f t="shared" si="11"/>
        <v>2642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8581649</v>
      </c>
      <c r="L52" s="32">
        <f t="shared" si="11"/>
        <v>360567</v>
      </c>
      <c r="M52" s="32">
        <f t="shared" si="11"/>
        <v>0</v>
      </c>
      <c r="N52" s="32">
        <f>SUM(D52:M52)</f>
        <v>9134941</v>
      </c>
      <c r="O52" s="45">
        <f t="shared" si="9"/>
        <v>812.71717081850534</v>
      </c>
      <c r="P52" s="10"/>
    </row>
    <row r="53" spans="1:119">
      <c r="A53" s="12"/>
      <c r="B53" s="25">
        <v>361.1</v>
      </c>
      <c r="C53" s="20" t="s">
        <v>57</v>
      </c>
      <c r="D53" s="46">
        <v>108435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1227927</v>
      </c>
      <c r="L53" s="46">
        <v>69287</v>
      </c>
      <c r="M53" s="46">
        <v>0</v>
      </c>
      <c r="N53" s="46">
        <f>SUM(D53:M53)</f>
        <v>1405649</v>
      </c>
      <c r="O53" s="47">
        <f t="shared" si="9"/>
        <v>125.05774021352313</v>
      </c>
      <c r="P53" s="9"/>
    </row>
    <row r="54" spans="1:119">
      <c r="A54" s="12"/>
      <c r="B54" s="25">
        <v>361.3</v>
      </c>
      <c r="C54" s="20" t="s">
        <v>58</v>
      </c>
      <c r="D54" s="46">
        <v>-13925</v>
      </c>
      <c r="E54" s="46">
        <v>2411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4511859</v>
      </c>
      <c r="L54" s="46">
        <v>0</v>
      </c>
      <c r="M54" s="46">
        <v>0</v>
      </c>
      <c r="N54" s="46">
        <f t="shared" ref="N54:N59" si="12">SUM(D54:M54)</f>
        <v>4500345</v>
      </c>
      <c r="O54" s="47">
        <f t="shared" si="9"/>
        <v>400.38656583629893</v>
      </c>
      <c r="P54" s="9"/>
    </row>
    <row r="55" spans="1:119">
      <c r="A55" s="12"/>
      <c r="B55" s="25">
        <v>362</v>
      </c>
      <c r="C55" s="20" t="s">
        <v>59</v>
      </c>
      <c r="D55" s="46">
        <v>351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351</v>
      </c>
      <c r="O55" s="47">
        <f t="shared" si="9"/>
        <v>3.1227758007117436E-2</v>
      </c>
      <c r="P55" s="9"/>
    </row>
    <row r="56" spans="1:119">
      <c r="A56" s="12"/>
      <c r="B56" s="25">
        <v>365</v>
      </c>
      <c r="C56" s="20" t="s">
        <v>60</v>
      </c>
      <c r="D56" s="46">
        <v>9537</v>
      </c>
      <c r="E56" s="46">
        <v>131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9668</v>
      </c>
      <c r="O56" s="47">
        <f t="shared" si="9"/>
        <v>0.86014234875444839</v>
      </c>
      <c r="P56" s="9"/>
    </row>
    <row r="57" spans="1:119">
      <c r="A57" s="12"/>
      <c r="B57" s="25">
        <v>366</v>
      </c>
      <c r="C57" s="20" t="s">
        <v>85</v>
      </c>
      <c r="D57" s="46">
        <v>13073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13073</v>
      </c>
      <c r="O57" s="47">
        <f t="shared" si="9"/>
        <v>1.1630782918149467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2626865</v>
      </c>
      <c r="L58" s="46">
        <v>0</v>
      </c>
      <c r="M58" s="46">
        <v>0</v>
      </c>
      <c r="N58" s="46">
        <f t="shared" si="12"/>
        <v>2626865</v>
      </c>
      <c r="O58" s="47">
        <f t="shared" si="9"/>
        <v>233.70685053380782</v>
      </c>
      <c r="P58" s="9"/>
    </row>
    <row r="59" spans="1:119">
      <c r="A59" s="12"/>
      <c r="B59" s="25">
        <v>369.9</v>
      </c>
      <c r="C59" s="20" t="s">
        <v>62</v>
      </c>
      <c r="D59" s="46">
        <v>72612</v>
      </c>
      <c r="E59" s="46">
        <v>100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214998</v>
      </c>
      <c r="L59" s="46">
        <v>291280</v>
      </c>
      <c r="M59" s="46">
        <v>0</v>
      </c>
      <c r="N59" s="46">
        <f t="shared" si="12"/>
        <v>578990</v>
      </c>
      <c r="O59" s="47">
        <f t="shared" si="9"/>
        <v>51.511565836298935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SUM(D61:D62)</f>
        <v>962374</v>
      </c>
      <c r="E60" s="32">
        <f t="shared" si="13"/>
        <v>127700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219507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1309581</v>
      </c>
      <c r="O60" s="45">
        <f t="shared" si="9"/>
        <v>116.51076512455516</v>
      </c>
      <c r="P60" s="9"/>
    </row>
    <row r="61" spans="1:119">
      <c r="A61" s="12"/>
      <c r="B61" s="25">
        <v>381</v>
      </c>
      <c r="C61" s="20" t="s">
        <v>63</v>
      </c>
      <c r="D61" s="46">
        <v>962374</v>
      </c>
      <c r="E61" s="46">
        <v>127700</v>
      </c>
      <c r="F61" s="46">
        <v>0</v>
      </c>
      <c r="G61" s="46">
        <v>0</v>
      </c>
      <c r="H61" s="46">
        <v>0</v>
      </c>
      <c r="I61" s="46">
        <v>152946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1243020</v>
      </c>
      <c r="O61" s="47">
        <f t="shared" si="9"/>
        <v>110.58896797153025</v>
      </c>
      <c r="P61" s="9"/>
    </row>
    <row r="62" spans="1:119" ht="15.75" thickBot="1">
      <c r="A62" s="12"/>
      <c r="B62" s="25">
        <v>389.9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66561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66561</v>
      </c>
      <c r="O62" s="47">
        <f t="shared" si="9"/>
        <v>5.9217971530249107</v>
      </c>
      <c r="P62" s="9"/>
    </row>
    <row r="63" spans="1:119" ht="16.5" thickBot="1">
      <c r="A63" s="14" t="s">
        <v>53</v>
      </c>
      <c r="B63" s="23"/>
      <c r="C63" s="22"/>
      <c r="D63" s="15">
        <f t="shared" ref="D63:M63" si="14">SUM(D5,D14,D21,D31,D49,D52,D60)</f>
        <v>17342139</v>
      </c>
      <c r="E63" s="15">
        <f t="shared" si="14"/>
        <v>856757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9244922</v>
      </c>
      <c r="J63" s="15">
        <f t="shared" si="14"/>
        <v>0</v>
      </c>
      <c r="K63" s="15">
        <f t="shared" si="14"/>
        <v>8581649</v>
      </c>
      <c r="L63" s="15">
        <f t="shared" si="14"/>
        <v>360567</v>
      </c>
      <c r="M63" s="15">
        <f t="shared" si="14"/>
        <v>0</v>
      </c>
      <c r="N63" s="15">
        <f>SUM(D63:M63)</f>
        <v>36386034</v>
      </c>
      <c r="O63" s="38">
        <f t="shared" si="9"/>
        <v>3237.191637010676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91</v>
      </c>
      <c r="M65" s="118"/>
      <c r="N65" s="118"/>
      <c r="O65" s="43">
        <v>11240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9001506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9001506</v>
      </c>
      <c r="O5" s="33">
        <f t="shared" ref="O5:O36" si="1">(N5/O$66)</f>
        <v>801.34478767915959</v>
      </c>
      <c r="P5" s="6"/>
    </row>
    <row r="6" spans="1:133">
      <c r="A6" s="12"/>
      <c r="B6" s="25">
        <v>311</v>
      </c>
      <c r="C6" s="20" t="s">
        <v>3</v>
      </c>
      <c r="D6" s="46">
        <v>6327375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6327375</v>
      </c>
      <c r="O6" s="47">
        <f t="shared" si="1"/>
        <v>563.28451882845184</v>
      </c>
      <c r="P6" s="9"/>
    </row>
    <row r="7" spans="1:133">
      <c r="A7" s="12"/>
      <c r="B7" s="25">
        <v>312.41000000000003</v>
      </c>
      <c r="C7" s="20" t="s">
        <v>11</v>
      </c>
      <c r="D7" s="46">
        <v>366540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366540</v>
      </c>
      <c r="O7" s="47">
        <f t="shared" si="1"/>
        <v>32.630641858808865</v>
      </c>
      <c r="P7" s="9"/>
    </row>
    <row r="8" spans="1:133">
      <c r="A8" s="12"/>
      <c r="B8" s="25">
        <v>312.51</v>
      </c>
      <c r="C8" s="20" t="s">
        <v>77</v>
      </c>
      <c r="D8" s="46">
        <v>131040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131040</v>
      </c>
      <c r="O8" s="47">
        <f t="shared" si="1"/>
        <v>11.665628060179827</v>
      </c>
      <c r="P8" s="9"/>
    </row>
    <row r="9" spans="1:133">
      <c r="A9" s="12"/>
      <c r="B9" s="25">
        <v>312.52</v>
      </c>
      <c r="C9" s="20" t="s">
        <v>73</v>
      </c>
      <c r="D9" s="46">
        <v>88671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88671</v>
      </c>
      <c r="O9" s="47">
        <f t="shared" si="1"/>
        <v>7.8937950681029108</v>
      </c>
      <c r="P9" s="9"/>
    </row>
    <row r="10" spans="1:133">
      <c r="A10" s="12"/>
      <c r="B10" s="25">
        <v>314.10000000000002</v>
      </c>
      <c r="C10" s="20" t="s">
        <v>12</v>
      </c>
      <c r="D10" s="46">
        <v>1144195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1144195</v>
      </c>
      <c r="O10" s="47">
        <f t="shared" si="1"/>
        <v>101.86014421792932</v>
      </c>
      <c r="P10" s="9"/>
    </row>
    <row r="11" spans="1:133">
      <c r="A11" s="12"/>
      <c r="B11" s="25">
        <v>314.39999999999998</v>
      </c>
      <c r="C11" s="20" t="s">
        <v>14</v>
      </c>
      <c r="D11" s="46">
        <v>49260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49260</v>
      </c>
      <c r="O11" s="47">
        <f t="shared" si="1"/>
        <v>4.3852933321463548</v>
      </c>
      <c r="P11" s="9"/>
    </row>
    <row r="12" spans="1:133">
      <c r="A12" s="12"/>
      <c r="B12" s="25">
        <v>315</v>
      </c>
      <c r="C12" s="20" t="s">
        <v>82</v>
      </c>
      <c r="D12" s="46">
        <v>733353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733353</v>
      </c>
      <c r="O12" s="47">
        <f t="shared" si="1"/>
        <v>65.285587109409775</v>
      </c>
      <c r="P12" s="9"/>
    </row>
    <row r="13" spans="1:133">
      <c r="A13" s="12"/>
      <c r="B13" s="25">
        <v>316</v>
      </c>
      <c r="C13" s="20" t="s">
        <v>15</v>
      </c>
      <c r="D13" s="46">
        <v>161072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161072</v>
      </c>
      <c r="O13" s="47">
        <f t="shared" si="1"/>
        <v>14.339179204130687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1583228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1583228</v>
      </c>
      <c r="O14" s="45">
        <f t="shared" si="1"/>
        <v>140.94436036677646</v>
      </c>
      <c r="P14" s="10"/>
    </row>
    <row r="15" spans="1:133">
      <c r="A15" s="12"/>
      <c r="B15" s="25">
        <v>322</v>
      </c>
      <c r="C15" s="20" t="s">
        <v>0</v>
      </c>
      <c r="D15" s="46">
        <v>221010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221010</v>
      </c>
      <c r="O15" s="47">
        <f t="shared" si="1"/>
        <v>19.675064541974539</v>
      </c>
      <c r="P15" s="9"/>
    </row>
    <row r="16" spans="1:133">
      <c r="A16" s="12"/>
      <c r="B16" s="25">
        <v>323.10000000000002</v>
      </c>
      <c r="C16" s="20" t="s">
        <v>17</v>
      </c>
      <c r="D16" s="46">
        <v>1034146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1034146</v>
      </c>
      <c r="O16" s="47">
        <f t="shared" si="1"/>
        <v>92.063206623341941</v>
      </c>
      <c r="P16" s="9"/>
    </row>
    <row r="17" spans="1:16">
      <c r="A17" s="12"/>
      <c r="B17" s="25">
        <v>323.39999999999998</v>
      </c>
      <c r="C17" s="20" t="s">
        <v>18</v>
      </c>
      <c r="D17" s="46">
        <v>70649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70649</v>
      </c>
      <c r="O17" s="47">
        <f t="shared" si="1"/>
        <v>6.2894151161755545</v>
      </c>
      <c r="P17" s="9"/>
    </row>
    <row r="18" spans="1:16">
      <c r="A18" s="12"/>
      <c r="B18" s="25">
        <v>323.7</v>
      </c>
      <c r="C18" s="20" t="s">
        <v>19</v>
      </c>
      <c r="D18" s="46">
        <v>221602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221602</v>
      </c>
      <c r="O18" s="47">
        <f t="shared" si="1"/>
        <v>19.727766402563873</v>
      </c>
      <c r="P18" s="9"/>
    </row>
    <row r="19" spans="1:16">
      <c r="A19" s="12"/>
      <c r="B19" s="25">
        <v>323.89999999999998</v>
      </c>
      <c r="C19" s="20" t="s">
        <v>20</v>
      </c>
      <c r="D19" s="46">
        <v>31583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31583</v>
      </c>
      <c r="O19" s="47">
        <f t="shared" si="1"/>
        <v>2.8116264577583903</v>
      </c>
      <c r="P19" s="9"/>
    </row>
    <row r="20" spans="1:16">
      <c r="A20" s="12"/>
      <c r="B20" s="25">
        <v>329</v>
      </c>
      <c r="C20" s="20" t="s">
        <v>21</v>
      </c>
      <c r="D20" s="46">
        <v>4238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4238</v>
      </c>
      <c r="O20" s="47">
        <f t="shared" si="1"/>
        <v>0.37728122496216504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SUM(D22:D32)</f>
        <v>1719712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474393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2194105</v>
      </c>
      <c r="O21" s="45">
        <f t="shared" si="1"/>
        <v>195.32671592628861</v>
      </c>
      <c r="P21" s="10"/>
    </row>
    <row r="22" spans="1:16">
      <c r="A22" s="12"/>
      <c r="B22" s="25">
        <v>331.1</v>
      </c>
      <c r="C22" s="20" t="s">
        <v>22</v>
      </c>
      <c r="D22" s="46">
        <v>427357</v>
      </c>
      <c r="E22" s="46">
        <v>0</v>
      </c>
      <c r="F22" s="46">
        <v>0</v>
      </c>
      <c r="G22" s="46">
        <v>0</v>
      </c>
      <c r="H22" s="46">
        <v>0</v>
      </c>
      <c r="I22" s="46">
        <v>474393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901750</v>
      </c>
      <c r="O22" s="47">
        <f t="shared" si="1"/>
        <v>80.276862814920321</v>
      </c>
      <c r="P22" s="9"/>
    </row>
    <row r="23" spans="1:16">
      <c r="A23" s="12"/>
      <c r="B23" s="25">
        <v>331.2</v>
      </c>
      <c r="C23" s="20" t="s">
        <v>23</v>
      </c>
      <c r="D23" s="46">
        <v>23476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23476</v>
      </c>
      <c r="O23" s="47">
        <f t="shared" si="1"/>
        <v>2.089913647289237</v>
      </c>
      <c r="P23" s="9"/>
    </row>
    <row r="24" spans="1:16">
      <c r="A24" s="12"/>
      <c r="B24" s="25">
        <v>331.9</v>
      </c>
      <c r="C24" s="20" t="s">
        <v>83</v>
      </c>
      <c r="D24" s="46">
        <v>9717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9717</v>
      </c>
      <c r="O24" s="47">
        <f t="shared" si="1"/>
        <v>0.86504050565298674</v>
      </c>
      <c r="P24" s="9"/>
    </row>
    <row r="25" spans="1:16">
      <c r="A25" s="12"/>
      <c r="B25" s="25">
        <v>334.1</v>
      </c>
      <c r="C25" s="20" t="s">
        <v>84</v>
      </c>
      <c r="D25" s="46">
        <v>265360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265360</v>
      </c>
      <c r="O25" s="47">
        <f t="shared" si="1"/>
        <v>23.62325291551678</v>
      </c>
      <c r="P25" s="9"/>
    </row>
    <row r="26" spans="1:16">
      <c r="A26" s="12"/>
      <c r="B26" s="25">
        <v>335.12</v>
      </c>
      <c r="C26" s="20" t="s">
        <v>25</v>
      </c>
      <c r="D26" s="46">
        <v>322697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322697</v>
      </c>
      <c r="O26" s="47">
        <f t="shared" si="1"/>
        <v>28.727588355737559</v>
      </c>
      <c r="P26" s="9"/>
    </row>
    <row r="27" spans="1:16">
      <c r="A27" s="12"/>
      <c r="B27" s="25">
        <v>335.14</v>
      </c>
      <c r="C27" s="20" t="s">
        <v>26</v>
      </c>
      <c r="D27" s="46">
        <v>1406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1406</v>
      </c>
      <c r="O27" s="47">
        <f t="shared" si="1"/>
        <v>0.1251669188996706</v>
      </c>
      <c r="P27" s="9"/>
    </row>
    <row r="28" spans="1:16">
      <c r="A28" s="12"/>
      <c r="B28" s="25">
        <v>335.15</v>
      </c>
      <c r="C28" s="20" t="s">
        <v>27</v>
      </c>
      <c r="D28" s="46">
        <v>35114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35114</v>
      </c>
      <c r="O28" s="47">
        <f t="shared" si="1"/>
        <v>3.1259681296180895</v>
      </c>
      <c r="P28" s="9"/>
    </row>
    <row r="29" spans="1:16">
      <c r="A29" s="12"/>
      <c r="B29" s="25">
        <v>335.18</v>
      </c>
      <c r="C29" s="20" t="s">
        <v>28</v>
      </c>
      <c r="D29" s="46">
        <v>555188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555188</v>
      </c>
      <c r="O29" s="47">
        <f t="shared" si="1"/>
        <v>49.424730704175197</v>
      </c>
      <c r="P29" s="9"/>
    </row>
    <row r="30" spans="1:16">
      <c r="A30" s="12"/>
      <c r="B30" s="25">
        <v>335.21</v>
      </c>
      <c r="C30" s="20" t="s">
        <v>29</v>
      </c>
      <c r="D30" s="46">
        <v>69722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69722</v>
      </c>
      <c r="O30" s="47">
        <f t="shared" si="1"/>
        <v>6.206890412178403</v>
      </c>
      <c r="P30" s="9"/>
    </row>
    <row r="31" spans="1:16">
      <c r="A31" s="12"/>
      <c r="B31" s="25">
        <v>335.49</v>
      </c>
      <c r="C31" s="20" t="s">
        <v>30</v>
      </c>
      <c r="D31" s="46">
        <v>9606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9606</v>
      </c>
      <c r="O31" s="47">
        <f t="shared" si="1"/>
        <v>0.85515890679248641</v>
      </c>
      <c r="P31" s="9"/>
    </row>
    <row r="32" spans="1:16">
      <c r="A32" s="12"/>
      <c r="B32" s="25">
        <v>337.4</v>
      </c>
      <c r="C32" s="20" t="s">
        <v>78</v>
      </c>
      <c r="D32" s="46">
        <v>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69</v>
      </c>
      <c r="O32" s="47">
        <f t="shared" si="1"/>
        <v>6.1426155078785722E-3</v>
      </c>
      <c r="P32" s="9"/>
    </row>
    <row r="33" spans="1:16" ht="15.75">
      <c r="A33" s="29" t="s">
        <v>36</v>
      </c>
      <c r="B33" s="30"/>
      <c r="C33" s="31"/>
      <c r="D33" s="32">
        <f t="shared" ref="D33:M33" si="7">SUM(D34:D48)</f>
        <v>3828180</v>
      </c>
      <c r="E33" s="32">
        <f t="shared" si="7"/>
        <v>728873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8381143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12938196</v>
      </c>
      <c r="O33" s="45">
        <f t="shared" si="1"/>
        <v>1151.80236802279</v>
      </c>
      <c r="P33" s="10"/>
    </row>
    <row r="34" spans="1:16">
      <c r="A34" s="12"/>
      <c r="B34" s="25">
        <v>341.9</v>
      </c>
      <c r="C34" s="20" t="s">
        <v>39</v>
      </c>
      <c r="D34" s="46">
        <v>43718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8" si="8">SUM(D34:M34)</f>
        <v>43718</v>
      </c>
      <c r="O34" s="47">
        <f t="shared" si="1"/>
        <v>3.8919255764266003</v>
      </c>
      <c r="P34" s="9"/>
    </row>
    <row r="35" spans="1:16">
      <c r="A35" s="12"/>
      <c r="B35" s="25">
        <v>342.1</v>
      </c>
      <c r="C35" s="20" t="s">
        <v>40</v>
      </c>
      <c r="D35" s="46">
        <v>2777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2777</v>
      </c>
      <c r="O35" s="47">
        <f t="shared" si="1"/>
        <v>0.24721801833882312</v>
      </c>
      <c r="P35" s="9"/>
    </row>
    <row r="36" spans="1:16">
      <c r="A36" s="12"/>
      <c r="B36" s="25">
        <v>342.5</v>
      </c>
      <c r="C36" s="20" t="s">
        <v>41</v>
      </c>
      <c r="D36" s="46">
        <v>12210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12210</v>
      </c>
      <c r="O36" s="47">
        <f t="shared" si="1"/>
        <v>1.0869758746550342</v>
      </c>
      <c r="P36" s="9"/>
    </row>
    <row r="37" spans="1:16">
      <c r="A37" s="12"/>
      <c r="B37" s="25">
        <v>342.9</v>
      </c>
      <c r="C37" s="20" t="s">
        <v>42</v>
      </c>
      <c r="D37" s="46">
        <v>45528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45528</v>
      </c>
      <c r="O37" s="47">
        <f t="shared" ref="O37:O64" si="9">(N37/O$66)</f>
        <v>4.0530579542419654</v>
      </c>
      <c r="P37" s="9"/>
    </row>
    <row r="38" spans="1:16">
      <c r="A38" s="12"/>
      <c r="B38" s="25">
        <v>343.4</v>
      </c>
      <c r="C38" s="20" t="s">
        <v>43</v>
      </c>
      <c r="D38" s="46">
        <v>1540168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1540168</v>
      </c>
      <c r="O38" s="47">
        <f t="shared" si="9"/>
        <v>137.11101219620761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5544368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5544368</v>
      </c>
      <c r="O39" s="47">
        <f t="shared" si="9"/>
        <v>493.57856316211166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160628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160628</v>
      </c>
      <c r="O40" s="47">
        <f t="shared" si="9"/>
        <v>14.299652808688686</v>
      </c>
      <c r="P40" s="9"/>
    </row>
    <row r="41" spans="1:16">
      <c r="A41" s="12"/>
      <c r="B41" s="25">
        <v>343.7</v>
      </c>
      <c r="C41" s="20" t="s">
        <v>46</v>
      </c>
      <c r="D41" s="46">
        <v>38545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38545</v>
      </c>
      <c r="O41" s="47">
        <f t="shared" si="9"/>
        <v>3.4314074601620228</v>
      </c>
      <c r="P41" s="9"/>
    </row>
    <row r="42" spans="1:16">
      <c r="A42" s="12"/>
      <c r="B42" s="25">
        <v>343.9</v>
      </c>
      <c r="C42" s="20" t="s">
        <v>47</v>
      </c>
      <c r="D42" s="46">
        <v>1170154</v>
      </c>
      <c r="E42" s="46">
        <v>0</v>
      </c>
      <c r="F42" s="46">
        <v>0</v>
      </c>
      <c r="G42" s="46">
        <v>0</v>
      </c>
      <c r="H42" s="46">
        <v>0</v>
      </c>
      <c r="I42" s="46">
        <v>573019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1743173</v>
      </c>
      <c r="O42" s="47">
        <f t="shared" si="9"/>
        <v>155.18321018427847</v>
      </c>
      <c r="P42" s="9"/>
    </row>
    <row r="43" spans="1:16">
      <c r="A43" s="12"/>
      <c r="B43" s="25">
        <v>344.5</v>
      </c>
      <c r="C43" s="20" t="s">
        <v>48</v>
      </c>
      <c r="D43" s="46">
        <v>525557</v>
      </c>
      <c r="E43" s="46">
        <v>30453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556010</v>
      </c>
      <c r="O43" s="47">
        <f t="shared" si="9"/>
        <v>49.497907949790793</v>
      </c>
      <c r="P43" s="9"/>
    </row>
    <row r="44" spans="1:16">
      <c r="A44" s="12"/>
      <c r="B44" s="25">
        <v>344.6</v>
      </c>
      <c r="C44" s="20" t="s">
        <v>49</v>
      </c>
      <c r="D44" s="46">
        <v>0</v>
      </c>
      <c r="E44" s="46">
        <v>698420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698420</v>
      </c>
      <c r="O44" s="47">
        <f t="shared" si="9"/>
        <v>62.17573221757322</v>
      </c>
      <c r="P44" s="9"/>
    </row>
    <row r="45" spans="1:16">
      <c r="A45" s="12"/>
      <c r="B45" s="25">
        <v>344.9</v>
      </c>
      <c r="C45" s="20" t="s">
        <v>79</v>
      </c>
      <c r="D45" s="46">
        <v>104753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104753</v>
      </c>
      <c r="O45" s="47">
        <f t="shared" si="9"/>
        <v>9.3254695985044069</v>
      </c>
      <c r="P45" s="9"/>
    </row>
    <row r="46" spans="1:16">
      <c r="A46" s="12"/>
      <c r="B46" s="25">
        <v>347.2</v>
      </c>
      <c r="C46" s="20" t="s">
        <v>50</v>
      </c>
      <c r="D46" s="46">
        <v>243829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243829</v>
      </c>
      <c r="O46" s="47">
        <f t="shared" si="9"/>
        <v>21.706489806819192</v>
      </c>
      <c r="P46" s="9"/>
    </row>
    <row r="47" spans="1:16">
      <c r="A47" s="12"/>
      <c r="B47" s="25">
        <v>347.4</v>
      </c>
      <c r="C47" s="20" t="s">
        <v>51</v>
      </c>
      <c r="D47" s="46">
        <v>6234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6234</v>
      </c>
      <c r="O47" s="47">
        <f t="shared" si="9"/>
        <v>0.55497195762485529</v>
      </c>
      <c r="P47" s="9"/>
    </row>
    <row r="48" spans="1:16">
      <c r="A48" s="12"/>
      <c r="B48" s="25">
        <v>349</v>
      </c>
      <c r="C48" s="20" t="s">
        <v>1</v>
      </c>
      <c r="D48" s="46">
        <v>94707</v>
      </c>
      <c r="E48" s="46">
        <v>0</v>
      </c>
      <c r="F48" s="46">
        <v>0</v>
      </c>
      <c r="G48" s="46">
        <v>0</v>
      </c>
      <c r="H48" s="46">
        <v>0</v>
      </c>
      <c r="I48" s="46">
        <v>2103128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2197835</v>
      </c>
      <c r="O48" s="47">
        <f t="shared" si="9"/>
        <v>195.65877325736668</v>
      </c>
      <c r="P48" s="9"/>
    </row>
    <row r="49" spans="1:119" ht="15.75">
      <c r="A49" s="29" t="s">
        <v>37</v>
      </c>
      <c r="B49" s="30"/>
      <c r="C49" s="31"/>
      <c r="D49" s="32">
        <f t="shared" ref="D49:M49" si="10">SUM(D50:D51)</f>
        <v>989368</v>
      </c>
      <c r="E49" s="32">
        <f t="shared" si="10"/>
        <v>3797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993165</v>
      </c>
      <c r="O49" s="45">
        <f t="shared" si="9"/>
        <v>88.414938128727854</v>
      </c>
      <c r="P49" s="10"/>
    </row>
    <row r="50" spans="1:119">
      <c r="A50" s="13"/>
      <c r="B50" s="39">
        <v>351.1</v>
      </c>
      <c r="C50" s="21" t="s">
        <v>55</v>
      </c>
      <c r="D50" s="46">
        <v>42059</v>
      </c>
      <c r="E50" s="46">
        <v>3797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45856</v>
      </c>
      <c r="O50" s="47">
        <f t="shared" si="9"/>
        <v>4.0822576337576786</v>
      </c>
      <c r="P50" s="9"/>
    </row>
    <row r="51" spans="1:119">
      <c r="A51" s="13"/>
      <c r="B51" s="39">
        <v>354</v>
      </c>
      <c r="C51" s="21" t="s">
        <v>56</v>
      </c>
      <c r="D51" s="46">
        <v>947309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947309</v>
      </c>
      <c r="O51" s="47">
        <f t="shared" si="9"/>
        <v>84.332680494970177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SUM(D53:D59)</f>
        <v>266683</v>
      </c>
      <c r="E52" s="32">
        <f t="shared" si="11"/>
        <v>7954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1979952</v>
      </c>
      <c r="L52" s="32">
        <f t="shared" si="11"/>
        <v>499686</v>
      </c>
      <c r="M52" s="32">
        <f t="shared" si="11"/>
        <v>0</v>
      </c>
      <c r="N52" s="32">
        <f>SUM(D52:M52)</f>
        <v>2754275</v>
      </c>
      <c r="O52" s="45">
        <f t="shared" si="9"/>
        <v>245.19496127481528</v>
      </c>
      <c r="P52" s="10"/>
    </row>
    <row r="53" spans="1:119">
      <c r="A53" s="12"/>
      <c r="B53" s="25">
        <v>361.1</v>
      </c>
      <c r="C53" s="20" t="s">
        <v>57</v>
      </c>
      <c r="D53" s="46">
        <v>57497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346473</v>
      </c>
      <c r="L53" s="46">
        <v>-3737</v>
      </c>
      <c r="M53" s="46">
        <v>0</v>
      </c>
      <c r="N53" s="46">
        <f>SUM(D53:M53)</f>
        <v>400233</v>
      </c>
      <c r="O53" s="47">
        <f t="shared" si="9"/>
        <v>35.630107718329924</v>
      </c>
      <c r="P53" s="9"/>
    </row>
    <row r="54" spans="1:119">
      <c r="A54" s="12"/>
      <c r="B54" s="25">
        <v>361.3</v>
      </c>
      <c r="C54" s="20" t="s">
        <v>58</v>
      </c>
      <c r="D54" s="46">
        <v>61674</v>
      </c>
      <c r="E54" s="46">
        <v>4144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-905358</v>
      </c>
      <c r="L54" s="46">
        <v>0</v>
      </c>
      <c r="M54" s="46">
        <v>0</v>
      </c>
      <c r="N54" s="46">
        <f t="shared" ref="N54:N59" si="12">SUM(D54:M54)</f>
        <v>-839540</v>
      </c>
      <c r="O54" s="47">
        <f t="shared" si="9"/>
        <v>-74.738716282382271</v>
      </c>
      <c r="P54" s="9"/>
    </row>
    <row r="55" spans="1:119">
      <c r="A55" s="12"/>
      <c r="B55" s="25">
        <v>362</v>
      </c>
      <c r="C55" s="20" t="s">
        <v>59</v>
      </c>
      <c r="D55" s="46">
        <v>327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327</v>
      </c>
      <c r="O55" s="47">
        <f t="shared" si="9"/>
        <v>2.9110656102554974E-2</v>
      </c>
      <c r="P55" s="9"/>
    </row>
    <row r="56" spans="1:119">
      <c r="A56" s="12"/>
      <c r="B56" s="25">
        <v>365</v>
      </c>
      <c r="C56" s="20" t="s">
        <v>60</v>
      </c>
      <c r="D56" s="46">
        <v>3610</v>
      </c>
      <c r="E56" s="46">
        <v>3065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6675</v>
      </c>
      <c r="O56" s="47">
        <f t="shared" si="9"/>
        <v>0.59423128282738358</v>
      </c>
      <c r="P56" s="9"/>
    </row>
    <row r="57" spans="1:119">
      <c r="A57" s="12"/>
      <c r="B57" s="25">
        <v>366</v>
      </c>
      <c r="C57" s="20" t="s">
        <v>85</v>
      </c>
      <c r="D57" s="46">
        <v>15851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15851</v>
      </c>
      <c r="O57" s="47">
        <f t="shared" si="9"/>
        <v>1.4111101219620761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2538837</v>
      </c>
      <c r="L58" s="46">
        <v>0</v>
      </c>
      <c r="M58" s="46">
        <v>0</v>
      </c>
      <c r="N58" s="46">
        <f t="shared" si="12"/>
        <v>2538837</v>
      </c>
      <c r="O58" s="47">
        <f t="shared" si="9"/>
        <v>226.01593519095522</v>
      </c>
      <c r="P58" s="9"/>
    </row>
    <row r="59" spans="1:119">
      <c r="A59" s="12"/>
      <c r="B59" s="25">
        <v>369.9</v>
      </c>
      <c r="C59" s="20" t="s">
        <v>62</v>
      </c>
      <c r="D59" s="46">
        <v>127724</v>
      </c>
      <c r="E59" s="46">
        <v>745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503423</v>
      </c>
      <c r="M59" s="46">
        <v>0</v>
      </c>
      <c r="N59" s="46">
        <f t="shared" si="12"/>
        <v>631892</v>
      </c>
      <c r="O59" s="47">
        <f t="shared" si="9"/>
        <v>56.253182587020383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SUM(D61:D63)</f>
        <v>835798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97260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933058</v>
      </c>
      <c r="O60" s="45">
        <f t="shared" si="9"/>
        <v>83.064007834060362</v>
      </c>
      <c r="P60" s="9"/>
    </row>
    <row r="61" spans="1:119">
      <c r="A61" s="12"/>
      <c r="B61" s="25">
        <v>381</v>
      </c>
      <c r="C61" s="20" t="s">
        <v>63</v>
      </c>
      <c r="D61" s="46">
        <v>835798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835798</v>
      </c>
      <c r="O61" s="47">
        <f t="shared" si="9"/>
        <v>74.405590670346299</v>
      </c>
      <c r="P61" s="9"/>
    </row>
    <row r="62" spans="1:119">
      <c r="A62" s="12"/>
      <c r="B62" s="25">
        <v>382</v>
      </c>
      <c r="C62" s="20" t="s">
        <v>74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17946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17946</v>
      </c>
      <c r="O62" s="47">
        <f t="shared" si="9"/>
        <v>1.5976141725273747</v>
      </c>
      <c r="P62" s="9"/>
    </row>
    <row r="63" spans="1:119" ht="15.75" thickBot="1">
      <c r="A63" s="12"/>
      <c r="B63" s="25">
        <v>389.9</v>
      </c>
      <c r="C63" s="20" t="s">
        <v>64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79314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79314</v>
      </c>
      <c r="O63" s="47">
        <f t="shared" si="9"/>
        <v>7.0608029911866819</v>
      </c>
      <c r="P63" s="9"/>
    </row>
    <row r="64" spans="1:119" ht="16.5" thickBot="1">
      <c r="A64" s="14" t="s">
        <v>53</v>
      </c>
      <c r="B64" s="23"/>
      <c r="C64" s="22"/>
      <c r="D64" s="15">
        <f t="shared" ref="D64:M64" si="14">SUM(D5,D14,D21,D33,D49,D52,D60)</f>
        <v>18224475</v>
      </c>
      <c r="E64" s="15">
        <f t="shared" si="14"/>
        <v>740624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8952796</v>
      </c>
      <c r="J64" s="15">
        <f t="shared" si="14"/>
        <v>0</v>
      </c>
      <c r="K64" s="15">
        <f t="shared" si="14"/>
        <v>1979952</v>
      </c>
      <c r="L64" s="15">
        <f t="shared" si="14"/>
        <v>499686</v>
      </c>
      <c r="M64" s="15">
        <f t="shared" si="14"/>
        <v>0</v>
      </c>
      <c r="N64" s="15">
        <f>SUM(D64:M64)</f>
        <v>30397533</v>
      </c>
      <c r="O64" s="38">
        <f t="shared" si="9"/>
        <v>2706.0921392326181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86</v>
      </c>
      <c r="M66" s="118"/>
      <c r="N66" s="118"/>
      <c r="O66" s="43">
        <v>11233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87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9271502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9271502</v>
      </c>
      <c r="O5" s="33">
        <f t="shared" ref="O5:O36" si="1">(N5/O$64)</f>
        <v>825.5277357314576</v>
      </c>
      <c r="P5" s="6"/>
    </row>
    <row r="6" spans="1:133">
      <c r="A6" s="12"/>
      <c r="B6" s="25">
        <v>311</v>
      </c>
      <c r="C6" s="20" t="s">
        <v>3</v>
      </c>
      <c r="D6" s="46">
        <v>6536885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6536885</v>
      </c>
      <c r="O6" s="47">
        <f t="shared" si="1"/>
        <v>582.0394443949782</v>
      </c>
      <c r="P6" s="9"/>
    </row>
    <row r="7" spans="1:133">
      <c r="A7" s="12"/>
      <c r="B7" s="25">
        <v>312.41000000000003</v>
      </c>
      <c r="C7" s="20" t="s">
        <v>11</v>
      </c>
      <c r="D7" s="46">
        <v>360065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360065</v>
      </c>
      <c r="O7" s="47">
        <f t="shared" si="1"/>
        <v>32.059923426230966</v>
      </c>
      <c r="P7" s="9"/>
    </row>
    <row r="8" spans="1:133">
      <c r="A8" s="12"/>
      <c r="B8" s="25">
        <v>312.51</v>
      </c>
      <c r="C8" s="20" t="s">
        <v>77</v>
      </c>
      <c r="D8" s="46">
        <v>132496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132496</v>
      </c>
      <c r="O8" s="47">
        <f t="shared" si="1"/>
        <v>11.797346629863769</v>
      </c>
      <c r="P8" s="9"/>
    </row>
    <row r="9" spans="1:133">
      <c r="A9" s="12"/>
      <c r="B9" s="25">
        <v>312.52</v>
      </c>
      <c r="C9" s="20" t="s">
        <v>73</v>
      </c>
      <c r="D9" s="46">
        <v>93765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93765</v>
      </c>
      <c r="O9" s="47">
        <f t="shared" si="1"/>
        <v>8.3487668061615175</v>
      </c>
      <c r="P9" s="9"/>
    </row>
    <row r="10" spans="1:133">
      <c r="A10" s="12"/>
      <c r="B10" s="25">
        <v>314.10000000000002</v>
      </c>
      <c r="C10" s="20" t="s">
        <v>12</v>
      </c>
      <c r="D10" s="46">
        <v>1167941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1167941</v>
      </c>
      <c r="O10" s="47">
        <f t="shared" si="1"/>
        <v>103.99260974089573</v>
      </c>
      <c r="P10" s="9"/>
    </row>
    <row r="11" spans="1:133">
      <c r="A11" s="12"/>
      <c r="B11" s="25">
        <v>314.2</v>
      </c>
      <c r="C11" s="20" t="s">
        <v>13</v>
      </c>
      <c r="D11" s="46">
        <v>763533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763533</v>
      </c>
      <c r="O11" s="47">
        <f t="shared" si="1"/>
        <v>67.984418128394623</v>
      </c>
      <c r="P11" s="9"/>
    </row>
    <row r="12" spans="1:133">
      <c r="A12" s="12"/>
      <c r="B12" s="25">
        <v>314.39999999999998</v>
      </c>
      <c r="C12" s="20" t="s">
        <v>14</v>
      </c>
      <c r="D12" s="46">
        <v>45807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45807</v>
      </c>
      <c r="O12" s="47">
        <f t="shared" si="1"/>
        <v>4.0786216721574213</v>
      </c>
      <c r="P12" s="9"/>
    </row>
    <row r="13" spans="1:133">
      <c r="A13" s="12"/>
      <c r="B13" s="25">
        <v>316</v>
      </c>
      <c r="C13" s="20" t="s">
        <v>15</v>
      </c>
      <c r="D13" s="46">
        <v>171010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171010</v>
      </c>
      <c r="O13" s="47">
        <f t="shared" si="1"/>
        <v>15.226604932775354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1606990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1606990</v>
      </c>
      <c r="O14" s="45">
        <f t="shared" si="1"/>
        <v>143.08521057786484</v>
      </c>
      <c r="P14" s="10"/>
    </row>
    <row r="15" spans="1:133">
      <c r="A15" s="12"/>
      <c r="B15" s="25">
        <v>322</v>
      </c>
      <c r="C15" s="20" t="s">
        <v>0</v>
      </c>
      <c r="D15" s="46">
        <v>177742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177742</v>
      </c>
      <c r="O15" s="47">
        <f t="shared" si="1"/>
        <v>15.826017273617666</v>
      </c>
      <c r="P15" s="9"/>
    </row>
    <row r="16" spans="1:133">
      <c r="A16" s="12"/>
      <c r="B16" s="25">
        <v>323.10000000000002</v>
      </c>
      <c r="C16" s="20" t="s">
        <v>17</v>
      </c>
      <c r="D16" s="46">
        <v>1091702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1091702</v>
      </c>
      <c r="O16" s="47">
        <f t="shared" si="1"/>
        <v>97.204345116196237</v>
      </c>
      <c r="P16" s="9"/>
    </row>
    <row r="17" spans="1:16">
      <c r="A17" s="12"/>
      <c r="B17" s="25">
        <v>323.39999999999998</v>
      </c>
      <c r="C17" s="20" t="s">
        <v>18</v>
      </c>
      <c r="D17" s="46">
        <v>80671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80671</v>
      </c>
      <c r="O17" s="47">
        <f t="shared" si="1"/>
        <v>7.1828866530139788</v>
      </c>
      <c r="P17" s="9"/>
    </row>
    <row r="18" spans="1:16">
      <c r="A18" s="12"/>
      <c r="B18" s="25">
        <v>323.7</v>
      </c>
      <c r="C18" s="20" t="s">
        <v>19</v>
      </c>
      <c r="D18" s="46">
        <v>222075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222075</v>
      </c>
      <c r="O18" s="47">
        <f t="shared" si="1"/>
        <v>19.773395067224644</v>
      </c>
      <c r="P18" s="9"/>
    </row>
    <row r="19" spans="1:16">
      <c r="A19" s="12"/>
      <c r="B19" s="25">
        <v>323.89999999999998</v>
      </c>
      <c r="C19" s="20" t="s">
        <v>20</v>
      </c>
      <c r="D19" s="46">
        <v>29683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29683</v>
      </c>
      <c r="O19" s="47">
        <f t="shared" si="1"/>
        <v>2.6429525420710531</v>
      </c>
      <c r="P19" s="9"/>
    </row>
    <row r="20" spans="1:16">
      <c r="A20" s="12"/>
      <c r="B20" s="25">
        <v>329</v>
      </c>
      <c r="C20" s="20" t="s">
        <v>21</v>
      </c>
      <c r="D20" s="46">
        <v>5117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5117</v>
      </c>
      <c r="O20" s="47">
        <f t="shared" si="1"/>
        <v>0.45561392574125187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1321401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498536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1819937</v>
      </c>
      <c r="O21" s="45">
        <f t="shared" si="1"/>
        <v>162.04585522215297</v>
      </c>
      <c r="P21" s="10"/>
    </row>
    <row r="22" spans="1:16">
      <c r="A22" s="12"/>
      <c r="B22" s="25">
        <v>331.1</v>
      </c>
      <c r="C22" s="20" t="s">
        <v>22</v>
      </c>
      <c r="D22" s="46">
        <v>262282</v>
      </c>
      <c r="E22" s="46">
        <v>0</v>
      </c>
      <c r="F22" s="46">
        <v>0</v>
      </c>
      <c r="G22" s="46">
        <v>0</v>
      </c>
      <c r="H22" s="46">
        <v>0</v>
      </c>
      <c r="I22" s="46">
        <v>498536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760818</v>
      </c>
      <c r="O22" s="47">
        <f t="shared" si="1"/>
        <v>67.742676520345469</v>
      </c>
      <c r="P22" s="9"/>
    </row>
    <row r="23" spans="1:16">
      <c r="A23" s="12"/>
      <c r="B23" s="25">
        <v>331.2</v>
      </c>
      <c r="C23" s="20" t="s">
        <v>23</v>
      </c>
      <c r="D23" s="46">
        <v>60925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60925</v>
      </c>
      <c r="O23" s="47">
        <f t="shared" si="1"/>
        <v>5.4247173003294451</v>
      </c>
      <c r="P23" s="9"/>
    </row>
    <row r="24" spans="1:16">
      <c r="A24" s="12"/>
      <c r="B24" s="25">
        <v>335.12</v>
      </c>
      <c r="C24" s="20" t="s">
        <v>25</v>
      </c>
      <c r="D24" s="46">
        <v>321453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321453</v>
      </c>
      <c r="O24" s="47">
        <f t="shared" si="1"/>
        <v>28.621939275220374</v>
      </c>
      <c r="P24" s="9"/>
    </row>
    <row r="25" spans="1:16">
      <c r="A25" s="12"/>
      <c r="B25" s="25">
        <v>335.14</v>
      </c>
      <c r="C25" s="20" t="s">
        <v>26</v>
      </c>
      <c r="D25" s="46">
        <v>1521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1521</v>
      </c>
      <c r="O25" s="47">
        <f t="shared" si="1"/>
        <v>0.13542872406731368</v>
      </c>
      <c r="P25" s="9"/>
    </row>
    <row r="26" spans="1:16">
      <c r="A26" s="12"/>
      <c r="B26" s="25">
        <v>335.15</v>
      </c>
      <c r="C26" s="20" t="s">
        <v>27</v>
      </c>
      <c r="D26" s="46">
        <v>29338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29338</v>
      </c>
      <c r="O26" s="47">
        <f t="shared" si="1"/>
        <v>2.6122339951918798</v>
      </c>
      <c r="P26" s="9"/>
    </row>
    <row r="27" spans="1:16">
      <c r="A27" s="12"/>
      <c r="B27" s="25">
        <v>335.18</v>
      </c>
      <c r="C27" s="20" t="s">
        <v>28</v>
      </c>
      <c r="D27" s="46">
        <v>553963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553963</v>
      </c>
      <c r="O27" s="47">
        <f t="shared" si="1"/>
        <v>49.324459086457125</v>
      </c>
      <c r="P27" s="9"/>
    </row>
    <row r="28" spans="1:16">
      <c r="A28" s="12"/>
      <c r="B28" s="25">
        <v>335.21</v>
      </c>
      <c r="C28" s="20" t="s">
        <v>29</v>
      </c>
      <c r="D28" s="46">
        <v>75880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75880</v>
      </c>
      <c r="O28" s="47">
        <f t="shared" si="1"/>
        <v>6.7562995280918887</v>
      </c>
      <c r="P28" s="9"/>
    </row>
    <row r="29" spans="1:16">
      <c r="A29" s="12"/>
      <c r="B29" s="25">
        <v>335.49</v>
      </c>
      <c r="C29" s="20" t="s">
        <v>30</v>
      </c>
      <c r="D29" s="46">
        <v>10707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10707</v>
      </c>
      <c r="O29" s="47">
        <f t="shared" si="1"/>
        <v>0.9533434244501825</v>
      </c>
      <c r="P29" s="9"/>
    </row>
    <row r="30" spans="1:16">
      <c r="A30" s="12"/>
      <c r="B30" s="25">
        <v>337.4</v>
      </c>
      <c r="C30" s="20" t="s">
        <v>78</v>
      </c>
      <c r="D30" s="46">
        <v>5332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5332</v>
      </c>
      <c r="O30" s="47">
        <f t="shared" si="1"/>
        <v>0.47475736799928769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SUM(D32:D47)</f>
        <v>3949072</v>
      </c>
      <c r="E31" s="32">
        <f t="shared" si="7"/>
        <v>590777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7996769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12536618</v>
      </c>
      <c r="O31" s="45">
        <f t="shared" si="1"/>
        <v>1116.2512688095451</v>
      </c>
      <c r="P31" s="10"/>
    </row>
    <row r="32" spans="1:16">
      <c r="A32" s="12"/>
      <c r="B32" s="25">
        <v>341.9</v>
      </c>
      <c r="C32" s="20" t="s">
        <v>39</v>
      </c>
      <c r="D32" s="46">
        <v>37912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7" si="8">SUM(D32:M32)</f>
        <v>37912</v>
      </c>
      <c r="O32" s="47">
        <f t="shared" si="1"/>
        <v>3.375656664589084</v>
      </c>
      <c r="P32" s="9"/>
    </row>
    <row r="33" spans="1:16">
      <c r="A33" s="12"/>
      <c r="B33" s="25">
        <v>342.1</v>
      </c>
      <c r="C33" s="20" t="s">
        <v>40</v>
      </c>
      <c r="D33" s="46">
        <v>3187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3187</v>
      </c>
      <c r="O33" s="47">
        <f t="shared" si="1"/>
        <v>0.28376814175051196</v>
      </c>
      <c r="P33" s="9"/>
    </row>
    <row r="34" spans="1:16">
      <c r="A34" s="12"/>
      <c r="B34" s="25">
        <v>342.5</v>
      </c>
      <c r="C34" s="20" t="s">
        <v>41</v>
      </c>
      <c r="D34" s="46">
        <v>15402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15402</v>
      </c>
      <c r="O34" s="47">
        <f t="shared" si="1"/>
        <v>1.3713827798058944</v>
      </c>
      <c r="P34" s="9"/>
    </row>
    <row r="35" spans="1:16">
      <c r="A35" s="12"/>
      <c r="B35" s="25">
        <v>342.9</v>
      </c>
      <c r="C35" s="20" t="s">
        <v>42</v>
      </c>
      <c r="D35" s="46">
        <v>52268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52268</v>
      </c>
      <c r="O35" s="47">
        <f t="shared" si="1"/>
        <v>4.6539043718279762</v>
      </c>
      <c r="P35" s="9"/>
    </row>
    <row r="36" spans="1:16">
      <c r="A36" s="12"/>
      <c r="B36" s="25">
        <v>343.4</v>
      </c>
      <c r="C36" s="20" t="s">
        <v>43</v>
      </c>
      <c r="D36" s="46">
        <v>1520558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1520558</v>
      </c>
      <c r="O36" s="47">
        <f t="shared" si="1"/>
        <v>135.3893687116018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5169109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5169109</v>
      </c>
      <c r="O37" s="47">
        <f t="shared" ref="O37:O62" si="9">(N37/O$64)</f>
        <v>460.25367286973557</v>
      </c>
      <c r="P37" s="9"/>
    </row>
    <row r="38" spans="1:16">
      <c r="A38" s="12"/>
      <c r="B38" s="25">
        <v>343.6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221906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221906</v>
      </c>
      <c r="O38" s="47">
        <f t="shared" si="9"/>
        <v>19.758347431217167</v>
      </c>
      <c r="P38" s="9"/>
    </row>
    <row r="39" spans="1:16">
      <c r="A39" s="12"/>
      <c r="B39" s="25">
        <v>343.7</v>
      </c>
      <c r="C39" s="20" t="s">
        <v>46</v>
      </c>
      <c r="D39" s="46">
        <v>24056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24056</v>
      </c>
      <c r="O39" s="47">
        <f t="shared" si="9"/>
        <v>2.1419285905084142</v>
      </c>
      <c r="P39" s="9"/>
    </row>
    <row r="40" spans="1:16">
      <c r="A40" s="12"/>
      <c r="B40" s="25">
        <v>343.9</v>
      </c>
      <c r="C40" s="20" t="s">
        <v>47</v>
      </c>
      <c r="D40" s="46">
        <v>1353833</v>
      </c>
      <c r="E40" s="46">
        <v>0</v>
      </c>
      <c r="F40" s="46">
        <v>0</v>
      </c>
      <c r="G40" s="46">
        <v>0</v>
      </c>
      <c r="H40" s="46">
        <v>0</v>
      </c>
      <c r="I40" s="46">
        <v>628693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1982526</v>
      </c>
      <c r="O40" s="47">
        <f t="shared" si="9"/>
        <v>176.52266049327753</v>
      </c>
      <c r="P40" s="9"/>
    </row>
    <row r="41" spans="1:16">
      <c r="A41" s="12"/>
      <c r="B41" s="25">
        <v>344.5</v>
      </c>
      <c r="C41" s="20" t="s">
        <v>48</v>
      </c>
      <c r="D41" s="46">
        <v>506575</v>
      </c>
      <c r="E41" s="46">
        <v>23543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530118</v>
      </c>
      <c r="O41" s="47">
        <f t="shared" si="9"/>
        <v>47.201317781141483</v>
      </c>
      <c r="P41" s="9"/>
    </row>
    <row r="42" spans="1:16">
      <c r="A42" s="12"/>
      <c r="B42" s="25">
        <v>344.6</v>
      </c>
      <c r="C42" s="20" t="s">
        <v>49</v>
      </c>
      <c r="D42" s="46">
        <v>84522</v>
      </c>
      <c r="E42" s="46">
        <v>567234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651756</v>
      </c>
      <c r="O42" s="47">
        <f t="shared" si="9"/>
        <v>58.031876057341286</v>
      </c>
      <c r="P42" s="9"/>
    </row>
    <row r="43" spans="1:16">
      <c r="A43" s="12"/>
      <c r="B43" s="25">
        <v>344.9</v>
      </c>
      <c r="C43" s="20" t="s">
        <v>79</v>
      </c>
      <c r="D43" s="46">
        <v>14162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14162</v>
      </c>
      <c r="O43" s="47">
        <f t="shared" si="9"/>
        <v>1.260974089573502</v>
      </c>
      <c r="P43" s="9"/>
    </row>
    <row r="44" spans="1:16">
      <c r="A44" s="12"/>
      <c r="B44" s="25">
        <v>347.2</v>
      </c>
      <c r="C44" s="20" t="s">
        <v>50</v>
      </c>
      <c r="D44" s="46">
        <v>209928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209928</v>
      </c>
      <c r="O44" s="47">
        <f t="shared" si="9"/>
        <v>18.691835099278784</v>
      </c>
      <c r="P44" s="9"/>
    </row>
    <row r="45" spans="1:16">
      <c r="A45" s="12"/>
      <c r="B45" s="25">
        <v>347.4</v>
      </c>
      <c r="C45" s="20" t="s">
        <v>51</v>
      </c>
      <c r="D45" s="46">
        <v>6921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6921</v>
      </c>
      <c r="O45" s="47">
        <f t="shared" si="9"/>
        <v>0.61624076217611967</v>
      </c>
      <c r="P45" s="9"/>
    </row>
    <row r="46" spans="1:16">
      <c r="A46" s="12"/>
      <c r="B46" s="25">
        <v>347.5</v>
      </c>
      <c r="C46" s="20" t="s">
        <v>52</v>
      </c>
      <c r="D46" s="46">
        <v>48658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48658</v>
      </c>
      <c r="O46" s="47">
        <f t="shared" si="9"/>
        <v>4.3324726204256079</v>
      </c>
      <c r="P46" s="9"/>
    </row>
    <row r="47" spans="1:16">
      <c r="A47" s="12"/>
      <c r="B47" s="25">
        <v>349</v>
      </c>
      <c r="C47" s="20" t="s">
        <v>1</v>
      </c>
      <c r="D47" s="46">
        <v>71090</v>
      </c>
      <c r="E47" s="46">
        <v>0</v>
      </c>
      <c r="F47" s="46">
        <v>0</v>
      </c>
      <c r="G47" s="46">
        <v>0</v>
      </c>
      <c r="H47" s="46">
        <v>0</v>
      </c>
      <c r="I47" s="46">
        <v>1977061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2048151</v>
      </c>
      <c r="O47" s="47">
        <f t="shared" si="9"/>
        <v>182.36586234529426</v>
      </c>
      <c r="P47" s="9"/>
    </row>
    <row r="48" spans="1:16" ht="15.75">
      <c r="A48" s="29" t="s">
        <v>37</v>
      </c>
      <c r="B48" s="30"/>
      <c r="C48" s="31"/>
      <c r="D48" s="32">
        <f t="shared" ref="D48:M48" si="10">SUM(D49:D50)</f>
        <v>249382</v>
      </c>
      <c r="E48" s="32">
        <f t="shared" si="10"/>
        <v>11241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2" si="11">SUM(D48:M48)</f>
        <v>260623</v>
      </c>
      <c r="O48" s="45">
        <f t="shared" si="9"/>
        <v>23.205680705190989</v>
      </c>
      <c r="P48" s="10"/>
    </row>
    <row r="49" spans="1:119">
      <c r="A49" s="13"/>
      <c r="B49" s="39">
        <v>351.1</v>
      </c>
      <c r="C49" s="21" t="s">
        <v>55</v>
      </c>
      <c r="D49" s="46">
        <v>48445</v>
      </c>
      <c r="E49" s="46">
        <v>11241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59686</v>
      </c>
      <c r="O49" s="47">
        <f t="shared" si="9"/>
        <v>5.3143976493633689</v>
      </c>
      <c r="P49" s="9"/>
    </row>
    <row r="50" spans="1:119">
      <c r="A50" s="13"/>
      <c r="B50" s="39">
        <v>354</v>
      </c>
      <c r="C50" s="21" t="s">
        <v>56</v>
      </c>
      <c r="D50" s="46">
        <v>200937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200937</v>
      </c>
      <c r="O50" s="47">
        <f t="shared" si="9"/>
        <v>17.891283055827621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SUM(D52:D57)</f>
        <v>142243</v>
      </c>
      <c r="E51" s="32">
        <f t="shared" si="12"/>
        <v>12586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4678039</v>
      </c>
      <c r="L51" s="32">
        <f t="shared" si="12"/>
        <v>53421</v>
      </c>
      <c r="M51" s="32">
        <f t="shared" si="12"/>
        <v>0</v>
      </c>
      <c r="N51" s="32">
        <f t="shared" si="11"/>
        <v>4886289</v>
      </c>
      <c r="O51" s="45">
        <f t="shared" si="9"/>
        <v>435.07158757011842</v>
      </c>
      <c r="P51" s="10"/>
    </row>
    <row r="52" spans="1:119">
      <c r="A52" s="12"/>
      <c r="B52" s="25">
        <v>361.1</v>
      </c>
      <c r="C52" s="20" t="s">
        <v>57</v>
      </c>
      <c r="D52" s="46">
        <v>130112</v>
      </c>
      <c r="E52" s="46">
        <v>129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412316</v>
      </c>
      <c r="L52" s="46">
        <v>16114</v>
      </c>
      <c r="M52" s="46">
        <v>0</v>
      </c>
      <c r="N52" s="46">
        <f t="shared" si="11"/>
        <v>558671</v>
      </c>
      <c r="O52" s="47">
        <f t="shared" si="9"/>
        <v>49.743655952274956</v>
      </c>
      <c r="P52" s="9"/>
    </row>
    <row r="53" spans="1:119">
      <c r="A53" s="12"/>
      <c r="B53" s="25">
        <v>361.3</v>
      </c>
      <c r="C53" s="20" t="s">
        <v>58</v>
      </c>
      <c r="D53" s="46">
        <v>-18665</v>
      </c>
      <c r="E53" s="46">
        <v>6934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2010200</v>
      </c>
      <c r="L53" s="46">
        <v>0</v>
      </c>
      <c r="M53" s="46">
        <v>0</v>
      </c>
      <c r="N53" s="46">
        <f t="shared" si="11"/>
        <v>1998469</v>
      </c>
      <c r="O53" s="47">
        <f t="shared" si="9"/>
        <v>177.94221351616062</v>
      </c>
      <c r="P53" s="9"/>
    </row>
    <row r="54" spans="1:119">
      <c r="A54" s="12"/>
      <c r="B54" s="25">
        <v>362</v>
      </c>
      <c r="C54" s="20" t="s">
        <v>59</v>
      </c>
      <c r="D54" s="46">
        <v>313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313</v>
      </c>
      <c r="O54" s="47">
        <f t="shared" si="9"/>
        <v>2.7869290357047459E-2</v>
      </c>
      <c r="P54" s="9"/>
    </row>
    <row r="55" spans="1:119">
      <c r="A55" s="12"/>
      <c r="B55" s="25">
        <v>365</v>
      </c>
      <c r="C55" s="20" t="s">
        <v>60</v>
      </c>
      <c r="D55" s="46">
        <v>250</v>
      </c>
      <c r="E55" s="46">
        <v>4500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4750</v>
      </c>
      <c r="O55" s="47">
        <f t="shared" si="9"/>
        <v>0.42293651500311635</v>
      </c>
      <c r="P55" s="9"/>
    </row>
    <row r="56" spans="1:119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2255523</v>
      </c>
      <c r="L56" s="46">
        <v>0</v>
      </c>
      <c r="M56" s="46">
        <v>0</v>
      </c>
      <c r="N56" s="46">
        <f t="shared" si="11"/>
        <v>2255523</v>
      </c>
      <c r="O56" s="47">
        <f t="shared" si="9"/>
        <v>200.83011307986823</v>
      </c>
      <c r="P56" s="9"/>
    </row>
    <row r="57" spans="1:119">
      <c r="A57" s="12"/>
      <c r="B57" s="25">
        <v>369.9</v>
      </c>
      <c r="C57" s="20" t="s">
        <v>62</v>
      </c>
      <c r="D57" s="46">
        <v>30233</v>
      </c>
      <c r="E57" s="46">
        <v>1023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37307</v>
      </c>
      <c r="M57" s="46">
        <v>0</v>
      </c>
      <c r="N57" s="46">
        <f t="shared" si="11"/>
        <v>68563</v>
      </c>
      <c r="O57" s="47">
        <f t="shared" si="9"/>
        <v>6.104799216454456</v>
      </c>
      <c r="P57" s="9"/>
    </row>
    <row r="58" spans="1:119" ht="15.75">
      <c r="A58" s="29" t="s">
        <v>38</v>
      </c>
      <c r="B58" s="30"/>
      <c r="C58" s="31"/>
      <c r="D58" s="32">
        <f t="shared" ref="D58:M58" si="13">SUM(D59:D61)</f>
        <v>781655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128493</v>
      </c>
      <c r="J58" s="32">
        <f t="shared" si="13"/>
        <v>0</v>
      </c>
      <c r="K58" s="32">
        <f t="shared" si="13"/>
        <v>0</v>
      </c>
      <c r="L58" s="32">
        <f t="shared" si="13"/>
        <v>100000</v>
      </c>
      <c r="M58" s="32">
        <f t="shared" si="13"/>
        <v>0</v>
      </c>
      <c r="N58" s="32">
        <f t="shared" si="11"/>
        <v>1010148</v>
      </c>
      <c r="O58" s="45">
        <f t="shared" si="9"/>
        <v>89.942836791024845</v>
      </c>
      <c r="P58" s="9"/>
    </row>
    <row r="59" spans="1:119">
      <c r="A59" s="12"/>
      <c r="B59" s="25">
        <v>381</v>
      </c>
      <c r="C59" s="20" t="s">
        <v>63</v>
      </c>
      <c r="D59" s="46">
        <v>781655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100000</v>
      </c>
      <c r="M59" s="46">
        <v>0</v>
      </c>
      <c r="N59" s="46">
        <f t="shared" si="11"/>
        <v>881655</v>
      </c>
      <c r="O59" s="47">
        <f t="shared" si="9"/>
        <v>78.50191434422581</v>
      </c>
      <c r="P59" s="9"/>
    </row>
    <row r="60" spans="1:119">
      <c r="A60" s="12"/>
      <c r="B60" s="25">
        <v>382</v>
      </c>
      <c r="C60" s="20" t="s">
        <v>74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17946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17946</v>
      </c>
      <c r="O60" s="47">
        <f t="shared" si="9"/>
        <v>1.5978986733149318</v>
      </c>
      <c r="P60" s="9"/>
    </row>
    <row r="61" spans="1:119" ht="15.75" thickBot="1">
      <c r="A61" s="12"/>
      <c r="B61" s="25">
        <v>389.9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110547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110547</v>
      </c>
      <c r="O61" s="47">
        <f t="shared" si="9"/>
        <v>9.8430237734841057</v>
      </c>
      <c r="P61" s="9"/>
    </row>
    <row r="62" spans="1:119" ht="16.5" thickBot="1">
      <c r="A62" s="14" t="s">
        <v>53</v>
      </c>
      <c r="B62" s="23"/>
      <c r="C62" s="22"/>
      <c r="D62" s="15">
        <f t="shared" ref="D62:M62" si="14">SUM(D5,D14,D21,D31,D48,D51,D58)</f>
        <v>17322245</v>
      </c>
      <c r="E62" s="15">
        <f t="shared" si="14"/>
        <v>614604</v>
      </c>
      <c r="F62" s="15">
        <f t="shared" si="14"/>
        <v>0</v>
      </c>
      <c r="G62" s="15">
        <f t="shared" si="14"/>
        <v>0</v>
      </c>
      <c r="H62" s="15">
        <f t="shared" si="14"/>
        <v>0</v>
      </c>
      <c r="I62" s="15">
        <f t="shared" si="14"/>
        <v>8623798</v>
      </c>
      <c r="J62" s="15">
        <f t="shared" si="14"/>
        <v>0</v>
      </c>
      <c r="K62" s="15">
        <f t="shared" si="14"/>
        <v>4678039</v>
      </c>
      <c r="L62" s="15">
        <f t="shared" si="14"/>
        <v>153421</v>
      </c>
      <c r="M62" s="15">
        <f t="shared" si="14"/>
        <v>0</v>
      </c>
      <c r="N62" s="15">
        <f t="shared" si="11"/>
        <v>31392107</v>
      </c>
      <c r="O62" s="38">
        <f t="shared" si="9"/>
        <v>2795.1301754073547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80</v>
      </c>
      <c r="M64" s="118"/>
      <c r="N64" s="118"/>
      <c r="O64" s="43">
        <v>11231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thickBot="1">
      <c r="A66" s="120" t="s">
        <v>87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A66:O66"/>
    <mergeCell ref="L64:N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9645350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9645350</v>
      </c>
      <c r="O5" s="33">
        <f t="shared" ref="O5:O36" si="1">(N5/O$63)</f>
        <v>763.62520782202523</v>
      </c>
      <c r="P5" s="6"/>
    </row>
    <row r="6" spans="1:133">
      <c r="A6" s="12"/>
      <c r="B6" s="25">
        <v>311</v>
      </c>
      <c r="C6" s="20" t="s">
        <v>3</v>
      </c>
      <c r="D6" s="46">
        <v>6982452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6982452</v>
      </c>
      <c r="O6" s="47">
        <f t="shared" si="1"/>
        <v>552.80278679439471</v>
      </c>
      <c r="P6" s="9"/>
    </row>
    <row r="7" spans="1:133">
      <c r="A7" s="12"/>
      <c r="B7" s="25">
        <v>312.41000000000003</v>
      </c>
      <c r="C7" s="20" t="s">
        <v>11</v>
      </c>
      <c r="D7" s="46">
        <v>396620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396620</v>
      </c>
      <c r="O7" s="47">
        <f t="shared" si="1"/>
        <v>31.400522523949014</v>
      </c>
      <c r="P7" s="9"/>
    </row>
    <row r="8" spans="1:133">
      <c r="A8" s="12"/>
      <c r="B8" s="25">
        <v>312.51</v>
      </c>
      <c r="C8" s="20" t="s">
        <v>72</v>
      </c>
      <c r="D8" s="46">
        <v>95734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95734</v>
      </c>
      <c r="O8" s="47">
        <f t="shared" si="1"/>
        <v>7.5792890507481596</v>
      </c>
      <c r="P8" s="9"/>
    </row>
    <row r="9" spans="1:133">
      <c r="A9" s="12"/>
      <c r="B9" s="25">
        <v>312.52</v>
      </c>
      <c r="C9" s="20" t="s">
        <v>73</v>
      </c>
      <c r="D9" s="46">
        <v>96994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96994</v>
      </c>
      <c r="O9" s="47">
        <f t="shared" si="1"/>
        <v>7.6790436228327135</v>
      </c>
      <c r="P9" s="9"/>
    </row>
    <row r="10" spans="1:133">
      <c r="A10" s="12"/>
      <c r="B10" s="25">
        <v>314.10000000000002</v>
      </c>
      <c r="C10" s="20" t="s">
        <v>12</v>
      </c>
      <c r="D10" s="46">
        <v>1072109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1072109</v>
      </c>
      <c r="O10" s="47">
        <f t="shared" si="1"/>
        <v>84.879186129364257</v>
      </c>
      <c r="P10" s="9"/>
    </row>
    <row r="11" spans="1:133">
      <c r="A11" s="12"/>
      <c r="B11" s="25">
        <v>314.2</v>
      </c>
      <c r="C11" s="20" t="s">
        <v>13</v>
      </c>
      <c r="D11" s="46">
        <v>800524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800524</v>
      </c>
      <c r="O11" s="47">
        <f t="shared" si="1"/>
        <v>63.377721478901115</v>
      </c>
      <c r="P11" s="9"/>
    </row>
    <row r="12" spans="1:133">
      <c r="A12" s="12"/>
      <c r="B12" s="25">
        <v>314.39999999999998</v>
      </c>
      <c r="C12" s="20" t="s">
        <v>14</v>
      </c>
      <c r="D12" s="46">
        <v>42810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42810</v>
      </c>
      <c r="O12" s="47">
        <f t="shared" si="1"/>
        <v>3.3892803420156756</v>
      </c>
      <c r="P12" s="9"/>
    </row>
    <row r="13" spans="1:133">
      <c r="A13" s="12"/>
      <c r="B13" s="25">
        <v>316</v>
      </c>
      <c r="C13" s="20" t="s">
        <v>15</v>
      </c>
      <c r="D13" s="46">
        <v>158107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158107</v>
      </c>
      <c r="O13" s="47">
        <f t="shared" si="1"/>
        <v>12.517377879819492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1752253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1752253</v>
      </c>
      <c r="O14" s="45">
        <f t="shared" si="1"/>
        <v>138.72638745942521</v>
      </c>
      <c r="P14" s="10"/>
    </row>
    <row r="15" spans="1:133">
      <c r="A15" s="12"/>
      <c r="B15" s="25">
        <v>322</v>
      </c>
      <c r="C15" s="20" t="s">
        <v>0</v>
      </c>
      <c r="D15" s="46">
        <v>198894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198894</v>
      </c>
      <c r="O15" s="47">
        <f t="shared" si="1"/>
        <v>15.746496714432745</v>
      </c>
      <c r="P15" s="9"/>
    </row>
    <row r="16" spans="1:133">
      <c r="A16" s="12"/>
      <c r="B16" s="25">
        <v>323.10000000000002</v>
      </c>
      <c r="C16" s="20" t="s">
        <v>17</v>
      </c>
      <c r="D16" s="46">
        <v>1190232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1190232</v>
      </c>
      <c r="O16" s="47">
        <f t="shared" si="1"/>
        <v>94.231018921700581</v>
      </c>
      <c r="P16" s="9"/>
    </row>
    <row r="17" spans="1:16">
      <c r="A17" s="12"/>
      <c r="B17" s="25">
        <v>323.39999999999998</v>
      </c>
      <c r="C17" s="20" t="s">
        <v>18</v>
      </c>
      <c r="D17" s="46">
        <v>81272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81272</v>
      </c>
      <c r="O17" s="47">
        <f t="shared" si="1"/>
        <v>6.4343282400443353</v>
      </c>
      <c r="P17" s="9"/>
    </row>
    <row r="18" spans="1:16">
      <c r="A18" s="12"/>
      <c r="B18" s="25">
        <v>323.7</v>
      </c>
      <c r="C18" s="20" t="s">
        <v>19</v>
      </c>
      <c r="D18" s="46">
        <v>248383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248383</v>
      </c>
      <c r="O18" s="47">
        <f t="shared" si="1"/>
        <v>19.66455545879186</v>
      </c>
      <c r="P18" s="9"/>
    </row>
    <row r="19" spans="1:16">
      <c r="A19" s="12"/>
      <c r="B19" s="25">
        <v>323.89999999999998</v>
      </c>
      <c r="C19" s="20" t="s">
        <v>20</v>
      </c>
      <c r="D19" s="46">
        <v>30652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30652</v>
      </c>
      <c r="O19" s="47">
        <f t="shared" si="1"/>
        <v>2.4267278916950361</v>
      </c>
      <c r="P19" s="9"/>
    </row>
    <row r="20" spans="1:16">
      <c r="A20" s="12"/>
      <c r="B20" s="25">
        <v>329</v>
      </c>
      <c r="C20" s="20" t="s">
        <v>21</v>
      </c>
      <c r="D20" s="46">
        <v>2820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2820</v>
      </c>
      <c r="O20" s="47">
        <f t="shared" si="1"/>
        <v>0.2232602327606682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1318164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1323164</v>
      </c>
      <c r="O21" s="45">
        <f t="shared" si="1"/>
        <v>104.75528461721163</v>
      </c>
      <c r="P21" s="10"/>
    </row>
    <row r="22" spans="1:16">
      <c r="A22" s="12"/>
      <c r="B22" s="25">
        <v>331.1</v>
      </c>
      <c r="C22" s="20" t="s">
        <v>22</v>
      </c>
      <c r="D22" s="46">
        <v>278332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278332</v>
      </c>
      <c r="O22" s="47">
        <f t="shared" si="1"/>
        <v>22.03562663288734</v>
      </c>
      <c r="P22" s="9"/>
    </row>
    <row r="23" spans="1:16">
      <c r="A23" s="12"/>
      <c r="B23" s="25">
        <v>331.2</v>
      </c>
      <c r="C23" s="20" t="s">
        <v>23</v>
      </c>
      <c r="D23" s="46">
        <v>2021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2021</v>
      </c>
      <c r="O23" s="47">
        <f t="shared" si="1"/>
        <v>0.1600031668118122</v>
      </c>
      <c r="P23" s="9"/>
    </row>
    <row r="24" spans="1:16">
      <c r="A24" s="12"/>
      <c r="B24" s="25">
        <v>335.12</v>
      </c>
      <c r="C24" s="20" t="s">
        <v>25</v>
      </c>
      <c r="D24" s="46">
        <v>320248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320248</v>
      </c>
      <c r="O24" s="47">
        <f t="shared" si="1"/>
        <v>25.354128730900165</v>
      </c>
      <c r="P24" s="9"/>
    </row>
    <row r="25" spans="1:16">
      <c r="A25" s="12"/>
      <c r="B25" s="25">
        <v>335.14</v>
      </c>
      <c r="C25" s="20" t="s">
        <v>26</v>
      </c>
      <c r="D25" s="46">
        <v>1516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1516</v>
      </c>
      <c r="O25" s="47">
        <f t="shared" si="1"/>
        <v>0.12002216768268546</v>
      </c>
      <c r="P25" s="9"/>
    </row>
    <row r="26" spans="1:16">
      <c r="A26" s="12"/>
      <c r="B26" s="25">
        <v>335.15</v>
      </c>
      <c r="C26" s="20" t="s">
        <v>27</v>
      </c>
      <c r="D26" s="46">
        <v>30572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30572</v>
      </c>
      <c r="O26" s="47">
        <f t="shared" si="1"/>
        <v>2.4203942680706199</v>
      </c>
      <c r="P26" s="9"/>
    </row>
    <row r="27" spans="1:16">
      <c r="A27" s="12"/>
      <c r="B27" s="25">
        <v>335.18</v>
      </c>
      <c r="C27" s="20" t="s">
        <v>28</v>
      </c>
      <c r="D27" s="46">
        <v>567456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567456</v>
      </c>
      <c r="O27" s="47">
        <f t="shared" si="1"/>
        <v>44.925659092708415</v>
      </c>
      <c r="P27" s="9"/>
    </row>
    <row r="28" spans="1:16">
      <c r="A28" s="12"/>
      <c r="B28" s="25">
        <v>335.21</v>
      </c>
      <c r="C28" s="20" t="s">
        <v>29</v>
      </c>
      <c r="D28" s="46">
        <v>106660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106660</v>
      </c>
      <c r="O28" s="47">
        <f t="shared" si="1"/>
        <v>8.4443036972527903</v>
      </c>
      <c r="P28" s="9"/>
    </row>
    <row r="29" spans="1:16">
      <c r="A29" s="12"/>
      <c r="B29" s="25">
        <v>335.49</v>
      </c>
      <c r="C29" s="20" t="s">
        <v>30</v>
      </c>
      <c r="D29" s="46">
        <v>11359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11359</v>
      </c>
      <c r="O29" s="47">
        <f t="shared" si="1"/>
        <v>0.89929538437178369</v>
      </c>
      <c r="P29" s="9"/>
    </row>
    <row r="30" spans="1:16">
      <c r="A30" s="12"/>
      <c r="B30" s="25">
        <v>337.2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5000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5000</v>
      </c>
      <c r="O30" s="47">
        <f t="shared" si="1"/>
        <v>0.39585147652600744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SUM(D32:D46)</f>
        <v>4113221</v>
      </c>
      <c r="E31" s="32">
        <f t="shared" si="7"/>
        <v>601496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7596811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12311528</v>
      </c>
      <c r="O31" s="45">
        <f t="shared" si="1"/>
        <v>974.70730741825662</v>
      </c>
      <c r="P31" s="10"/>
    </row>
    <row r="32" spans="1:16">
      <c r="A32" s="12"/>
      <c r="B32" s="25">
        <v>341.9</v>
      </c>
      <c r="C32" s="20" t="s">
        <v>39</v>
      </c>
      <c r="D32" s="46">
        <v>47383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5" si="8">SUM(D32:M32)</f>
        <v>47383</v>
      </c>
      <c r="O32" s="47">
        <f t="shared" si="1"/>
        <v>3.7513261024463622</v>
      </c>
      <c r="P32" s="9"/>
    </row>
    <row r="33" spans="1:16">
      <c r="A33" s="12"/>
      <c r="B33" s="25">
        <v>342.1</v>
      </c>
      <c r="C33" s="20" t="s">
        <v>40</v>
      </c>
      <c r="D33" s="46">
        <v>3128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3128</v>
      </c>
      <c r="O33" s="47">
        <f t="shared" si="1"/>
        <v>0.24764468371467024</v>
      </c>
      <c r="P33" s="9"/>
    </row>
    <row r="34" spans="1:16">
      <c r="A34" s="12"/>
      <c r="B34" s="25">
        <v>342.5</v>
      </c>
      <c r="C34" s="20" t="s">
        <v>41</v>
      </c>
      <c r="D34" s="46">
        <v>13664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13664</v>
      </c>
      <c r="O34" s="47">
        <f t="shared" si="1"/>
        <v>1.0817829150502731</v>
      </c>
      <c r="P34" s="9"/>
    </row>
    <row r="35" spans="1:16">
      <c r="A35" s="12"/>
      <c r="B35" s="25">
        <v>342.9</v>
      </c>
      <c r="C35" s="20" t="s">
        <v>42</v>
      </c>
      <c r="D35" s="46">
        <v>51356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51356</v>
      </c>
      <c r="O35" s="47">
        <f t="shared" si="1"/>
        <v>4.0658696856939276</v>
      </c>
      <c r="P35" s="9"/>
    </row>
    <row r="36" spans="1:16">
      <c r="A36" s="12"/>
      <c r="B36" s="25">
        <v>343.4</v>
      </c>
      <c r="C36" s="20" t="s">
        <v>43</v>
      </c>
      <c r="D36" s="46">
        <v>1550133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1550133</v>
      </c>
      <c r="O36" s="47">
        <f t="shared" si="1"/>
        <v>122.7244873723379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5009239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5009239</v>
      </c>
      <c r="O37" s="47">
        <f t="shared" ref="O37:O61" si="9">(N37/O$63)</f>
        <v>396.5829308843322</v>
      </c>
      <c r="P37" s="9"/>
    </row>
    <row r="38" spans="1:16">
      <c r="A38" s="12"/>
      <c r="B38" s="25">
        <v>343.6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172425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172425</v>
      </c>
      <c r="O38" s="47">
        <f t="shared" si="9"/>
        <v>13.650938167999367</v>
      </c>
      <c r="P38" s="9"/>
    </row>
    <row r="39" spans="1:16">
      <c r="A39" s="12"/>
      <c r="B39" s="25">
        <v>343.7</v>
      </c>
      <c r="C39" s="20" t="s">
        <v>46</v>
      </c>
      <c r="D39" s="46">
        <v>25817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25817</v>
      </c>
      <c r="O39" s="47">
        <f t="shared" si="9"/>
        <v>2.043939513894387</v>
      </c>
      <c r="P39" s="9"/>
    </row>
    <row r="40" spans="1:16">
      <c r="A40" s="12"/>
      <c r="B40" s="25">
        <v>343.9</v>
      </c>
      <c r="C40" s="20" t="s">
        <v>47</v>
      </c>
      <c r="D40" s="46">
        <v>1460533</v>
      </c>
      <c r="E40" s="46">
        <v>0</v>
      </c>
      <c r="F40" s="46">
        <v>0</v>
      </c>
      <c r="G40" s="46">
        <v>0</v>
      </c>
      <c r="H40" s="46">
        <v>0</v>
      </c>
      <c r="I40" s="46">
        <v>665795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2126328</v>
      </c>
      <c r="O40" s="47">
        <f t="shared" si="9"/>
        <v>168.34201567571847</v>
      </c>
      <c r="P40" s="9"/>
    </row>
    <row r="41" spans="1:16">
      <c r="A41" s="12"/>
      <c r="B41" s="25">
        <v>344.5</v>
      </c>
      <c r="C41" s="20" t="s">
        <v>48</v>
      </c>
      <c r="D41" s="46">
        <v>559263</v>
      </c>
      <c r="E41" s="46">
        <v>23075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582338</v>
      </c>
      <c r="O41" s="47">
        <f t="shared" si="9"/>
        <v>46.103871427440424</v>
      </c>
      <c r="P41" s="9"/>
    </row>
    <row r="42" spans="1:16">
      <c r="A42" s="12"/>
      <c r="B42" s="25">
        <v>344.6</v>
      </c>
      <c r="C42" s="20" t="s">
        <v>49</v>
      </c>
      <c r="D42" s="46">
        <v>96120</v>
      </c>
      <c r="E42" s="46">
        <v>578421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674541</v>
      </c>
      <c r="O42" s="47">
        <f t="shared" si="9"/>
        <v>53.403610165465921</v>
      </c>
      <c r="P42" s="9"/>
    </row>
    <row r="43" spans="1:16">
      <c r="A43" s="12"/>
      <c r="B43" s="25">
        <v>347.2</v>
      </c>
      <c r="C43" s="20" t="s">
        <v>50</v>
      </c>
      <c r="D43" s="46">
        <v>207693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207693</v>
      </c>
      <c r="O43" s="47">
        <f t="shared" si="9"/>
        <v>16.443116142823214</v>
      </c>
      <c r="P43" s="9"/>
    </row>
    <row r="44" spans="1:16">
      <c r="A44" s="12"/>
      <c r="B44" s="25">
        <v>347.4</v>
      </c>
      <c r="C44" s="20" t="s">
        <v>51</v>
      </c>
      <c r="D44" s="46">
        <v>7369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7369</v>
      </c>
      <c r="O44" s="47">
        <f t="shared" si="9"/>
        <v>0.58340590610402976</v>
      </c>
      <c r="P44" s="9"/>
    </row>
    <row r="45" spans="1:16">
      <c r="A45" s="12"/>
      <c r="B45" s="25">
        <v>347.5</v>
      </c>
      <c r="C45" s="20" t="s">
        <v>52</v>
      </c>
      <c r="D45" s="46">
        <v>30210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30210</v>
      </c>
      <c r="O45" s="47">
        <f t="shared" si="9"/>
        <v>2.3917346211701371</v>
      </c>
      <c r="P45" s="9"/>
    </row>
    <row r="46" spans="1:16">
      <c r="A46" s="12"/>
      <c r="B46" s="25">
        <v>349</v>
      </c>
      <c r="C46" s="20" t="s">
        <v>1</v>
      </c>
      <c r="D46" s="46">
        <v>60552</v>
      </c>
      <c r="E46" s="46">
        <v>0</v>
      </c>
      <c r="F46" s="46">
        <v>0</v>
      </c>
      <c r="G46" s="46">
        <v>0</v>
      </c>
      <c r="H46" s="46">
        <v>0</v>
      </c>
      <c r="I46" s="46">
        <v>1749352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1" si="10">SUM(D46:M46)</f>
        <v>1809904</v>
      </c>
      <c r="O46" s="47">
        <f t="shared" si="9"/>
        <v>143.2906341540654</v>
      </c>
      <c r="P46" s="9"/>
    </row>
    <row r="47" spans="1:16" ht="15.75">
      <c r="A47" s="29" t="s">
        <v>37</v>
      </c>
      <c r="B47" s="30"/>
      <c r="C47" s="31"/>
      <c r="D47" s="32">
        <f t="shared" ref="D47:M47" si="11">SUM(D48:D49)</f>
        <v>149892</v>
      </c>
      <c r="E47" s="32">
        <f t="shared" si="11"/>
        <v>14685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0"/>
        <v>164577</v>
      </c>
      <c r="O47" s="45">
        <f t="shared" si="9"/>
        <v>13.029609690444145</v>
      </c>
      <c r="P47" s="10"/>
    </row>
    <row r="48" spans="1:16">
      <c r="A48" s="13"/>
      <c r="B48" s="39">
        <v>351.1</v>
      </c>
      <c r="C48" s="21" t="s">
        <v>55</v>
      </c>
      <c r="D48" s="46">
        <v>66793</v>
      </c>
      <c r="E48" s="46">
        <v>14685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81478</v>
      </c>
      <c r="O48" s="47">
        <f t="shared" si="9"/>
        <v>6.450637320877207</v>
      </c>
      <c r="P48" s="9"/>
    </row>
    <row r="49" spans="1:119">
      <c r="A49" s="13"/>
      <c r="B49" s="39">
        <v>354</v>
      </c>
      <c r="C49" s="21" t="s">
        <v>56</v>
      </c>
      <c r="D49" s="46">
        <v>83099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83099</v>
      </c>
      <c r="O49" s="47">
        <f t="shared" si="9"/>
        <v>6.5789723695669382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SUM(D51:D56)</f>
        <v>154737</v>
      </c>
      <c r="E50" s="32">
        <f t="shared" si="12"/>
        <v>14393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2969734</v>
      </c>
      <c r="L50" s="32">
        <f t="shared" si="12"/>
        <v>125832</v>
      </c>
      <c r="M50" s="32">
        <f t="shared" si="12"/>
        <v>0</v>
      </c>
      <c r="N50" s="32">
        <f t="shared" si="10"/>
        <v>3264696</v>
      </c>
      <c r="O50" s="45">
        <f t="shared" si="9"/>
        <v>258.46694640171006</v>
      </c>
      <c r="P50" s="10"/>
    </row>
    <row r="51" spans="1:119">
      <c r="A51" s="12"/>
      <c r="B51" s="25">
        <v>361.1</v>
      </c>
      <c r="C51" s="20" t="s">
        <v>57</v>
      </c>
      <c r="D51" s="46">
        <v>137321</v>
      </c>
      <c r="E51" s="46">
        <v>6467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617643</v>
      </c>
      <c r="L51" s="46">
        <v>1409</v>
      </c>
      <c r="M51" s="46">
        <v>0</v>
      </c>
      <c r="N51" s="46">
        <f t="shared" si="10"/>
        <v>762840</v>
      </c>
      <c r="O51" s="47">
        <f t="shared" si="9"/>
        <v>60.394268070619901</v>
      </c>
      <c r="P51" s="9"/>
    </row>
    <row r="52" spans="1:119">
      <c r="A52" s="12"/>
      <c r="B52" s="25">
        <v>361.3</v>
      </c>
      <c r="C52" s="20" t="s">
        <v>58</v>
      </c>
      <c r="D52" s="46">
        <v>-13518</v>
      </c>
      <c r="E52" s="46">
        <v>4916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168254</v>
      </c>
      <c r="L52" s="46">
        <v>0</v>
      </c>
      <c r="M52" s="46">
        <v>0</v>
      </c>
      <c r="N52" s="46">
        <f t="shared" si="10"/>
        <v>159652</v>
      </c>
      <c r="O52" s="47">
        <f t="shared" si="9"/>
        <v>12.639695986066029</v>
      </c>
      <c r="P52" s="9"/>
    </row>
    <row r="53" spans="1:119">
      <c r="A53" s="12"/>
      <c r="B53" s="25">
        <v>362</v>
      </c>
      <c r="C53" s="20" t="s">
        <v>59</v>
      </c>
      <c r="D53" s="46">
        <v>345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345</v>
      </c>
      <c r="O53" s="47">
        <f t="shared" si="9"/>
        <v>2.7313751880294515E-2</v>
      </c>
      <c r="P53" s="9"/>
    </row>
    <row r="54" spans="1:119">
      <c r="A54" s="12"/>
      <c r="B54" s="25">
        <v>365</v>
      </c>
      <c r="C54" s="20" t="s">
        <v>60</v>
      </c>
      <c r="D54" s="46">
        <v>356</v>
      </c>
      <c r="E54" s="46">
        <v>2925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3281</v>
      </c>
      <c r="O54" s="47">
        <f t="shared" si="9"/>
        <v>0.25975773889636611</v>
      </c>
      <c r="P54" s="9"/>
    </row>
    <row r="55" spans="1:119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2183837</v>
      </c>
      <c r="L55" s="46">
        <v>0</v>
      </c>
      <c r="M55" s="46">
        <v>0</v>
      </c>
      <c r="N55" s="46">
        <f t="shared" si="10"/>
        <v>2183837</v>
      </c>
      <c r="O55" s="47">
        <f t="shared" si="9"/>
        <v>172.89502018842529</v>
      </c>
      <c r="P55" s="9"/>
    </row>
    <row r="56" spans="1:119">
      <c r="A56" s="12"/>
      <c r="B56" s="25">
        <v>369.9</v>
      </c>
      <c r="C56" s="20" t="s">
        <v>62</v>
      </c>
      <c r="D56" s="46">
        <v>30233</v>
      </c>
      <c r="E56" s="46">
        <v>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124423</v>
      </c>
      <c r="M56" s="46">
        <v>0</v>
      </c>
      <c r="N56" s="46">
        <f t="shared" si="10"/>
        <v>154741</v>
      </c>
      <c r="O56" s="47">
        <f t="shared" si="9"/>
        <v>12.250890665822183</v>
      </c>
      <c r="P56" s="9"/>
    </row>
    <row r="57" spans="1:119" ht="15.75">
      <c r="A57" s="29" t="s">
        <v>38</v>
      </c>
      <c r="B57" s="30"/>
      <c r="C57" s="31"/>
      <c r="D57" s="32">
        <f t="shared" ref="D57:M57" si="13">SUM(D58:D60)</f>
        <v>782246</v>
      </c>
      <c r="E57" s="32">
        <f t="shared" si="13"/>
        <v>0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374636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0"/>
        <v>1156882</v>
      </c>
      <c r="O57" s="45">
        <f t="shared" si="9"/>
        <v>91.590689573272115</v>
      </c>
      <c r="P57" s="9"/>
    </row>
    <row r="58" spans="1:119">
      <c r="A58" s="12"/>
      <c r="B58" s="25">
        <v>381</v>
      </c>
      <c r="C58" s="20" t="s">
        <v>63</v>
      </c>
      <c r="D58" s="46">
        <v>782246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782246</v>
      </c>
      <c r="O58" s="47">
        <f t="shared" si="9"/>
        <v>61.930646821312642</v>
      </c>
      <c r="P58" s="9"/>
    </row>
    <row r="59" spans="1:119">
      <c r="A59" s="12"/>
      <c r="B59" s="25">
        <v>382</v>
      </c>
      <c r="C59" s="20" t="s">
        <v>74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237446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237446</v>
      </c>
      <c r="O59" s="47">
        <f t="shared" si="9"/>
        <v>18.798669939038874</v>
      </c>
      <c r="P59" s="9"/>
    </row>
    <row r="60" spans="1:119" ht="15.75" thickBot="1">
      <c r="A60" s="12"/>
      <c r="B60" s="25">
        <v>389.9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137190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137190</v>
      </c>
      <c r="O60" s="47">
        <f t="shared" si="9"/>
        <v>10.861372812920592</v>
      </c>
      <c r="P60" s="9"/>
    </row>
    <row r="61" spans="1:119" ht="16.5" thickBot="1">
      <c r="A61" s="14" t="s">
        <v>53</v>
      </c>
      <c r="B61" s="23"/>
      <c r="C61" s="22"/>
      <c r="D61" s="15">
        <f t="shared" ref="D61:M61" si="14">SUM(D5,D14,D21,D31,D47,D50,D57)</f>
        <v>17915863</v>
      </c>
      <c r="E61" s="15">
        <f t="shared" si="14"/>
        <v>630574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7976447</v>
      </c>
      <c r="J61" s="15">
        <f t="shared" si="14"/>
        <v>0</v>
      </c>
      <c r="K61" s="15">
        <f t="shared" si="14"/>
        <v>2969734</v>
      </c>
      <c r="L61" s="15">
        <f t="shared" si="14"/>
        <v>125832</v>
      </c>
      <c r="M61" s="15">
        <f t="shared" si="14"/>
        <v>0</v>
      </c>
      <c r="N61" s="15">
        <f t="shared" si="10"/>
        <v>29618450</v>
      </c>
      <c r="O61" s="38">
        <f t="shared" si="9"/>
        <v>2344.9014329823449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71</v>
      </c>
      <c r="M63" s="118"/>
      <c r="N63" s="118"/>
      <c r="O63" s="43">
        <v>12631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87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9690513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9690513</v>
      </c>
      <c r="O5" s="33">
        <f t="shared" ref="O5:O36" si="1">(N5/O$66)</f>
        <v>757.07132812500004</v>
      </c>
      <c r="P5" s="6"/>
    </row>
    <row r="6" spans="1:133">
      <c r="A6" s="12"/>
      <c r="B6" s="25">
        <v>311</v>
      </c>
      <c r="C6" s="20" t="s">
        <v>3</v>
      </c>
      <c r="D6" s="46">
        <v>7005132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7005132</v>
      </c>
      <c r="O6" s="47">
        <f t="shared" si="1"/>
        <v>547.27593750000005</v>
      </c>
      <c r="P6" s="9"/>
    </row>
    <row r="7" spans="1:133">
      <c r="A7" s="12"/>
      <c r="B7" s="25">
        <v>312.41000000000003</v>
      </c>
      <c r="C7" s="20" t="s">
        <v>11</v>
      </c>
      <c r="D7" s="46">
        <v>413309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413309</v>
      </c>
      <c r="O7" s="47">
        <f t="shared" si="1"/>
        <v>32.289765625000001</v>
      </c>
      <c r="P7" s="9"/>
    </row>
    <row r="8" spans="1:133">
      <c r="A8" s="12"/>
      <c r="B8" s="25">
        <v>312.51</v>
      </c>
      <c r="C8" s="20" t="s">
        <v>72</v>
      </c>
      <c r="D8" s="46">
        <v>195846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195846</v>
      </c>
      <c r="O8" s="47">
        <f t="shared" si="1"/>
        <v>15.30046875</v>
      </c>
      <c r="P8" s="9"/>
    </row>
    <row r="9" spans="1:133">
      <c r="A9" s="12"/>
      <c r="B9" s="25">
        <v>312.52</v>
      </c>
      <c r="C9" s="20" t="s">
        <v>73</v>
      </c>
      <c r="D9" s="46">
        <v>98452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98452</v>
      </c>
      <c r="O9" s="47">
        <f t="shared" si="1"/>
        <v>7.6915624999999999</v>
      </c>
      <c r="P9" s="9"/>
    </row>
    <row r="10" spans="1:133">
      <c r="A10" s="12"/>
      <c r="B10" s="25">
        <v>314.10000000000002</v>
      </c>
      <c r="C10" s="20" t="s">
        <v>12</v>
      </c>
      <c r="D10" s="46">
        <v>1026985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1026985</v>
      </c>
      <c r="O10" s="47">
        <f t="shared" si="1"/>
        <v>80.233203125000003</v>
      </c>
      <c r="P10" s="9"/>
    </row>
    <row r="11" spans="1:133">
      <c r="A11" s="12"/>
      <c r="B11" s="25">
        <v>314.2</v>
      </c>
      <c r="C11" s="20" t="s">
        <v>13</v>
      </c>
      <c r="D11" s="46">
        <v>741459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741459</v>
      </c>
      <c r="O11" s="47">
        <f t="shared" si="1"/>
        <v>57.926484375000001</v>
      </c>
      <c r="P11" s="9"/>
    </row>
    <row r="12" spans="1:133">
      <c r="A12" s="12"/>
      <c r="B12" s="25">
        <v>314.39999999999998</v>
      </c>
      <c r="C12" s="20" t="s">
        <v>14</v>
      </c>
      <c r="D12" s="46">
        <v>42562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42562</v>
      </c>
      <c r="O12" s="47">
        <f t="shared" si="1"/>
        <v>3.32515625</v>
      </c>
      <c r="P12" s="9"/>
    </row>
    <row r="13" spans="1:133">
      <c r="A13" s="12"/>
      <c r="B13" s="25">
        <v>316</v>
      </c>
      <c r="C13" s="20" t="s">
        <v>15</v>
      </c>
      <c r="D13" s="46">
        <v>166768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166768</v>
      </c>
      <c r="O13" s="47">
        <f t="shared" si="1"/>
        <v>13.02875</v>
      </c>
      <c r="P13" s="9"/>
    </row>
    <row r="14" spans="1:133" ht="15.75">
      <c r="A14" s="29" t="s">
        <v>109</v>
      </c>
      <c r="B14" s="30"/>
      <c r="C14" s="31"/>
      <c r="D14" s="32">
        <f t="shared" ref="D14:M14" si="3">SUM(D15:D20)</f>
        <v>1645520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1645520</v>
      </c>
      <c r="O14" s="45">
        <f t="shared" si="1"/>
        <v>128.55625000000001</v>
      </c>
      <c r="P14" s="10"/>
    </row>
    <row r="15" spans="1:133">
      <c r="A15" s="12"/>
      <c r="B15" s="25">
        <v>322</v>
      </c>
      <c r="C15" s="20" t="s">
        <v>0</v>
      </c>
      <c r="D15" s="46">
        <v>180164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180164</v>
      </c>
      <c r="O15" s="47">
        <f t="shared" si="1"/>
        <v>14.075312500000001</v>
      </c>
      <c r="P15" s="9"/>
    </row>
    <row r="16" spans="1:133">
      <c r="A16" s="12"/>
      <c r="B16" s="25">
        <v>323.10000000000002</v>
      </c>
      <c r="C16" s="20" t="s">
        <v>17</v>
      </c>
      <c r="D16" s="46">
        <v>1156673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1156673</v>
      </c>
      <c r="O16" s="47">
        <f t="shared" si="1"/>
        <v>90.365078124999997</v>
      </c>
      <c r="P16" s="9"/>
    </row>
    <row r="17" spans="1:16">
      <c r="A17" s="12"/>
      <c r="B17" s="25">
        <v>323.39999999999998</v>
      </c>
      <c r="C17" s="20" t="s">
        <v>18</v>
      </c>
      <c r="D17" s="46">
        <v>86053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86053</v>
      </c>
      <c r="O17" s="47">
        <f t="shared" si="1"/>
        <v>6.7228906249999998</v>
      </c>
      <c r="P17" s="9"/>
    </row>
    <row r="18" spans="1:16">
      <c r="A18" s="12"/>
      <c r="B18" s="25">
        <v>323.7</v>
      </c>
      <c r="C18" s="20" t="s">
        <v>19</v>
      </c>
      <c r="D18" s="46">
        <v>188080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188080</v>
      </c>
      <c r="O18" s="47">
        <f t="shared" si="1"/>
        <v>14.69375</v>
      </c>
      <c r="P18" s="9"/>
    </row>
    <row r="19" spans="1:16">
      <c r="A19" s="12"/>
      <c r="B19" s="25">
        <v>323.89999999999998</v>
      </c>
      <c r="C19" s="20" t="s">
        <v>20</v>
      </c>
      <c r="D19" s="46">
        <v>29313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29313</v>
      </c>
      <c r="O19" s="47">
        <f t="shared" si="1"/>
        <v>2.290078125</v>
      </c>
      <c r="P19" s="9"/>
    </row>
    <row r="20" spans="1:16">
      <c r="A20" s="12"/>
      <c r="B20" s="25">
        <v>329</v>
      </c>
      <c r="C20" s="20" t="s">
        <v>110</v>
      </c>
      <c r="D20" s="46">
        <v>5237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5237</v>
      </c>
      <c r="O20" s="47">
        <f t="shared" si="1"/>
        <v>0.40914062499999998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1127111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326900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1454011</v>
      </c>
      <c r="O21" s="45">
        <f t="shared" si="1"/>
        <v>113.594609375</v>
      </c>
      <c r="P21" s="10"/>
    </row>
    <row r="22" spans="1:16">
      <c r="A22" s="12"/>
      <c r="B22" s="25">
        <v>331.1</v>
      </c>
      <c r="C22" s="20" t="s">
        <v>22</v>
      </c>
      <c r="D22" s="46">
        <v>3581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3581</v>
      </c>
      <c r="O22" s="47">
        <f t="shared" si="1"/>
        <v>0.27976562500000002</v>
      </c>
      <c r="P22" s="9"/>
    </row>
    <row r="23" spans="1:16">
      <c r="A23" s="12"/>
      <c r="B23" s="25">
        <v>331.2</v>
      </c>
      <c r="C23" s="20" t="s">
        <v>23</v>
      </c>
      <c r="D23" s="46">
        <v>12400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12400</v>
      </c>
      <c r="O23" s="47">
        <f t="shared" si="1"/>
        <v>0.96875</v>
      </c>
      <c r="P23" s="9"/>
    </row>
    <row r="24" spans="1:16">
      <c r="A24" s="12"/>
      <c r="B24" s="25">
        <v>335.12</v>
      </c>
      <c r="C24" s="20" t="s">
        <v>25</v>
      </c>
      <c r="D24" s="46">
        <v>327539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327539</v>
      </c>
      <c r="O24" s="47">
        <f t="shared" si="1"/>
        <v>25.588984374999999</v>
      </c>
      <c r="P24" s="9"/>
    </row>
    <row r="25" spans="1:16">
      <c r="A25" s="12"/>
      <c r="B25" s="25">
        <v>335.14</v>
      </c>
      <c r="C25" s="20" t="s">
        <v>26</v>
      </c>
      <c r="D25" s="46">
        <v>1334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1334</v>
      </c>
      <c r="O25" s="47">
        <f t="shared" si="1"/>
        <v>0.10421875</v>
      </c>
      <c r="P25" s="9"/>
    </row>
    <row r="26" spans="1:16">
      <c r="A26" s="12"/>
      <c r="B26" s="25">
        <v>335.15</v>
      </c>
      <c r="C26" s="20" t="s">
        <v>27</v>
      </c>
      <c r="D26" s="46">
        <v>29864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29864</v>
      </c>
      <c r="O26" s="47">
        <f t="shared" si="1"/>
        <v>2.3331249999999999</v>
      </c>
      <c r="P26" s="9"/>
    </row>
    <row r="27" spans="1:16">
      <c r="A27" s="12"/>
      <c r="B27" s="25">
        <v>335.18</v>
      </c>
      <c r="C27" s="20" t="s">
        <v>28</v>
      </c>
      <c r="D27" s="46">
        <v>619201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619201</v>
      </c>
      <c r="O27" s="47">
        <f t="shared" si="1"/>
        <v>48.375078125000002</v>
      </c>
      <c r="P27" s="9"/>
    </row>
    <row r="28" spans="1:16">
      <c r="A28" s="12"/>
      <c r="B28" s="25">
        <v>335.21</v>
      </c>
      <c r="C28" s="20" t="s">
        <v>29</v>
      </c>
      <c r="D28" s="46">
        <v>105747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105747</v>
      </c>
      <c r="O28" s="47">
        <f t="shared" si="1"/>
        <v>8.2614843750000002</v>
      </c>
      <c r="P28" s="9"/>
    </row>
    <row r="29" spans="1:16">
      <c r="A29" s="12"/>
      <c r="B29" s="25">
        <v>335.49</v>
      </c>
      <c r="C29" s="20" t="s">
        <v>30</v>
      </c>
      <c r="D29" s="46">
        <v>12623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12623</v>
      </c>
      <c r="O29" s="47">
        <f t="shared" si="1"/>
        <v>0.98617187500000003</v>
      </c>
      <c r="P29" s="9"/>
    </row>
    <row r="30" spans="1:16">
      <c r="A30" s="12"/>
      <c r="B30" s="25">
        <v>337.2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326900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326900</v>
      </c>
      <c r="O30" s="47">
        <f t="shared" si="1"/>
        <v>25.5390625</v>
      </c>
      <c r="P30" s="9"/>
    </row>
    <row r="31" spans="1:16">
      <c r="A31" s="12"/>
      <c r="B31" s="25">
        <v>337.4</v>
      </c>
      <c r="C31" s="20" t="s">
        <v>78</v>
      </c>
      <c r="D31" s="46">
        <v>14822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14822</v>
      </c>
      <c r="O31" s="47">
        <f t="shared" si="1"/>
        <v>1.15796875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SUM(D33:D48)</f>
        <v>3412788</v>
      </c>
      <c r="E32" s="32">
        <f t="shared" si="7"/>
        <v>554646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8409407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12376841</v>
      </c>
      <c r="O32" s="45">
        <f t="shared" si="1"/>
        <v>966.94070312500003</v>
      </c>
      <c r="P32" s="10"/>
    </row>
    <row r="33" spans="1:16">
      <c r="A33" s="12"/>
      <c r="B33" s="25">
        <v>341.3</v>
      </c>
      <c r="C33" s="20" t="s">
        <v>90</v>
      </c>
      <c r="D33" s="46">
        <v>852384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0" si="8">SUM(D33:M33)</f>
        <v>852384</v>
      </c>
      <c r="O33" s="47">
        <f t="shared" si="1"/>
        <v>66.592500000000001</v>
      </c>
      <c r="P33" s="9"/>
    </row>
    <row r="34" spans="1:16">
      <c r="A34" s="12"/>
      <c r="B34" s="25">
        <v>341.9</v>
      </c>
      <c r="C34" s="20" t="s">
        <v>39</v>
      </c>
      <c r="D34" s="46">
        <v>26199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26199</v>
      </c>
      <c r="O34" s="47">
        <f t="shared" si="1"/>
        <v>2.0467968750000001</v>
      </c>
      <c r="P34" s="9"/>
    </row>
    <row r="35" spans="1:16">
      <c r="A35" s="12"/>
      <c r="B35" s="25">
        <v>342.1</v>
      </c>
      <c r="C35" s="20" t="s">
        <v>40</v>
      </c>
      <c r="D35" s="46">
        <v>3138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3138</v>
      </c>
      <c r="O35" s="47">
        <f t="shared" si="1"/>
        <v>0.24515624999999999</v>
      </c>
      <c r="P35" s="9"/>
    </row>
    <row r="36" spans="1:16">
      <c r="A36" s="12"/>
      <c r="B36" s="25">
        <v>342.5</v>
      </c>
      <c r="C36" s="20" t="s">
        <v>41</v>
      </c>
      <c r="D36" s="46">
        <v>8115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8115</v>
      </c>
      <c r="O36" s="47">
        <f t="shared" si="1"/>
        <v>0.63398437500000004</v>
      </c>
      <c r="P36" s="9"/>
    </row>
    <row r="37" spans="1:16">
      <c r="A37" s="12"/>
      <c r="B37" s="25">
        <v>342.9</v>
      </c>
      <c r="C37" s="20" t="s">
        <v>42</v>
      </c>
      <c r="D37" s="46">
        <v>57437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57437</v>
      </c>
      <c r="O37" s="47">
        <f t="shared" ref="O37:O64" si="9">(N37/O$66)</f>
        <v>4.487265625</v>
      </c>
      <c r="P37" s="9"/>
    </row>
    <row r="38" spans="1:16">
      <c r="A38" s="12"/>
      <c r="B38" s="25">
        <v>343.4</v>
      </c>
      <c r="C38" s="20" t="s">
        <v>43</v>
      </c>
      <c r="D38" s="46">
        <v>1539518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1539518</v>
      </c>
      <c r="O38" s="47">
        <f t="shared" si="9"/>
        <v>120.27484375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5042600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5042600</v>
      </c>
      <c r="O39" s="47">
        <f t="shared" si="9"/>
        <v>393.953125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328608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328608</v>
      </c>
      <c r="O40" s="47">
        <f t="shared" si="9"/>
        <v>25.672499999999999</v>
      </c>
      <c r="P40" s="9"/>
    </row>
    <row r="41" spans="1:16">
      <c r="A41" s="12"/>
      <c r="B41" s="25">
        <v>343.7</v>
      </c>
      <c r="C41" s="20" t="s">
        <v>46</v>
      </c>
      <c r="D41" s="46">
        <v>47228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47228</v>
      </c>
      <c r="O41" s="47">
        <f t="shared" si="9"/>
        <v>3.6896874999999998</v>
      </c>
      <c r="P41" s="9"/>
    </row>
    <row r="42" spans="1:16">
      <c r="A42" s="12"/>
      <c r="B42" s="25">
        <v>343.9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673545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673545</v>
      </c>
      <c r="O42" s="47">
        <f t="shared" si="9"/>
        <v>52.620703124999999</v>
      </c>
      <c r="P42" s="9"/>
    </row>
    <row r="43" spans="1:16">
      <c r="A43" s="12"/>
      <c r="B43" s="25">
        <v>344.5</v>
      </c>
      <c r="C43" s="20" t="s">
        <v>48</v>
      </c>
      <c r="D43" s="46">
        <v>507311</v>
      </c>
      <c r="E43" s="46">
        <v>23023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530334</v>
      </c>
      <c r="O43" s="47">
        <f t="shared" si="9"/>
        <v>41.432343750000001</v>
      </c>
      <c r="P43" s="9"/>
    </row>
    <row r="44" spans="1:16">
      <c r="A44" s="12"/>
      <c r="B44" s="25">
        <v>344.6</v>
      </c>
      <c r="C44" s="20" t="s">
        <v>49</v>
      </c>
      <c r="D44" s="46">
        <v>79670</v>
      </c>
      <c r="E44" s="46">
        <v>531623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611293</v>
      </c>
      <c r="O44" s="47">
        <f t="shared" si="9"/>
        <v>47.757265625000002</v>
      </c>
      <c r="P44" s="9"/>
    </row>
    <row r="45" spans="1:16">
      <c r="A45" s="12"/>
      <c r="B45" s="25">
        <v>347.2</v>
      </c>
      <c r="C45" s="20" t="s">
        <v>50</v>
      </c>
      <c r="D45" s="46">
        <v>185321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185321</v>
      </c>
      <c r="O45" s="47">
        <f t="shared" si="9"/>
        <v>14.478203125</v>
      </c>
      <c r="P45" s="9"/>
    </row>
    <row r="46" spans="1:16">
      <c r="A46" s="12"/>
      <c r="B46" s="25">
        <v>347.4</v>
      </c>
      <c r="C46" s="20" t="s">
        <v>51</v>
      </c>
      <c r="D46" s="46">
        <v>22536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22536</v>
      </c>
      <c r="O46" s="47">
        <f t="shared" si="9"/>
        <v>1.7606250000000001</v>
      </c>
      <c r="P46" s="9"/>
    </row>
    <row r="47" spans="1:16">
      <c r="A47" s="12"/>
      <c r="B47" s="25">
        <v>347.5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2364654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2364654</v>
      </c>
      <c r="O47" s="47">
        <f t="shared" si="9"/>
        <v>184.73859375000001</v>
      </c>
      <c r="P47" s="9"/>
    </row>
    <row r="48" spans="1:16">
      <c r="A48" s="12"/>
      <c r="B48" s="25">
        <v>349</v>
      </c>
      <c r="C48" s="20" t="s">
        <v>1</v>
      </c>
      <c r="D48" s="46">
        <v>83931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83931</v>
      </c>
      <c r="O48" s="47">
        <f t="shared" si="9"/>
        <v>6.5571093749999996</v>
      </c>
      <c r="P48" s="9"/>
    </row>
    <row r="49" spans="1:119" ht="15.75">
      <c r="A49" s="29" t="s">
        <v>37</v>
      </c>
      <c r="B49" s="30"/>
      <c r="C49" s="31"/>
      <c r="D49" s="32">
        <f t="shared" ref="D49:M49" si="10">SUM(D50:D51)</f>
        <v>174275</v>
      </c>
      <c r="E49" s="32">
        <f t="shared" si="10"/>
        <v>51198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8"/>
        <v>225473</v>
      </c>
      <c r="O49" s="45">
        <f t="shared" si="9"/>
        <v>17.615078125</v>
      </c>
      <c r="P49" s="10"/>
    </row>
    <row r="50" spans="1:119">
      <c r="A50" s="13"/>
      <c r="B50" s="39">
        <v>351.1</v>
      </c>
      <c r="C50" s="21" t="s">
        <v>55</v>
      </c>
      <c r="D50" s="46">
        <v>108427</v>
      </c>
      <c r="E50" s="46">
        <v>51198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159625</v>
      </c>
      <c r="O50" s="47">
        <f t="shared" si="9"/>
        <v>12.470703125</v>
      </c>
      <c r="P50" s="9"/>
    </row>
    <row r="51" spans="1:119">
      <c r="A51" s="13"/>
      <c r="B51" s="39">
        <v>354</v>
      </c>
      <c r="C51" s="21" t="s">
        <v>56</v>
      </c>
      <c r="D51" s="46">
        <v>65848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65848</v>
      </c>
      <c r="O51" s="47">
        <f t="shared" si="9"/>
        <v>5.1443750000000001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SUM(D53:D59)</f>
        <v>794508</v>
      </c>
      <c r="E52" s="32">
        <f t="shared" si="11"/>
        <v>46778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-1236605</v>
      </c>
      <c r="L52" s="32">
        <f t="shared" si="11"/>
        <v>0</v>
      </c>
      <c r="M52" s="32">
        <f t="shared" si="11"/>
        <v>0</v>
      </c>
      <c r="N52" s="32">
        <f>SUM(D52:M52)</f>
        <v>-395319</v>
      </c>
      <c r="O52" s="45">
        <f t="shared" si="9"/>
        <v>-30.884296875</v>
      </c>
      <c r="P52" s="10"/>
    </row>
    <row r="53" spans="1:119">
      <c r="A53" s="12"/>
      <c r="B53" s="25">
        <v>361.1</v>
      </c>
      <c r="C53" s="20" t="s">
        <v>57</v>
      </c>
      <c r="D53" s="46">
        <v>129839</v>
      </c>
      <c r="E53" s="46">
        <v>37209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1321489</v>
      </c>
      <c r="L53" s="46">
        <v>0</v>
      </c>
      <c r="M53" s="46">
        <v>0</v>
      </c>
      <c r="N53" s="46">
        <f>SUM(D53:M53)</f>
        <v>1488537</v>
      </c>
      <c r="O53" s="47">
        <f t="shared" si="9"/>
        <v>116.29195312500001</v>
      </c>
      <c r="P53" s="9"/>
    </row>
    <row r="54" spans="1:119">
      <c r="A54" s="12"/>
      <c r="B54" s="25">
        <v>361.3</v>
      </c>
      <c r="C54" s="20" t="s">
        <v>58</v>
      </c>
      <c r="D54" s="46">
        <v>237399</v>
      </c>
      <c r="E54" s="46">
        <v>9469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-4746266</v>
      </c>
      <c r="L54" s="46">
        <v>0</v>
      </c>
      <c r="M54" s="46">
        <v>0</v>
      </c>
      <c r="N54" s="46">
        <f t="shared" ref="N54:N59" si="12">SUM(D54:M54)</f>
        <v>-4499398</v>
      </c>
      <c r="O54" s="47">
        <f t="shared" si="9"/>
        <v>-351.51546875000003</v>
      </c>
      <c r="P54" s="9"/>
    </row>
    <row r="55" spans="1:119">
      <c r="A55" s="12"/>
      <c r="B55" s="25">
        <v>362</v>
      </c>
      <c r="C55" s="20" t="s">
        <v>59</v>
      </c>
      <c r="D55" s="46">
        <v>360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360</v>
      </c>
      <c r="O55" s="47">
        <f t="shared" si="9"/>
        <v>2.8125000000000001E-2</v>
      </c>
      <c r="P55" s="9"/>
    </row>
    <row r="56" spans="1:119">
      <c r="A56" s="12"/>
      <c r="B56" s="25">
        <v>365</v>
      </c>
      <c r="C56" s="20" t="s">
        <v>60</v>
      </c>
      <c r="D56" s="46">
        <v>867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867</v>
      </c>
      <c r="O56" s="47">
        <f t="shared" si="9"/>
        <v>6.7734374999999999E-2</v>
      </c>
      <c r="P56" s="9"/>
    </row>
    <row r="57" spans="1:119">
      <c r="A57" s="12"/>
      <c r="B57" s="25">
        <v>366</v>
      </c>
      <c r="C57" s="20" t="s">
        <v>85</v>
      </c>
      <c r="D57" s="46">
        <v>1696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1696</v>
      </c>
      <c r="O57" s="47">
        <f t="shared" si="9"/>
        <v>0.13250000000000001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2188172</v>
      </c>
      <c r="L58" s="46">
        <v>0</v>
      </c>
      <c r="M58" s="46">
        <v>0</v>
      </c>
      <c r="N58" s="46">
        <f t="shared" si="12"/>
        <v>2188172</v>
      </c>
      <c r="O58" s="47">
        <f t="shared" si="9"/>
        <v>170.95093750000001</v>
      </c>
      <c r="P58" s="9"/>
    </row>
    <row r="59" spans="1:119">
      <c r="A59" s="12"/>
      <c r="B59" s="25">
        <v>369.9</v>
      </c>
      <c r="C59" s="20" t="s">
        <v>62</v>
      </c>
      <c r="D59" s="46">
        <v>424347</v>
      </c>
      <c r="E59" s="46">
        <v>100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424447</v>
      </c>
      <c r="O59" s="47">
        <f t="shared" si="9"/>
        <v>33.159921875000002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SUM(D61:D63)</f>
        <v>608873</v>
      </c>
      <c r="E60" s="32">
        <f t="shared" si="13"/>
        <v>0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483507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1092380</v>
      </c>
      <c r="O60" s="45">
        <f t="shared" si="9"/>
        <v>85.342187499999994</v>
      </c>
      <c r="P60" s="9"/>
    </row>
    <row r="61" spans="1:119">
      <c r="A61" s="12"/>
      <c r="B61" s="25">
        <v>381</v>
      </c>
      <c r="C61" s="20" t="s">
        <v>63</v>
      </c>
      <c r="D61" s="46">
        <v>208873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208873</v>
      </c>
      <c r="O61" s="47">
        <f t="shared" si="9"/>
        <v>16.318203125</v>
      </c>
      <c r="P61" s="9"/>
    </row>
    <row r="62" spans="1:119">
      <c r="A62" s="12"/>
      <c r="B62" s="25">
        <v>382</v>
      </c>
      <c r="C62" s="20" t="s">
        <v>74</v>
      </c>
      <c r="D62" s="46">
        <v>400000</v>
      </c>
      <c r="E62" s="46">
        <v>0</v>
      </c>
      <c r="F62" s="46">
        <v>0</v>
      </c>
      <c r="G62" s="46">
        <v>0</v>
      </c>
      <c r="H62" s="46">
        <v>0</v>
      </c>
      <c r="I62" s="46">
        <v>167446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567446</v>
      </c>
      <c r="O62" s="47">
        <f t="shared" si="9"/>
        <v>44.33171875</v>
      </c>
      <c r="P62" s="9"/>
    </row>
    <row r="63" spans="1:119" ht="15.75" thickBot="1">
      <c r="A63" s="12"/>
      <c r="B63" s="25">
        <v>389.9</v>
      </c>
      <c r="C63" s="20" t="s">
        <v>64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316061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316061</v>
      </c>
      <c r="O63" s="47">
        <f t="shared" si="9"/>
        <v>24.692265625000001</v>
      </c>
      <c r="P63" s="9"/>
    </row>
    <row r="64" spans="1:119" ht="16.5" thickBot="1">
      <c r="A64" s="14" t="s">
        <v>53</v>
      </c>
      <c r="B64" s="23"/>
      <c r="C64" s="22"/>
      <c r="D64" s="15">
        <f t="shared" ref="D64:M64" si="14">SUM(D5,D14,D21,D32,D49,D52,D60)</f>
        <v>17453588</v>
      </c>
      <c r="E64" s="15">
        <f t="shared" si="14"/>
        <v>652622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9219814</v>
      </c>
      <c r="J64" s="15">
        <f t="shared" si="14"/>
        <v>0</v>
      </c>
      <c r="K64" s="15">
        <f t="shared" si="14"/>
        <v>-1236605</v>
      </c>
      <c r="L64" s="15">
        <f t="shared" si="14"/>
        <v>0</v>
      </c>
      <c r="M64" s="15">
        <f t="shared" si="14"/>
        <v>0</v>
      </c>
      <c r="N64" s="15">
        <f>SUM(D64:M64)</f>
        <v>26089419</v>
      </c>
      <c r="O64" s="38">
        <f t="shared" si="9"/>
        <v>2038.235859375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111</v>
      </c>
      <c r="M66" s="118"/>
      <c r="N66" s="118"/>
      <c r="O66" s="43">
        <v>12800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87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133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134</v>
      </c>
      <c r="N4" s="35" t="s">
        <v>10</v>
      </c>
      <c r="O4" s="35" t="s">
        <v>135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136</v>
      </c>
      <c r="B5" s="26"/>
      <c r="C5" s="26"/>
      <c r="D5" s="27">
        <f t="shared" ref="D5:N5" si="0">SUM(D6:D13)</f>
        <v>15659475</v>
      </c>
      <c r="E5" s="27">
        <f t="shared" si="0"/>
        <v>888076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16547551</v>
      </c>
      <c r="P5" s="33">
        <f t="shared" ref="P5:P36" si="1">(O5/P$63)</f>
        <v>1453.4519982433026</v>
      </c>
      <c r="Q5" s="6"/>
    </row>
    <row r="6" spans="1:134">
      <c r="A6" s="12"/>
      <c r="B6" s="25">
        <v>311</v>
      </c>
      <c r="C6" s="20" t="s">
        <v>3</v>
      </c>
      <c r="D6" s="46">
        <v>12821322</v>
      </c>
      <c r="E6" s="46">
        <v>888076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13709398</v>
      </c>
      <c r="P6" s="47">
        <f t="shared" si="1"/>
        <v>1204.1631971892841</v>
      </c>
      <c r="Q6" s="9"/>
    </row>
    <row r="7" spans="1:134">
      <c r="A7" s="12"/>
      <c r="B7" s="25">
        <v>312.41000000000003</v>
      </c>
      <c r="C7" s="20" t="s">
        <v>137</v>
      </c>
      <c r="D7" s="46">
        <v>362645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362645</v>
      </c>
      <c r="P7" s="47">
        <f t="shared" si="1"/>
        <v>31.852876592007028</v>
      </c>
      <c r="Q7" s="9"/>
    </row>
    <row r="8" spans="1:134">
      <c r="A8" s="12"/>
      <c r="B8" s="25">
        <v>312.51</v>
      </c>
      <c r="C8" s="20" t="s">
        <v>72</v>
      </c>
      <c r="D8" s="46">
        <v>177433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177433</v>
      </c>
      <c r="P8" s="47">
        <f t="shared" si="1"/>
        <v>15.584804567413263</v>
      </c>
      <c r="Q8" s="9"/>
    </row>
    <row r="9" spans="1:134">
      <c r="A9" s="12"/>
      <c r="B9" s="25">
        <v>312.52</v>
      </c>
      <c r="C9" s="20" t="s">
        <v>93</v>
      </c>
      <c r="D9" s="46">
        <v>115133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115133</v>
      </c>
      <c r="P9" s="47">
        <f t="shared" si="1"/>
        <v>10.112692138779096</v>
      </c>
      <c r="Q9" s="9"/>
    </row>
    <row r="10" spans="1:134">
      <c r="A10" s="12"/>
      <c r="B10" s="25">
        <v>314.10000000000002</v>
      </c>
      <c r="C10" s="20" t="s">
        <v>12</v>
      </c>
      <c r="D10" s="46">
        <v>1495145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1495145</v>
      </c>
      <c r="P10" s="47">
        <f t="shared" si="1"/>
        <v>131.32586736934564</v>
      </c>
      <c r="Q10" s="9"/>
    </row>
    <row r="11" spans="1:134">
      <c r="A11" s="12"/>
      <c r="B11" s="25">
        <v>314.39999999999998</v>
      </c>
      <c r="C11" s="20" t="s">
        <v>14</v>
      </c>
      <c r="D11" s="46">
        <v>72978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72978</v>
      </c>
      <c r="P11" s="47">
        <f t="shared" si="1"/>
        <v>6.4100131752305662</v>
      </c>
      <c r="Q11" s="9"/>
    </row>
    <row r="12" spans="1:134">
      <c r="A12" s="12"/>
      <c r="B12" s="25">
        <v>315.2</v>
      </c>
      <c r="C12" s="20" t="s">
        <v>138</v>
      </c>
      <c r="D12" s="46">
        <v>475113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475113</v>
      </c>
      <c r="P12" s="47">
        <f t="shared" si="1"/>
        <v>41.73148880105402</v>
      </c>
      <c r="Q12" s="9"/>
    </row>
    <row r="13" spans="1:134">
      <c r="A13" s="12"/>
      <c r="B13" s="25">
        <v>316</v>
      </c>
      <c r="C13" s="20" t="s">
        <v>95</v>
      </c>
      <c r="D13" s="46">
        <v>139706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139706</v>
      </c>
      <c r="P13" s="47">
        <f t="shared" si="1"/>
        <v>12.271058410188845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SUM(D15:D20)</f>
        <v>1608605</v>
      </c>
      <c r="E14" s="32">
        <f t="shared" si="3"/>
        <v>702745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2311350</v>
      </c>
      <c r="P14" s="45">
        <f t="shared" si="1"/>
        <v>203.0171277997365</v>
      </c>
      <c r="Q14" s="10"/>
    </row>
    <row r="15" spans="1:134">
      <c r="A15" s="12"/>
      <c r="B15" s="25">
        <v>322</v>
      </c>
      <c r="C15" s="20" t="s">
        <v>139</v>
      </c>
      <c r="D15" s="46">
        <v>0</v>
      </c>
      <c r="E15" s="46">
        <v>702745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702745</v>
      </c>
      <c r="P15" s="47">
        <f t="shared" si="1"/>
        <v>61.725516029863854</v>
      </c>
      <c r="Q15" s="9"/>
    </row>
    <row r="16" spans="1:134">
      <c r="A16" s="12"/>
      <c r="B16" s="25">
        <v>323.10000000000002</v>
      </c>
      <c r="C16" s="20" t="s">
        <v>17</v>
      </c>
      <c r="D16" s="46">
        <v>1219996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1219996</v>
      </c>
      <c r="P16" s="47">
        <f t="shared" si="1"/>
        <v>107.15819060166886</v>
      </c>
      <c r="Q16" s="9"/>
    </row>
    <row r="17" spans="1:17">
      <c r="A17" s="12"/>
      <c r="B17" s="25">
        <v>323.39999999999998</v>
      </c>
      <c r="C17" s="20" t="s">
        <v>18</v>
      </c>
      <c r="D17" s="46">
        <v>59062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59062</v>
      </c>
      <c r="P17" s="47">
        <f t="shared" si="1"/>
        <v>5.1877031181379003</v>
      </c>
      <c r="Q17" s="9"/>
    </row>
    <row r="18" spans="1:17">
      <c r="A18" s="12"/>
      <c r="B18" s="25">
        <v>323.7</v>
      </c>
      <c r="C18" s="20" t="s">
        <v>19</v>
      </c>
      <c r="D18" s="46">
        <v>270026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270026</v>
      </c>
      <c r="P18" s="47">
        <f t="shared" si="1"/>
        <v>23.717698726394378</v>
      </c>
      <c r="Q18" s="9"/>
    </row>
    <row r="19" spans="1:17">
      <c r="A19" s="12"/>
      <c r="B19" s="25">
        <v>323.89999999999998</v>
      </c>
      <c r="C19" s="20" t="s">
        <v>20</v>
      </c>
      <c r="D19" s="46">
        <v>58171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58171</v>
      </c>
      <c r="P19" s="47">
        <f t="shared" si="1"/>
        <v>5.1094422485726829</v>
      </c>
      <c r="Q19" s="9"/>
    </row>
    <row r="20" spans="1:17">
      <c r="A20" s="12"/>
      <c r="B20" s="25">
        <v>329.1</v>
      </c>
      <c r="C20" s="20" t="s">
        <v>140</v>
      </c>
      <c r="D20" s="46">
        <v>1350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1350</v>
      </c>
      <c r="P20" s="47">
        <f t="shared" si="1"/>
        <v>0.11857707509881422</v>
      </c>
      <c r="Q20" s="9"/>
    </row>
    <row r="21" spans="1:17" ht="15.75">
      <c r="A21" s="29" t="s">
        <v>141</v>
      </c>
      <c r="B21" s="30"/>
      <c r="C21" s="31"/>
      <c r="D21" s="32">
        <f t="shared" ref="D21:N21" si="5">SUM(D22:D30)</f>
        <v>4929204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171526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5100730</v>
      </c>
      <c r="P21" s="45">
        <f t="shared" si="1"/>
        <v>448.02195871761091</v>
      </c>
      <c r="Q21" s="10"/>
    </row>
    <row r="22" spans="1:17">
      <c r="A22" s="12"/>
      <c r="B22" s="25">
        <v>331.1</v>
      </c>
      <c r="C22" s="20" t="s">
        <v>22</v>
      </c>
      <c r="D22" s="46">
        <v>775155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775155</v>
      </c>
      <c r="P22" s="47">
        <f t="shared" si="1"/>
        <v>68.085638998682484</v>
      </c>
      <c r="Q22" s="9"/>
    </row>
    <row r="23" spans="1:17">
      <c r="A23" s="12"/>
      <c r="B23" s="25">
        <v>331.2</v>
      </c>
      <c r="C23" s="20" t="s">
        <v>23</v>
      </c>
      <c r="D23" s="46">
        <v>1547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1547</v>
      </c>
      <c r="P23" s="47">
        <f t="shared" si="1"/>
        <v>0.13588054457619675</v>
      </c>
      <c r="Q23" s="9"/>
    </row>
    <row r="24" spans="1:17">
      <c r="A24" s="12"/>
      <c r="B24" s="25">
        <v>334.1</v>
      </c>
      <c r="C24" s="20" t="s">
        <v>84</v>
      </c>
      <c r="D24" s="46">
        <v>2833545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8" si="6">SUM(D24:N24)</f>
        <v>2833545</v>
      </c>
      <c r="P24" s="47">
        <f t="shared" si="1"/>
        <v>248.8840579710145</v>
      </c>
      <c r="Q24" s="9"/>
    </row>
    <row r="25" spans="1:17">
      <c r="A25" s="12"/>
      <c r="B25" s="25">
        <v>335.14</v>
      </c>
      <c r="C25" s="20" t="s">
        <v>97</v>
      </c>
      <c r="D25" s="46">
        <v>623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623</v>
      </c>
      <c r="P25" s="47">
        <f t="shared" si="1"/>
        <v>5.4721124286341676E-2</v>
      </c>
      <c r="Q25" s="9"/>
    </row>
    <row r="26" spans="1:17">
      <c r="A26" s="12"/>
      <c r="B26" s="25">
        <v>335.15</v>
      </c>
      <c r="C26" s="20" t="s">
        <v>98</v>
      </c>
      <c r="D26" s="46">
        <v>44314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44314</v>
      </c>
      <c r="P26" s="47">
        <f t="shared" si="1"/>
        <v>3.892314448836188</v>
      </c>
      <c r="Q26" s="9"/>
    </row>
    <row r="27" spans="1:17">
      <c r="A27" s="12"/>
      <c r="B27" s="25">
        <v>335.18</v>
      </c>
      <c r="C27" s="20" t="s">
        <v>142</v>
      </c>
      <c r="D27" s="46">
        <v>818970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818970</v>
      </c>
      <c r="P27" s="47">
        <f t="shared" si="1"/>
        <v>71.934123847167328</v>
      </c>
      <c r="Q27" s="9"/>
    </row>
    <row r="28" spans="1:17">
      <c r="A28" s="12"/>
      <c r="B28" s="25">
        <v>335.19</v>
      </c>
      <c r="C28" s="20" t="s">
        <v>143</v>
      </c>
      <c r="D28" s="46">
        <v>443235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443235</v>
      </c>
      <c r="P28" s="47">
        <f t="shared" si="1"/>
        <v>38.931488801054016</v>
      </c>
      <c r="Q28" s="9"/>
    </row>
    <row r="29" spans="1:17">
      <c r="A29" s="12"/>
      <c r="B29" s="25">
        <v>337.2</v>
      </c>
      <c r="C29" s="20" t="s">
        <v>31</v>
      </c>
      <c r="D29" s="46">
        <v>11815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0" si="7">SUM(D29:N29)</f>
        <v>11815</v>
      </c>
      <c r="P29" s="47">
        <f t="shared" si="1"/>
        <v>1.0377689942907333</v>
      </c>
      <c r="Q29" s="9"/>
    </row>
    <row r="30" spans="1:17">
      <c r="A30" s="12"/>
      <c r="B30" s="25">
        <v>337.9</v>
      </c>
      <c r="C30" s="20" t="s">
        <v>144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171526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171526</v>
      </c>
      <c r="P30" s="47">
        <f t="shared" si="1"/>
        <v>15.065963987703118</v>
      </c>
      <c r="Q30" s="9"/>
    </row>
    <row r="31" spans="1:17" ht="15.75">
      <c r="A31" s="29" t="s">
        <v>36</v>
      </c>
      <c r="B31" s="30"/>
      <c r="C31" s="31"/>
      <c r="D31" s="32">
        <f t="shared" ref="D31:N31" si="8">SUM(D32:D45)</f>
        <v>8762480</v>
      </c>
      <c r="E31" s="32">
        <f t="shared" si="8"/>
        <v>432725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9055023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18250228</v>
      </c>
      <c r="P31" s="45">
        <f t="shared" si="1"/>
        <v>1603.0064119455424</v>
      </c>
      <c r="Q31" s="10"/>
    </row>
    <row r="32" spans="1:17">
      <c r="A32" s="12"/>
      <c r="B32" s="25">
        <v>341.9</v>
      </c>
      <c r="C32" s="20" t="s">
        <v>101</v>
      </c>
      <c r="D32" s="46">
        <v>167694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4" si="9">SUM(D32:N32)</f>
        <v>167694</v>
      </c>
      <c r="P32" s="47">
        <f t="shared" si="1"/>
        <v>14.729380764163373</v>
      </c>
      <c r="Q32" s="9"/>
    </row>
    <row r="33" spans="1:17">
      <c r="A33" s="12"/>
      <c r="B33" s="25">
        <v>342.1</v>
      </c>
      <c r="C33" s="20" t="s">
        <v>40</v>
      </c>
      <c r="D33" s="46">
        <v>42244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42244</v>
      </c>
      <c r="P33" s="47">
        <f t="shared" si="1"/>
        <v>3.7104962670180059</v>
      </c>
      <c r="Q33" s="9"/>
    </row>
    <row r="34" spans="1:17">
      <c r="A34" s="12"/>
      <c r="B34" s="25">
        <v>342.9</v>
      </c>
      <c r="C34" s="20" t="s">
        <v>42</v>
      </c>
      <c r="D34" s="46">
        <v>26520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26520</v>
      </c>
      <c r="P34" s="47">
        <f t="shared" si="1"/>
        <v>2.329380764163373</v>
      </c>
      <c r="Q34" s="9"/>
    </row>
    <row r="35" spans="1:17">
      <c r="A35" s="12"/>
      <c r="B35" s="25">
        <v>343.4</v>
      </c>
      <c r="C35" s="20" t="s">
        <v>43</v>
      </c>
      <c r="D35" s="46">
        <v>2582081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2582081</v>
      </c>
      <c r="P35" s="47">
        <f t="shared" si="1"/>
        <v>226.79675010979358</v>
      </c>
      <c r="Q35" s="9"/>
    </row>
    <row r="36" spans="1:17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8114686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8114686</v>
      </c>
      <c r="P36" s="47">
        <f t="shared" si="1"/>
        <v>712.75239350021957</v>
      </c>
      <c r="Q36" s="9"/>
    </row>
    <row r="37" spans="1:17">
      <c r="A37" s="12"/>
      <c r="B37" s="25">
        <v>343.6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51686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51686</v>
      </c>
      <c r="P37" s="47">
        <f t="shared" ref="P37:P61" si="10">(O37/P$63)</f>
        <v>4.5398331137461572</v>
      </c>
      <c r="Q37" s="9"/>
    </row>
    <row r="38" spans="1:17">
      <c r="A38" s="12"/>
      <c r="B38" s="25">
        <v>343.9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888651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888651</v>
      </c>
      <c r="P38" s="47">
        <f t="shared" si="10"/>
        <v>78.054545454545448</v>
      </c>
      <c r="Q38" s="9"/>
    </row>
    <row r="39" spans="1:17">
      <c r="A39" s="12"/>
      <c r="B39" s="25">
        <v>344.5</v>
      </c>
      <c r="C39" s="20" t="s">
        <v>102</v>
      </c>
      <c r="D39" s="46">
        <v>1003506</v>
      </c>
      <c r="E39" s="46">
        <v>432725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1436231</v>
      </c>
      <c r="P39" s="47">
        <f t="shared" si="10"/>
        <v>126.15116381203337</v>
      </c>
      <c r="Q39" s="9"/>
    </row>
    <row r="40" spans="1:17">
      <c r="A40" s="12"/>
      <c r="B40" s="25">
        <v>344.6</v>
      </c>
      <c r="C40" s="20" t="s">
        <v>103</v>
      </c>
      <c r="D40" s="46">
        <v>2089495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2089495</v>
      </c>
      <c r="P40" s="47">
        <f t="shared" si="10"/>
        <v>183.53052261747914</v>
      </c>
      <c r="Q40" s="9"/>
    </row>
    <row r="41" spans="1:17">
      <c r="A41" s="12"/>
      <c r="B41" s="25">
        <v>344.9</v>
      </c>
      <c r="C41" s="20" t="s">
        <v>104</v>
      </c>
      <c r="D41" s="46">
        <v>26708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26708</v>
      </c>
      <c r="P41" s="47">
        <f t="shared" si="10"/>
        <v>2.3458937198067633</v>
      </c>
      <c r="Q41" s="9"/>
    </row>
    <row r="42" spans="1:17">
      <c r="A42" s="12"/>
      <c r="B42" s="25">
        <v>347.2</v>
      </c>
      <c r="C42" s="20" t="s">
        <v>50</v>
      </c>
      <c r="D42" s="46">
        <v>2249698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2249698</v>
      </c>
      <c r="P42" s="47">
        <f t="shared" si="10"/>
        <v>197.60193236714977</v>
      </c>
      <c r="Q42" s="9"/>
    </row>
    <row r="43" spans="1:17">
      <c r="A43" s="12"/>
      <c r="B43" s="25">
        <v>347.5</v>
      </c>
      <c r="C43" s="20" t="s">
        <v>52</v>
      </c>
      <c r="D43" s="46">
        <v>56380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56380</v>
      </c>
      <c r="P43" s="47">
        <f t="shared" si="10"/>
        <v>4.9521299956082565</v>
      </c>
      <c r="Q43" s="9"/>
    </row>
    <row r="44" spans="1:17">
      <c r="A44" s="12"/>
      <c r="B44" s="25">
        <v>347.9</v>
      </c>
      <c r="C44" s="20" t="s">
        <v>119</v>
      </c>
      <c r="D44" s="46">
        <v>386451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386451</v>
      </c>
      <c r="P44" s="47">
        <f t="shared" si="10"/>
        <v>33.943873517786564</v>
      </c>
      <c r="Q44" s="9"/>
    </row>
    <row r="45" spans="1:17">
      <c r="A45" s="12"/>
      <c r="B45" s="25">
        <v>349</v>
      </c>
      <c r="C45" s="20" t="s">
        <v>146</v>
      </c>
      <c r="D45" s="46">
        <v>131703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131703</v>
      </c>
      <c r="P45" s="47">
        <f t="shared" si="10"/>
        <v>11.568115942028985</v>
      </c>
      <c r="Q45" s="9"/>
    </row>
    <row r="46" spans="1:17" ht="15.75">
      <c r="A46" s="29" t="s">
        <v>37</v>
      </c>
      <c r="B46" s="30"/>
      <c r="C46" s="31"/>
      <c r="D46" s="32">
        <f t="shared" ref="D46:N46" si="11">SUM(D47:D48)</f>
        <v>54830</v>
      </c>
      <c r="E46" s="32">
        <f t="shared" si="11"/>
        <v>53172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108002</v>
      </c>
      <c r="P46" s="45">
        <f t="shared" si="10"/>
        <v>9.4863416776460259</v>
      </c>
      <c r="Q46" s="10"/>
    </row>
    <row r="47" spans="1:17">
      <c r="A47" s="13"/>
      <c r="B47" s="39">
        <v>351.1</v>
      </c>
      <c r="C47" s="21" t="s">
        <v>55</v>
      </c>
      <c r="D47" s="46">
        <v>42087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42087</v>
      </c>
      <c r="P47" s="47">
        <f t="shared" si="10"/>
        <v>3.6967061923583664</v>
      </c>
      <c r="Q47" s="9"/>
    </row>
    <row r="48" spans="1:17">
      <c r="A48" s="13"/>
      <c r="B48" s="39">
        <v>354</v>
      </c>
      <c r="C48" s="21" t="s">
        <v>56</v>
      </c>
      <c r="D48" s="46">
        <v>12743</v>
      </c>
      <c r="E48" s="46">
        <v>53172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" si="12">SUM(D48:N48)</f>
        <v>65915</v>
      </c>
      <c r="P48" s="47">
        <f t="shared" si="10"/>
        <v>5.7896354852876595</v>
      </c>
      <c r="Q48" s="9"/>
    </row>
    <row r="49" spans="1:120" ht="15.75">
      <c r="A49" s="29" t="s">
        <v>4</v>
      </c>
      <c r="B49" s="30"/>
      <c r="C49" s="31"/>
      <c r="D49" s="32">
        <f t="shared" ref="D49:N49" si="13">SUM(D50:D57)</f>
        <v>903758</v>
      </c>
      <c r="E49" s="32">
        <f t="shared" si="13"/>
        <v>6084</v>
      </c>
      <c r="F49" s="32">
        <f t="shared" si="13"/>
        <v>0</v>
      </c>
      <c r="G49" s="32">
        <f t="shared" si="13"/>
        <v>5712</v>
      </c>
      <c r="H49" s="32">
        <f t="shared" si="13"/>
        <v>0</v>
      </c>
      <c r="I49" s="32">
        <f t="shared" si="13"/>
        <v>62796</v>
      </c>
      <c r="J49" s="32">
        <f t="shared" si="13"/>
        <v>0</v>
      </c>
      <c r="K49" s="32">
        <f t="shared" si="13"/>
        <v>-11115871</v>
      </c>
      <c r="L49" s="32">
        <f t="shared" si="13"/>
        <v>-292180</v>
      </c>
      <c r="M49" s="32">
        <f t="shared" si="13"/>
        <v>0</v>
      </c>
      <c r="N49" s="32">
        <f t="shared" si="13"/>
        <v>0</v>
      </c>
      <c r="O49" s="32">
        <f>SUM(D49:N49)</f>
        <v>-10429701</v>
      </c>
      <c r="P49" s="45">
        <f t="shared" si="10"/>
        <v>-916.09143610013177</v>
      </c>
      <c r="Q49" s="10"/>
    </row>
    <row r="50" spans="1:120">
      <c r="A50" s="12"/>
      <c r="B50" s="25">
        <v>361.1</v>
      </c>
      <c r="C50" s="20" t="s">
        <v>57</v>
      </c>
      <c r="D50" s="46">
        <v>37739</v>
      </c>
      <c r="E50" s="46">
        <v>3654</v>
      </c>
      <c r="F50" s="46">
        <v>0</v>
      </c>
      <c r="G50" s="46">
        <v>5712</v>
      </c>
      <c r="H50" s="46">
        <v>0</v>
      </c>
      <c r="I50" s="46">
        <v>55314</v>
      </c>
      <c r="J50" s="46">
        <v>0</v>
      </c>
      <c r="K50" s="46">
        <v>5297715</v>
      </c>
      <c r="L50" s="46">
        <v>-392180</v>
      </c>
      <c r="M50" s="46">
        <v>0</v>
      </c>
      <c r="N50" s="46">
        <v>0</v>
      </c>
      <c r="O50" s="46">
        <f>SUM(D50:N50)</f>
        <v>5007954</v>
      </c>
      <c r="P50" s="47">
        <f t="shared" si="10"/>
        <v>439.8729907773386</v>
      </c>
      <c r="Q50" s="9"/>
    </row>
    <row r="51" spans="1:120">
      <c r="A51" s="12"/>
      <c r="B51" s="25">
        <v>361.3</v>
      </c>
      <c r="C51" s="20" t="s">
        <v>58</v>
      </c>
      <c r="D51" s="46">
        <v>-38287</v>
      </c>
      <c r="E51" s="46">
        <v>-570</v>
      </c>
      <c r="F51" s="46">
        <v>0</v>
      </c>
      <c r="G51" s="46">
        <v>0</v>
      </c>
      <c r="H51" s="46">
        <v>0</v>
      </c>
      <c r="I51" s="46">
        <v>-50265</v>
      </c>
      <c r="J51" s="46">
        <v>0</v>
      </c>
      <c r="K51" s="46">
        <v>-18636707</v>
      </c>
      <c r="L51" s="46">
        <v>0</v>
      </c>
      <c r="M51" s="46">
        <v>0</v>
      </c>
      <c r="N51" s="46">
        <v>0</v>
      </c>
      <c r="O51" s="46">
        <f t="shared" ref="O51:O60" si="14">SUM(D51:N51)</f>
        <v>-18725829</v>
      </c>
      <c r="P51" s="47">
        <f t="shared" si="10"/>
        <v>-1644.7807641633729</v>
      </c>
      <c r="Q51" s="9"/>
    </row>
    <row r="52" spans="1:120">
      <c r="A52" s="12"/>
      <c r="B52" s="25">
        <v>362</v>
      </c>
      <c r="C52" s="20" t="s">
        <v>59</v>
      </c>
      <c r="D52" s="46">
        <v>16480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16480</v>
      </c>
      <c r="P52" s="47">
        <f t="shared" si="10"/>
        <v>1.4475186649099692</v>
      </c>
      <c r="Q52" s="9"/>
    </row>
    <row r="53" spans="1:120">
      <c r="A53" s="12"/>
      <c r="B53" s="25">
        <v>364</v>
      </c>
      <c r="C53" s="20" t="s">
        <v>149</v>
      </c>
      <c r="D53" s="46">
        <v>828473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828473</v>
      </c>
      <c r="P53" s="47">
        <f t="shared" si="10"/>
        <v>72.768818620992533</v>
      </c>
      <c r="Q53" s="9"/>
    </row>
    <row r="54" spans="1:120">
      <c r="A54" s="12"/>
      <c r="B54" s="25">
        <v>365</v>
      </c>
      <c r="C54" s="20" t="s">
        <v>105</v>
      </c>
      <c r="D54" s="46">
        <v>1082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1082</v>
      </c>
      <c r="P54" s="47">
        <f t="shared" si="10"/>
        <v>9.503732981993851E-2</v>
      </c>
      <c r="Q54" s="9"/>
    </row>
    <row r="55" spans="1:120">
      <c r="A55" s="12"/>
      <c r="B55" s="25">
        <v>366</v>
      </c>
      <c r="C55" s="20" t="s">
        <v>85</v>
      </c>
      <c r="D55" s="46">
        <v>4554</v>
      </c>
      <c r="E55" s="46">
        <v>0</v>
      </c>
      <c r="F55" s="46">
        <v>0</v>
      </c>
      <c r="G55" s="46">
        <v>0</v>
      </c>
      <c r="H55" s="46">
        <v>0</v>
      </c>
      <c r="I55" s="46">
        <v>8713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13267</v>
      </c>
      <c r="P55" s="47">
        <f t="shared" si="10"/>
        <v>1.1653052261747914</v>
      </c>
      <c r="Q55" s="9"/>
    </row>
    <row r="56" spans="1:120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2223121</v>
      </c>
      <c r="L56" s="46">
        <v>100000</v>
      </c>
      <c r="M56" s="46">
        <v>0</v>
      </c>
      <c r="N56" s="46">
        <v>0</v>
      </c>
      <c r="O56" s="46">
        <f t="shared" si="14"/>
        <v>2323121</v>
      </c>
      <c r="P56" s="47">
        <f t="shared" si="10"/>
        <v>204.0510320597277</v>
      </c>
      <c r="Q56" s="9"/>
    </row>
    <row r="57" spans="1:120">
      <c r="A57" s="12"/>
      <c r="B57" s="25">
        <v>369.9</v>
      </c>
      <c r="C57" s="20" t="s">
        <v>62</v>
      </c>
      <c r="D57" s="46">
        <v>53717</v>
      </c>
      <c r="E57" s="46">
        <v>3000</v>
      </c>
      <c r="F57" s="46">
        <v>0</v>
      </c>
      <c r="G57" s="46">
        <v>0</v>
      </c>
      <c r="H57" s="46">
        <v>0</v>
      </c>
      <c r="I57" s="46">
        <v>49034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105751</v>
      </c>
      <c r="P57" s="47">
        <f t="shared" si="10"/>
        <v>9.2886253842775588</v>
      </c>
      <c r="Q57" s="9"/>
    </row>
    <row r="58" spans="1:120" ht="15.75">
      <c r="A58" s="29" t="s">
        <v>38</v>
      </c>
      <c r="B58" s="30"/>
      <c r="C58" s="31"/>
      <c r="D58" s="32">
        <f t="shared" ref="D58:N58" si="15">SUM(D59:D60)</f>
        <v>2848822</v>
      </c>
      <c r="E58" s="32">
        <f t="shared" si="15"/>
        <v>213604</v>
      </c>
      <c r="F58" s="32">
        <f t="shared" si="15"/>
        <v>0</v>
      </c>
      <c r="G58" s="32">
        <f t="shared" si="15"/>
        <v>800000</v>
      </c>
      <c r="H58" s="32">
        <f t="shared" si="15"/>
        <v>0</v>
      </c>
      <c r="I58" s="32">
        <f t="shared" si="15"/>
        <v>229802</v>
      </c>
      <c r="J58" s="32">
        <f t="shared" si="15"/>
        <v>0</v>
      </c>
      <c r="K58" s="32">
        <f t="shared" si="15"/>
        <v>0</v>
      </c>
      <c r="L58" s="32">
        <f t="shared" si="15"/>
        <v>0</v>
      </c>
      <c r="M58" s="32">
        <f t="shared" si="15"/>
        <v>0</v>
      </c>
      <c r="N58" s="32">
        <f t="shared" si="15"/>
        <v>0</v>
      </c>
      <c r="O58" s="32">
        <f t="shared" si="14"/>
        <v>4092228</v>
      </c>
      <c r="P58" s="45">
        <f t="shared" si="10"/>
        <v>359.44031620553358</v>
      </c>
      <c r="Q58" s="9"/>
    </row>
    <row r="59" spans="1:120">
      <c r="A59" s="12"/>
      <c r="B59" s="25">
        <v>381</v>
      </c>
      <c r="C59" s="20" t="s">
        <v>63</v>
      </c>
      <c r="D59" s="46">
        <v>2381625</v>
      </c>
      <c r="E59" s="46">
        <v>213604</v>
      </c>
      <c r="F59" s="46">
        <v>0</v>
      </c>
      <c r="G59" s="46">
        <v>800000</v>
      </c>
      <c r="H59" s="46">
        <v>0</v>
      </c>
      <c r="I59" s="46">
        <v>229802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3625031</v>
      </c>
      <c r="P59" s="47">
        <f t="shared" si="10"/>
        <v>318.40412823891086</v>
      </c>
      <c r="Q59" s="9"/>
    </row>
    <row r="60" spans="1:120" ht="15.75" thickBot="1">
      <c r="A60" s="12"/>
      <c r="B60" s="25">
        <v>384</v>
      </c>
      <c r="C60" s="20" t="s">
        <v>114</v>
      </c>
      <c r="D60" s="46">
        <v>467197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467197</v>
      </c>
      <c r="P60" s="47">
        <f t="shared" si="10"/>
        <v>41.036187966622748</v>
      </c>
      <c r="Q60" s="9"/>
    </row>
    <row r="61" spans="1:120" ht="16.5" thickBot="1">
      <c r="A61" s="14" t="s">
        <v>53</v>
      </c>
      <c r="B61" s="23"/>
      <c r="C61" s="22"/>
      <c r="D61" s="15">
        <f t="shared" ref="D61:N61" si="16">SUM(D5,D14,D21,D31,D46,D49,D58)</f>
        <v>34767174</v>
      </c>
      <c r="E61" s="15">
        <f t="shared" si="16"/>
        <v>2296406</v>
      </c>
      <c r="F61" s="15">
        <f t="shared" si="16"/>
        <v>0</v>
      </c>
      <c r="G61" s="15">
        <f t="shared" si="16"/>
        <v>805712</v>
      </c>
      <c r="H61" s="15">
        <f t="shared" si="16"/>
        <v>0</v>
      </c>
      <c r="I61" s="15">
        <f t="shared" si="16"/>
        <v>9519147</v>
      </c>
      <c r="J61" s="15">
        <f t="shared" si="16"/>
        <v>0</v>
      </c>
      <c r="K61" s="15">
        <f t="shared" si="16"/>
        <v>-11115871</v>
      </c>
      <c r="L61" s="15">
        <f t="shared" si="16"/>
        <v>-292180</v>
      </c>
      <c r="M61" s="15">
        <f t="shared" si="16"/>
        <v>0</v>
      </c>
      <c r="N61" s="15">
        <f t="shared" si="16"/>
        <v>0</v>
      </c>
      <c r="O61" s="15">
        <f>SUM(D61:N61)</f>
        <v>35980388</v>
      </c>
      <c r="P61" s="38">
        <f t="shared" si="10"/>
        <v>3160.3327184892401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118" t="s">
        <v>150</v>
      </c>
      <c r="N63" s="118"/>
      <c r="O63" s="118"/>
      <c r="P63" s="43">
        <v>11385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87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133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134</v>
      </c>
      <c r="N4" s="35" t="s">
        <v>10</v>
      </c>
      <c r="O4" s="35" t="s">
        <v>135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136</v>
      </c>
      <c r="B5" s="26"/>
      <c r="C5" s="26"/>
      <c r="D5" s="27">
        <f t="shared" ref="D5:N5" si="0">SUM(D6:D13)</f>
        <v>14558728</v>
      </c>
      <c r="E5" s="27">
        <f t="shared" si="0"/>
        <v>765304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15324032</v>
      </c>
      <c r="P5" s="33">
        <f t="shared" ref="P5:P36" si="1">(O5/P$65)</f>
        <v>1350.610964216464</v>
      </c>
      <c r="Q5" s="6"/>
    </row>
    <row r="6" spans="1:134">
      <c r="A6" s="12"/>
      <c r="B6" s="25">
        <v>311</v>
      </c>
      <c r="C6" s="20" t="s">
        <v>3</v>
      </c>
      <c r="D6" s="46">
        <v>11916262</v>
      </c>
      <c r="E6" s="46">
        <v>765304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12681566</v>
      </c>
      <c r="P6" s="47">
        <f t="shared" si="1"/>
        <v>1117.7124977965802</v>
      </c>
      <c r="Q6" s="9"/>
    </row>
    <row r="7" spans="1:134">
      <c r="A7" s="12"/>
      <c r="B7" s="25">
        <v>312.41000000000003</v>
      </c>
      <c r="C7" s="20" t="s">
        <v>137</v>
      </c>
      <c r="D7" s="46">
        <v>343779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343779</v>
      </c>
      <c r="P7" s="47">
        <f t="shared" si="1"/>
        <v>30.299576943416181</v>
      </c>
      <c r="Q7" s="9"/>
    </row>
    <row r="8" spans="1:134">
      <c r="A8" s="12"/>
      <c r="B8" s="25">
        <v>312.51</v>
      </c>
      <c r="C8" s="20" t="s">
        <v>72</v>
      </c>
      <c r="D8" s="46">
        <v>119284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119284</v>
      </c>
      <c r="P8" s="47">
        <f t="shared" si="1"/>
        <v>10.51330865503261</v>
      </c>
      <c r="Q8" s="9"/>
    </row>
    <row r="9" spans="1:134">
      <c r="A9" s="12"/>
      <c r="B9" s="25">
        <v>312.52</v>
      </c>
      <c r="C9" s="20" t="s">
        <v>93</v>
      </c>
      <c r="D9" s="46">
        <v>108304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108304</v>
      </c>
      <c r="P9" s="47">
        <f t="shared" si="1"/>
        <v>9.5455667195487397</v>
      </c>
      <c r="Q9" s="9"/>
    </row>
    <row r="10" spans="1:134">
      <c r="A10" s="12"/>
      <c r="B10" s="25">
        <v>314.10000000000002</v>
      </c>
      <c r="C10" s="20" t="s">
        <v>12</v>
      </c>
      <c r="D10" s="46">
        <v>1395157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1395157</v>
      </c>
      <c r="P10" s="47">
        <f t="shared" si="1"/>
        <v>122.96465714789353</v>
      </c>
      <c r="Q10" s="9"/>
    </row>
    <row r="11" spans="1:134">
      <c r="A11" s="12"/>
      <c r="B11" s="25">
        <v>314.39999999999998</v>
      </c>
      <c r="C11" s="20" t="s">
        <v>14</v>
      </c>
      <c r="D11" s="46">
        <v>58588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58588</v>
      </c>
      <c r="P11" s="47">
        <f t="shared" si="1"/>
        <v>5.1637581526529175</v>
      </c>
      <c r="Q11" s="9"/>
    </row>
    <row r="12" spans="1:134">
      <c r="A12" s="12"/>
      <c r="B12" s="25">
        <v>315.2</v>
      </c>
      <c r="C12" s="20" t="s">
        <v>138</v>
      </c>
      <c r="D12" s="46">
        <v>464230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464230</v>
      </c>
      <c r="P12" s="47">
        <f t="shared" si="1"/>
        <v>40.915741230389564</v>
      </c>
      <c r="Q12" s="9"/>
    </row>
    <row r="13" spans="1:134">
      <c r="A13" s="12"/>
      <c r="B13" s="25">
        <v>316</v>
      </c>
      <c r="C13" s="20" t="s">
        <v>95</v>
      </c>
      <c r="D13" s="46">
        <v>153124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153124</v>
      </c>
      <c r="P13" s="47">
        <f t="shared" si="1"/>
        <v>13.495857570950115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SUM(D15:D20)</f>
        <v>2020723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3" si="4">SUM(D14:N14)</f>
        <v>2020723</v>
      </c>
      <c r="P14" s="45">
        <f t="shared" si="1"/>
        <v>178.10003525471532</v>
      </c>
      <c r="Q14" s="10"/>
    </row>
    <row r="15" spans="1:134">
      <c r="A15" s="12"/>
      <c r="B15" s="25">
        <v>322</v>
      </c>
      <c r="C15" s="20" t="s">
        <v>139</v>
      </c>
      <c r="D15" s="46">
        <v>710806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710806</v>
      </c>
      <c r="P15" s="47">
        <f t="shared" si="1"/>
        <v>62.648157941124623</v>
      </c>
      <c r="Q15" s="9"/>
    </row>
    <row r="16" spans="1:134">
      <c r="A16" s="12"/>
      <c r="B16" s="25">
        <v>323.10000000000002</v>
      </c>
      <c r="C16" s="20" t="s">
        <v>17</v>
      </c>
      <c r="D16" s="46">
        <v>1034053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1034053</v>
      </c>
      <c r="P16" s="47">
        <f t="shared" si="1"/>
        <v>91.138110347258944</v>
      </c>
      <c r="Q16" s="9"/>
    </row>
    <row r="17" spans="1:17">
      <c r="A17" s="12"/>
      <c r="B17" s="25">
        <v>323.39999999999998</v>
      </c>
      <c r="C17" s="20" t="s">
        <v>18</v>
      </c>
      <c r="D17" s="46">
        <v>62842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62842</v>
      </c>
      <c r="P17" s="47">
        <f t="shared" si="1"/>
        <v>5.5386920500616954</v>
      </c>
      <c r="Q17" s="9"/>
    </row>
    <row r="18" spans="1:17">
      <c r="A18" s="12"/>
      <c r="B18" s="25">
        <v>323.7</v>
      </c>
      <c r="C18" s="20" t="s">
        <v>19</v>
      </c>
      <c r="D18" s="46">
        <v>208120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208120</v>
      </c>
      <c r="P18" s="47">
        <f t="shared" si="1"/>
        <v>18.34302838004583</v>
      </c>
      <c r="Q18" s="9"/>
    </row>
    <row r="19" spans="1:17">
      <c r="A19" s="12"/>
      <c r="B19" s="25">
        <v>323.89999999999998</v>
      </c>
      <c r="C19" s="20" t="s">
        <v>20</v>
      </c>
      <c r="D19" s="46">
        <v>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900</v>
      </c>
      <c r="P19" s="47">
        <f t="shared" si="1"/>
        <v>7.9323109465891065E-2</v>
      </c>
      <c r="Q19" s="9"/>
    </row>
    <row r="20" spans="1:17">
      <c r="A20" s="12"/>
      <c r="B20" s="25">
        <v>329.1</v>
      </c>
      <c r="C20" s="20" t="s">
        <v>140</v>
      </c>
      <c r="D20" s="46">
        <v>4002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4002</v>
      </c>
      <c r="P20" s="47">
        <f t="shared" si="1"/>
        <v>0.35272342675832891</v>
      </c>
      <c r="Q20" s="9"/>
    </row>
    <row r="21" spans="1:17" ht="15.75">
      <c r="A21" s="29" t="s">
        <v>141</v>
      </c>
      <c r="B21" s="30"/>
      <c r="C21" s="31"/>
      <c r="D21" s="32">
        <f t="shared" ref="D21:N21" si="5">SUM(D22:D31)</f>
        <v>4916638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473029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5389667</v>
      </c>
      <c r="P21" s="45">
        <f t="shared" si="1"/>
        <v>475.02793936188965</v>
      </c>
      <c r="Q21" s="10"/>
    </row>
    <row r="22" spans="1:17">
      <c r="A22" s="12"/>
      <c r="B22" s="25">
        <v>331.1</v>
      </c>
      <c r="C22" s="20" t="s">
        <v>22</v>
      </c>
      <c r="D22" s="46">
        <v>668879</v>
      </c>
      <c r="E22" s="46">
        <v>0</v>
      </c>
      <c r="F22" s="46">
        <v>0</v>
      </c>
      <c r="G22" s="46">
        <v>0</v>
      </c>
      <c r="H22" s="46">
        <v>0</v>
      </c>
      <c r="I22" s="46">
        <v>370322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1039201</v>
      </c>
      <c r="P22" s="47">
        <f t="shared" si="1"/>
        <v>91.591838533403845</v>
      </c>
      <c r="Q22" s="9"/>
    </row>
    <row r="23" spans="1:17">
      <c r="A23" s="12"/>
      <c r="B23" s="25">
        <v>331.2</v>
      </c>
      <c r="C23" s="20" t="s">
        <v>23</v>
      </c>
      <c r="D23" s="46">
        <v>5111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5111</v>
      </c>
      <c r="P23" s="47">
        <f t="shared" si="1"/>
        <v>0.45046712497796582</v>
      </c>
      <c r="Q23" s="9"/>
    </row>
    <row r="24" spans="1:17">
      <c r="A24" s="12"/>
      <c r="B24" s="25">
        <v>331.9</v>
      </c>
      <c r="C24" s="20" t="s">
        <v>83</v>
      </c>
      <c r="D24" s="46">
        <v>26945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6">SUM(D24:N24)</f>
        <v>26945</v>
      </c>
      <c r="P24" s="47">
        <f t="shared" si="1"/>
        <v>2.3748457606204831</v>
      </c>
      <c r="Q24" s="9"/>
    </row>
    <row r="25" spans="1:17">
      <c r="A25" s="12"/>
      <c r="B25" s="25">
        <v>334.1</v>
      </c>
      <c r="C25" s="20" t="s">
        <v>84</v>
      </c>
      <c r="D25" s="46">
        <v>3052142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3052142</v>
      </c>
      <c r="P25" s="47">
        <f t="shared" si="1"/>
        <v>269.00599330160406</v>
      </c>
      <c r="Q25" s="9"/>
    </row>
    <row r="26" spans="1:17">
      <c r="A26" s="12"/>
      <c r="B26" s="25">
        <v>335.14</v>
      </c>
      <c r="C26" s="20" t="s">
        <v>97</v>
      </c>
      <c r="D26" s="46">
        <v>651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651</v>
      </c>
      <c r="P26" s="47">
        <f t="shared" si="1"/>
        <v>5.737704918032787E-2</v>
      </c>
      <c r="Q26" s="9"/>
    </row>
    <row r="27" spans="1:17">
      <c r="A27" s="12"/>
      <c r="B27" s="25">
        <v>335.15</v>
      </c>
      <c r="C27" s="20" t="s">
        <v>98</v>
      </c>
      <c r="D27" s="46">
        <v>43778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43778</v>
      </c>
      <c r="P27" s="47">
        <f t="shared" si="1"/>
        <v>3.8584523179975321</v>
      </c>
      <c r="Q27" s="9"/>
    </row>
    <row r="28" spans="1:17">
      <c r="A28" s="12"/>
      <c r="B28" s="25">
        <v>335.18</v>
      </c>
      <c r="C28" s="20" t="s">
        <v>142</v>
      </c>
      <c r="D28" s="46">
        <v>340549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340549</v>
      </c>
      <c r="P28" s="47">
        <f t="shared" si="1"/>
        <v>30.014895117221929</v>
      </c>
      <c r="Q28" s="9"/>
    </row>
    <row r="29" spans="1:17">
      <c r="A29" s="12"/>
      <c r="B29" s="25">
        <v>335.19</v>
      </c>
      <c r="C29" s="20" t="s">
        <v>143</v>
      </c>
      <c r="D29" s="46">
        <v>766768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766768</v>
      </c>
      <c r="P29" s="47">
        <f t="shared" si="1"/>
        <v>67.580468887713735</v>
      </c>
      <c r="Q29" s="9"/>
    </row>
    <row r="30" spans="1:17">
      <c r="A30" s="12"/>
      <c r="B30" s="25">
        <v>337.2</v>
      </c>
      <c r="C30" s="20" t="s">
        <v>31</v>
      </c>
      <c r="D30" s="46">
        <v>11815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11815</v>
      </c>
      <c r="P30" s="47">
        <f t="shared" si="1"/>
        <v>1.0413361537105588</v>
      </c>
      <c r="Q30" s="9"/>
    </row>
    <row r="31" spans="1:17">
      <c r="A31" s="12"/>
      <c r="B31" s="25">
        <v>337.9</v>
      </c>
      <c r="C31" s="20" t="s">
        <v>144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102707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102707</v>
      </c>
      <c r="P31" s="47">
        <f t="shared" si="1"/>
        <v>9.0522651154591927</v>
      </c>
      <c r="Q31" s="9"/>
    </row>
    <row r="32" spans="1:17" ht="15.75">
      <c r="A32" s="29" t="s">
        <v>36</v>
      </c>
      <c r="B32" s="30"/>
      <c r="C32" s="31"/>
      <c r="D32" s="32">
        <f t="shared" ref="D32:N32" si="7">SUM(D33:D48)</f>
        <v>8835137</v>
      </c>
      <c r="E32" s="32">
        <f t="shared" si="7"/>
        <v>322042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8956600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18113779</v>
      </c>
      <c r="P32" s="45">
        <f t="shared" si="1"/>
        <v>1596.4903049532875</v>
      </c>
      <c r="Q32" s="10"/>
    </row>
    <row r="33" spans="1:17">
      <c r="A33" s="12"/>
      <c r="B33" s="25">
        <v>341.9</v>
      </c>
      <c r="C33" s="20" t="s">
        <v>101</v>
      </c>
      <c r="D33" s="46">
        <v>114953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8" si="8">SUM(D33:N33)</f>
        <v>114953</v>
      </c>
      <c r="P33" s="47">
        <f t="shared" si="1"/>
        <v>10.131588224925084</v>
      </c>
      <c r="Q33" s="9"/>
    </row>
    <row r="34" spans="1:17">
      <c r="A34" s="12"/>
      <c r="B34" s="25">
        <v>342.1</v>
      </c>
      <c r="C34" s="20" t="s">
        <v>40</v>
      </c>
      <c r="D34" s="46">
        <v>67368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67368</v>
      </c>
      <c r="P34" s="47">
        <f t="shared" si="1"/>
        <v>5.9375991538868327</v>
      </c>
      <c r="Q34" s="9"/>
    </row>
    <row r="35" spans="1:17">
      <c r="A35" s="12"/>
      <c r="B35" s="25">
        <v>342.5</v>
      </c>
      <c r="C35" s="20" t="s">
        <v>41</v>
      </c>
      <c r="D35" s="46">
        <v>17014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17014</v>
      </c>
      <c r="P35" s="47">
        <f t="shared" si="1"/>
        <v>1.4995593160585228</v>
      </c>
      <c r="Q35" s="9"/>
    </row>
    <row r="36" spans="1:17">
      <c r="A36" s="12"/>
      <c r="B36" s="25">
        <v>342.9</v>
      </c>
      <c r="C36" s="20" t="s">
        <v>42</v>
      </c>
      <c r="D36" s="46">
        <v>37262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37262</v>
      </c>
      <c r="P36" s="47">
        <f t="shared" si="1"/>
        <v>3.2841530054644807</v>
      </c>
      <c r="Q36" s="9"/>
    </row>
    <row r="37" spans="1:17">
      <c r="A37" s="12"/>
      <c r="B37" s="25">
        <v>343.4</v>
      </c>
      <c r="C37" s="20" t="s">
        <v>43</v>
      </c>
      <c r="D37" s="46">
        <v>2177130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2177130</v>
      </c>
      <c r="P37" s="47">
        <f t="shared" ref="P37:P63" si="9">(O37/P$65)</f>
        <v>191.88524590163934</v>
      </c>
      <c r="Q37" s="9"/>
    </row>
    <row r="38" spans="1:17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7907539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7907539</v>
      </c>
      <c r="P38" s="47">
        <f t="shared" si="9"/>
        <v>696.94509078089197</v>
      </c>
      <c r="Q38" s="9"/>
    </row>
    <row r="39" spans="1:17">
      <c r="A39" s="12"/>
      <c r="B39" s="25">
        <v>343.6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158560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158560</v>
      </c>
      <c r="P39" s="47">
        <f t="shared" si="9"/>
        <v>13.974969152124096</v>
      </c>
      <c r="Q39" s="9"/>
    </row>
    <row r="40" spans="1:17">
      <c r="A40" s="12"/>
      <c r="B40" s="25">
        <v>343.9</v>
      </c>
      <c r="C40" s="20" t="s">
        <v>47</v>
      </c>
      <c r="D40" s="46">
        <v>917963</v>
      </c>
      <c r="E40" s="46">
        <v>0</v>
      </c>
      <c r="F40" s="46">
        <v>0</v>
      </c>
      <c r="G40" s="46">
        <v>0</v>
      </c>
      <c r="H40" s="46">
        <v>0</v>
      </c>
      <c r="I40" s="46">
        <v>890501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1808464</v>
      </c>
      <c r="P40" s="47">
        <f t="shared" si="9"/>
        <v>159.39220870791468</v>
      </c>
      <c r="Q40" s="9"/>
    </row>
    <row r="41" spans="1:17">
      <c r="A41" s="12"/>
      <c r="B41" s="25">
        <v>344.5</v>
      </c>
      <c r="C41" s="20" t="s">
        <v>102</v>
      </c>
      <c r="D41" s="46">
        <v>2268503</v>
      </c>
      <c r="E41" s="46">
        <v>322042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2590545</v>
      </c>
      <c r="P41" s="47">
        <f t="shared" si="9"/>
        <v>228.3223162347964</v>
      </c>
      <c r="Q41" s="9"/>
    </row>
    <row r="42" spans="1:17">
      <c r="A42" s="12"/>
      <c r="B42" s="25">
        <v>344.6</v>
      </c>
      <c r="C42" s="20" t="s">
        <v>103</v>
      </c>
      <c r="D42" s="46">
        <v>578973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578973</v>
      </c>
      <c r="P42" s="47">
        <f t="shared" si="9"/>
        <v>51.028820729772605</v>
      </c>
      <c r="Q42" s="9"/>
    </row>
    <row r="43" spans="1:17">
      <c r="A43" s="12"/>
      <c r="B43" s="25">
        <v>344.9</v>
      </c>
      <c r="C43" s="20" t="s">
        <v>104</v>
      </c>
      <c r="D43" s="46">
        <v>178086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178086</v>
      </c>
      <c r="P43" s="47">
        <f t="shared" si="9"/>
        <v>15.695928080380751</v>
      </c>
      <c r="Q43" s="9"/>
    </row>
    <row r="44" spans="1:17">
      <c r="A44" s="12"/>
      <c r="B44" s="25">
        <v>347.1</v>
      </c>
      <c r="C44" s="20" t="s">
        <v>145</v>
      </c>
      <c r="D44" s="46">
        <v>1803558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1803558</v>
      </c>
      <c r="P44" s="47">
        <f t="shared" si="9"/>
        <v>158.95980962453729</v>
      </c>
      <c r="Q44" s="9"/>
    </row>
    <row r="45" spans="1:17">
      <c r="A45" s="12"/>
      <c r="B45" s="25">
        <v>347.2</v>
      </c>
      <c r="C45" s="20" t="s">
        <v>50</v>
      </c>
      <c r="D45" s="46">
        <v>216294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216294</v>
      </c>
      <c r="P45" s="47">
        <f t="shared" si="9"/>
        <v>19.063458487572714</v>
      </c>
      <c r="Q45" s="9"/>
    </row>
    <row r="46" spans="1:17">
      <c r="A46" s="12"/>
      <c r="B46" s="25">
        <v>347.5</v>
      </c>
      <c r="C46" s="20" t="s">
        <v>52</v>
      </c>
      <c r="D46" s="46">
        <v>20253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20253</v>
      </c>
      <c r="P46" s="47">
        <f t="shared" si="9"/>
        <v>1.7850343733474352</v>
      </c>
      <c r="Q46" s="9"/>
    </row>
    <row r="47" spans="1:17">
      <c r="A47" s="12"/>
      <c r="B47" s="25">
        <v>347.9</v>
      </c>
      <c r="C47" s="20" t="s">
        <v>119</v>
      </c>
      <c r="D47" s="46">
        <v>304981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304981</v>
      </c>
      <c r="P47" s="47">
        <f t="shared" si="9"/>
        <v>26.880045831129912</v>
      </c>
      <c r="Q47" s="9"/>
    </row>
    <row r="48" spans="1:17">
      <c r="A48" s="12"/>
      <c r="B48" s="25">
        <v>349</v>
      </c>
      <c r="C48" s="20" t="s">
        <v>146</v>
      </c>
      <c r="D48" s="46">
        <v>132799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132799</v>
      </c>
      <c r="P48" s="47">
        <f t="shared" si="9"/>
        <v>11.704477348845408</v>
      </c>
      <c r="Q48" s="9"/>
    </row>
    <row r="49" spans="1:120" ht="15.75">
      <c r="A49" s="29" t="s">
        <v>37</v>
      </c>
      <c r="B49" s="30"/>
      <c r="C49" s="31"/>
      <c r="D49" s="32">
        <f t="shared" ref="D49:N49" si="10">SUM(D50:D51)</f>
        <v>73583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16892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>SUM(D49:N49)</f>
        <v>90475</v>
      </c>
      <c r="P49" s="45">
        <f t="shared" si="9"/>
        <v>7.9741759210294374</v>
      </c>
      <c r="Q49" s="10"/>
    </row>
    <row r="50" spans="1:120">
      <c r="A50" s="13"/>
      <c r="B50" s="39">
        <v>351.1</v>
      </c>
      <c r="C50" s="21" t="s">
        <v>55</v>
      </c>
      <c r="D50" s="46">
        <v>54622</v>
      </c>
      <c r="E50" s="46">
        <v>0</v>
      </c>
      <c r="F50" s="46">
        <v>0</v>
      </c>
      <c r="G50" s="46">
        <v>0</v>
      </c>
      <c r="H50" s="46">
        <v>16892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71514</v>
      </c>
      <c r="P50" s="47">
        <f t="shared" si="9"/>
        <v>6.3030142781597043</v>
      </c>
      <c r="Q50" s="9"/>
    </row>
    <row r="51" spans="1:120">
      <c r="A51" s="13"/>
      <c r="B51" s="39">
        <v>354</v>
      </c>
      <c r="C51" s="21" t="s">
        <v>56</v>
      </c>
      <c r="D51" s="46">
        <v>18961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18961</v>
      </c>
      <c r="P51" s="47">
        <f t="shared" si="9"/>
        <v>1.6711616428697338</v>
      </c>
      <c r="Q51" s="9"/>
    </row>
    <row r="52" spans="1:120" ht="15.75">
      <c r="A52" s="29" t="s">
        <v>4</v>
      </c>
      <c r="B52" s="30"/>
      <c r="C52" s="31"/>
      <c r="D52" s="32">
        <f t="shared" ref="D52:N52" si="11">SUM(D53:D59)</f>
        <v>137508</v>
      </c>
      <c r="E52" s="32">
        <f t="shared" si="11"/>
        <v>9424</v>
      </c>
      <c r="F52" s="32">
        <f t="shared" si="11"/>
        <v>0</v>
      </c>
      <c r="G52" s="32">
        <f t="shared" si="11"/>
        <v>5760</v>
      </c>
      <c r="H52" s="32">
        <f t="shared" si="11"/>
        <v>0</v>
      </c>
      <c r="I52" s="32">
        <f t="shared" si="11"/>
        <v>145899</v>
      </c>
      <c r="J52" s="32">
        <f t="shared" si="11"/>
        <v>0</v>
      </c>
      <c r="K52" s="32">
        <f t="shared" si="11"/>
        <v>15682528</v>
      </c>
      <c r="L52" s="32">
        <f t="shared" si="11"/>
        <v>780532</v>
      </c>
      <c r="M52" s="32">
        <f t="shared" si="11"/>
        <v>0</v>
      </c>
      <c r="N52" s="32">
        <f t="shared" si="11"/>
        <v>0</v>
      </c>
      <c r="O52" s="32">
        <f>SUM(D52:N52)</f>
        <v>16761651</v>
      </c>
      <c r="P52" s="45">
        <f t="shared" si="9"/>
        <v>1477.3180856689582</v>
      </c>
      <c r="Q52" s="10"/>
    </row>
    <row r="53" spans="1:120">
      <c r="A53" s="12"/>
      <c r="B53" s="25">
        <v>361.1</v>
      </c>
      <c r="C53" s="20" t="s">
        <v>57</v>
      </c>
      <c r="D53" s="46">
        <v>15953</v>
      </c>
      <c r="E53" s="46">
        <v>145</v>
      </c>
      <c r="F53" s="46">
        <v>0</v>
      </c>
      <c r="G53" s="46">
        <v>5760</v>
      </c>
      <c r="H53" s="46">
        <v>0</v>
      </c>
      <c r="I53" s="46">
        <v>19631</v>
      </c>
      <c r="J53" s="46">
        <v>0</v>
      </c>
      <c r="K53" s="46">
        <v>2885521</v>
      </c>
      <c r="L53" s="46">
        <v>455532</v>
      </c>
      <c r="M53" s="46">
        <v>0</v>
      </c>
      <c r="N53" s="46">
        <v>0</v>
      </c>
      <c r="O53" s="46">
        <f>SUM(D53:N53)</f>
        <v>3382542</v>
      </c>
      <c r="P53" s="47">
        <f t="shared" si="9"/>
        <v>298.12638815441568</v>
      </c>
      <c r="Q53" s="9"/>
    </row>
    <row r="54" spans="1:120">
      <c r="A54" s="12"/>
      <c r="B54" s="25">
        <v>361.3</v>
      </c>
      <c r="C54" s="20" t="s">
        <v>58</v>
      </c>
      <c r="D54" s="46">
        <v>-535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10391404</v>
      </c>
      <c r="L54" s="46">
        <v>0</v>
      </c>
      <c r="M54" s="46">
        <v>0</v>
      </c>
      <c r="N54" s="46">
        <v>0</v>
      </c>
      <c r="O54" s="46">
        <f t="shared" ref="O54:O59" si="12">SUM(D54:N54)</f>
        <v>10390869</v>
      </c>
      <c r="P54" s="47">
        <f t="shared" si="9"/>
        <v>915.81782125859331</v>
      </c>
      <c r="Q54" s="9"/>
    </row>
    <row r="55" spans="1:120">
      <c r="A55" s="12"/>
      <c r="B55" s="25">
        <v>362</v>
      </c>
      <c r="C55" s="20" t="s">
        <v>59</v>
      </c>
      <c r="D55" s="46">
        <v>3999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3999</v>
      </c>
      <c r="P55" s="47">
        <f t="shared" si="9"/>
        <v>0.35245901639344263</v>
      </c>
      <c r="Q55" s="9"/>
    </row>
    <row r="56" spans="1:120">
      <c r="A56" s="12"/>
      <c r="B56" s="25">
        <v>365</v>
      </c>
      <c r="C56" s="20" t="s">
        <v>105</v>
      </c>
      <c r="D56" s="46">
        <v>22570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22570</v>
      </c>
      <c r="P56" s="47">
        <f t="shared" si="9"/>
        <v>1.989247311827957</v>
      </c>
      <c r="Q56" s="9"/>
    </row>
    <row r="57" spans="1:120">
      <c r="A57" s="12"/>
      <c r="B57" s="25">
        <v>366</v>
      </c>
      <c r="C57" s="20" t="s">
        <v>85</v>
      </c>
      <c r="D57" s="46">
        <v>11365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11365</v>
      </c>
      <c r="P57" s="47">
        <f t="shared" si="9"/>
        <v>1.0016745989776132</v>
      </c>
      <c r="Q57" s="9"/>
    </row>
    <row r="58" spans="1:120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2405603</v>
      </c>
      <c r="L58" s="46">
        <v>325000</v>
      </c>
      <c r="M58" s="46">
        <v>0</v>
      </c>
      <c r="N58" s="46">
        <v>0</v>
      </c>
      <c r="O58" s="46">
        <f t="shared" si="12"/>
        <v>2730603</v>
      </c>
      <c r="P58" s="47">
        <f t="shared" si="9"/>
        <v>240.66657852987836</v>
      </c>
      <c r="Q58" s="9"/>
    </row>
    <row r="59" spans="1:120">
      <c r="A59" s="12"/>
      <c r="B59" s="25">
        <v>369.9</v>
      </c>
      <c r="C59" s="20" t="s">
        <v>62</v>
      </c>
      <c r="D59" s="46">
        <v>84156</v>
      </c>
      <c r="E59" s="46">
        <v>9279</v>
      </c>
      <c r="F59" s="46">
        <v>0</v>
      </c>
      <c r="G59" s="46">
        <v>0</v>
      </c>
      <c r="H59" s="46">
        <v>0</v>
      </c>
      <c r="I59" s="46">
        <v>126268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219703</v>
      </c>
      <c r="P59" s="47">
        <f t="shared" si="9"/>
        <v>19.363916798871848</v>
      </c>
      <c r="Q59" s="9"/>
    </row>
    <row r="60" spans="1:120" ht="15.75">
      <c r="A60" s="29" t="s">
        <v>38</v>
      </c>
      <c r="B60" s="30"/>
      <c r="C60" s="31"/>
      <c r="D60" s="32">
        <f t="shared" ref="D60:N60" si="13">SUM(D61:D62)</f>
        <v>2068715</v>
      </c>
      <c r="E60" s="32">
        <f t="shared" si="13"/>
        <v>0</v>
      </c>
      <c r="F60" s="32">
        <f t="shared" si="13"/>
        <v>0</v>
      </c>
      <c r="G60" s="32">
        <f t="shared" si="13"/>
        <v>500000</v>
      </c>
      <c r="H60" s="32">
        <f t="shared" si="13"/>
        <v>0</v>
      </c>
      <c r="I60" s="32">
        <f t="shared" si="13"/>
        <v>40000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3"/>
        <v>0</v>
      </c>
      <c r="O60" s="32">
        <f>SUM(D60:N60)</f>
        <v>2608715</v>
      </c>
      <c r="P60" s="45">
        <f t="shared" si="9"/>
        <v>229.92376167812444</v>
      </c>
      <c r="Q60" s="9"/>
    </row>
    <row r="61" spans="1:120">
      <c r="A61" s="12"/>
      <c r="B61" s="25">
        <v>381</v>
      </c>
      <c r="C61" s="20" t="s">
        <v>63</v>
      </c>
      <c r="D61" s="46">
        <v>868715</v>
      </c>
      <c r="E61" s="46">
        <v>0</v>
      </c>
      <c r="F61" s="46">
        <v>0</v>
      </c>
      <c r="G61" s="46">
        <v>500000</v>
      </c>
      <c r="H61" s="46">
        <v>0</v>
      </c>
      <c r="I61" s="46">
        <v>40000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1408715</v>
      </c>
      <c r="P61" s="47">
        <f t="shared" si="9"/>
        <v>124.15961572360303</v>
      </c>
      <c r="Q61" s="9"/>
    </row>
    <row r="62" spans="1:120" ht="15.75" thickBot="1">
      <c r="A62" s="12"/>
      <c r="B62" s="25">
        <v>384</v>
      </c>
      <c r="C62" s="20" t="s">
        <v>114</v>
      </c>
      <c r="D62" s="46">
        <v>1200000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1200000</v>
      </c>
      <c r="P62" s="47">
        <f t="shared" si="9"/>
        <v>105.76414595452141</v>
      </c>
      <c r="Q62" s="9"/>
    </row>
    <row r="63" spans="1:120" ht="16.5" thickBot="1">
      <c r="A63" s="14" t="s">
        <v>53</v>
      </c>
      <c r="B63" s="23"/>
      <c r="C63" s="22"/>
      <c r="D63" s="15">
        <f t="shared" ref="D63:N63" si="14">SUM(D5,D14,D21,D32,D49,D52,D60)</f>
        <v>32611032</v>
      </c>
      <c r="E63" s="15">
        <f t="shared" si="14"/>
        <v>1096770</v>
      </c>
      <c r="F63" s="15">
        <f t="shared" si="14"/>
        <v>0</v>
      </c>
      <c r="G63" s="15">
        <f t="shared" si="14"/>
        <v>505760</v>
      </c>
      <c r="H63" s="15">
        <f t="shared" si="14"/>
        <v>16892</v>
      </c>
      <c r="I63" s="15">
        <f t="shared" si="14"/>
        <v>9615528</v>
      </c>
      <c r="J63" s="15">
        <f t="shared" si="14"/>
        <v>0</v>
      </c>
      <c r="K63" s="15">
        <f t="shared" si="14"/>
        <v>15682528</v>
      </c>
      <c r="L63" s="15">
        <f t="shared" si="14"/>
        <v>780532</v>
      </c>
      <c r="M63" s="15">
        <f t="shared" si="14"/>
        <v>0</v>
      </c>
      <c r="N63" s="15">
        <f t="shared" si="14"/>
        <v>0</v>
      </c>
      <c r="O63" s="15">
        <f>SUM(D63:N63)</f>
        <v>60309042</v>
      </c>
      <c r="P63" s="38">
        <f t="shared" si="9"/>
        <v>5315.4452670544688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147</v>
      </c>
      <c r="N65" s="118"/>
      <c r="O65" s="118"/>
      <c r="P65" s="43">
        <v>11346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87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14475160</v>
      </c>
      <c r="E5" s="27">
        <f t="shared" si="0"/>
        <v>259230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14734390</v>
      </c>
      <c r="O5" s="33">
        <f t="shared" ref="O5:O36" si="1">(N5/O$65)</f>
        <v>1293.5115442015626</v>
      </c>
      <c r="P5" s="6"/>
    </row>
    <row r="6" spans="1:133">
      <c r="A6" s="12"/>
      <c r="B6" s="25">
        <v>311</v>
      </c>
      <c r="C6" s="20" t="s">
        <v>3</v>
      </c>
      <c r="D6" s="46">
        <v>11851530</v>
      </c>
      <c r="E6" s="46">
        <v>259230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12110760</v>
      </c>
      <c r="O6" s="47">
        <f t="shared" si="1"/>
        <v>1063.1867263629181</v>
      </c>
      <c r="P6" s="9"/>
    </row>
    <row r="7" spans="1:133">
      <c r="A7" s="12"/>
      <c r="B7" s="25">
        <v>312.41000000000003</v>
      </c>
      <c r="C7" s="20" t="s">
        <v>11</v>
      </c>
      <c r="D7" s="46">
        <v>330750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330750</v>
      </c>
      <c r="O7" s="47">
        <f t="shared" si="1"/>
        <v>29.036081116671056</v>
      </c>
      <c r="P7" s="9"/>
    </row>
    <row r="8" spans="1:133">
      <c r="A8" s="12"/>
      <c r="B8" s="25">
        <v>312.51</v>
      </c>
      <c r="C8" s="20" t="s">
        <v>72</v>
      </c>
      <c r="D8" s="46">
        <v>113250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113250</v>
      </c>
      <c r="O8" s="47">
        <f t="shared" si="1"/>
        <v>9.9420595206742171</v>
      </c>
      <c r="P8" s="9"/>
    </row>
    <row r="9" spans="1:133">
      <c r="A9" s="12"/>
      <c r="B9" s="25">
        <v>312.52</v>
      </c>
      <c r="C9" s="20" t="s">
        <v>93</v>
      </c>
      <c r="D9" s="46">
        <v>110273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110273</v>
      </c>
      <c r="O9" s="47">
        <f t="shared" si="1"/>
        <v>9.6807128434729179</v>
      </c>
      <c r="P9" s="9"/>
    </row>
    <row r="10" spans="1:133">
      <c r="A10" s="12"/>
      <c r="B10" s="25">
        <v>314.10000000000002</v>
      </c>
      <c r="C10" s="20" t="s">
        <v>12</v>
      </c>
      <c r="D10" s="46">
        <v>1384502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1384502</v>
      </c>
      <c r="O10" s="47">
        <f t="shared" si="1"/>
        <v>121.54349925379685</v>
      </c>
      <c r="P10" s="9"/>
    </row>
    <row r="11" spans="1:133">
      <c r="A11" s="12"/>
      <c r="B11" s="25">
        <v>314.39999999999998</v>
      </c>
      <c r="C11" s="20" t="s">
        <v>14</v>
      </c>
      <c r="D11" s="46">
        <v>54334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54334</v>
      </c>
      <c r="O11" s="47">
        <f t="shared" si="1"/>
        <v>4.7699060661926085</v>
      </c>
      <c r="P11" s="9"/>
    </row>
    <row r="12" spans="1:133">
      <c r="A12" s="12"/>
      <c r="B12" s="25">
        <v>315</v>
      </c>
      <c r="C12" s="20" t="s">
        <v>94</v>
      </c>
      <c r="D12" s="46">
        <v>495079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495079</v>
      </c>
      <c r="O12" s="47">
        <f t="shared" si="1"/>
        <v>43.462294794135722</v>
      </c>
      <c r="P12" s="9"/>
    </row>
    <row r="13" spans="1:133">
      <c r="A13" s="12"/>
      <c r="B13" s="25">
        <v>316</v>
      </c>
      <c r="C13" s="20" t="s">
        <v>95</v>
      </c>
      <c r="D13" s="46">
        <v>135442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135442</v>
      </c>
      <c r="O13" s="47">
        <f t="shared" si="1"/>
        <v>11.890264243701168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1863730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1863730</v>
      </c>
      <c r="O14" s="45">
        <f t="shared" si="1"/>
        <v>163.61425686945833</v>
      </c>
      <c r="P14" s="10"/>
    </row>
    <row r="15" spans="1:133">
      <c r="A15" s="12"/>
      <c r="B15" s="25">
        <v>322</v>
      </c>
      <c r="C15" s="20" t="s">
        <v>0</v>
      </c>
      <c r="D15" s="46">
        <v>604377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604377</v>
      </c>
      <c r="O15" s="47">
        <f t="shared" si="1"/>
        <v>53.057413747695549</v>
      </c>
      <c r="P15" s="9"/>
    </row>
    <row r="16" spans="1:133">
      <c r="A16" s="12"/>
      <c r="B16" s="25">
        <v>323.10000000000002</v>
      </c>
      <c r="C16" s="20" t="s">
        <v>17</v>
      </c>
      <c r="D16" s="46">
        <v>985729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985729</v>
      </c>
      <c r="O16" s="47">
        <f t="shared" si="1"/>
        <v>86.535773856553419</v>
      </c>
      <c r="P16" s="9"/>
    </row>
    <row r="17" spans="1:16">
      <c r="A17" s="12"/>
      <c r="B17" s="25">
        <v>323.39999999999998</v>
      </c>
      <c r="C17" s="20" t="s">
        <v>18</v>
      </c>
      <c r="D17" s="46">
        <v>69648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69648</v>
      </c>
      <c r="O17" s="47">
        <f t="shared" si="1"/>
        <v>6.1143007637608635</v>
      </c>
      <c r="P17" s="9"/>
    </row>
    <row r="18" spans="1:16">
      <c r="A18" s="12"/>
      <c r="B18" s="25">
        <v>323.7</v>
      </c>
      <c r="C18" s="20" t="s">
        <v>19</v>
      </c>
      <c r="D18" s="46">
        <v>201036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201036</v>
      </c>
      <c r="O18" s="47">
        <f t="shared" si="1"/>
        <v>17.648670002633658</v>
      </c>
      <c r="P18" s="9"/>
    </row>
    <row r="19" spans="1:16">
      <c r="A19" s="12"/>
      <c r="B19" s="25">
        <v>323.89999999999998</v>
      </c>
      <c r="C19" s="20" t="s">
        <v>20</v>
      </c>
      <c r="D19" s="46">
        <v>1050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1050</v>
      </c>
      <c r="O19" s="47">
        <f t="shared" si="1"/>
        <v>9.2178035291019228E-2</v>
      </c>
      <c r="P19" s="9"/>
    </row>
    <row r="20" spans="1:16">
      <c r="A20" s="12"/>
      <c r="B20" s="25">
        <v>329</v>
      </c>
      <c r="C20" s="20" t="s">
        <v>21</v>
      </c>
      <c r="D20" s="46">
        <v>1890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1890</v>
      </c>
      <c r="O20" s="47">
        <f t="shared" si="1"/>
        <v>0.1659204635238346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5111636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2315358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7426994</v>
      </c>
      <c r="O21" s="45">
        <f t="shared" si="1"/>
        <v>652.0054428935124</v>
      </c>
      <c r="P21" s="10"/>
    </row>
    <row r="22" spans="1:16">
      <c r="A22" s="12"/>
      <c r="B22" s="25">
        <v>331.1</v>
      </c>
      <c r="C22" s="20" t="s">
        <v>22</v>
      </c>
      <c r="D22" s="46">
        <v>301047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301047</v>
      </c>
      <c r="O22" s="47">
        <f t="shared" si="1"/>
        <v>26.42849618119568</v>
      </c>
      <c r="P22" s="9"/>
    </row>
    <row r="23" spans="1:16">
      <c r="A23" s="12"/>
      <c r="B23" s="25">
        <v>331.2</v>
      </c>
      <c r="C23" s="20" t="s">
        <v>23</v>
      </c>
      <c r="D23" s="46">
        <v>9872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9872</v>
      </c>
      <c r="O23" s="47">
        <f t="shared" si="1"/>
        <v>0.86664910894565883</v>
      </c>
      <c r="P23" s="9"/>
    </row>
    <row r="24" spans="1:16">
      <c r="A24" s="12"/>
      <c r="B24" s="25">
        <v>334.1</v>
      </c>
      <c r="C24" s="20" t="s">
        <v>84</v>
      </c>
      <c r="D24" s="46">
        <v>3732094</v>
      </c>
      <c r="E24" s="46">
        <v>0</v>
      </c>
      <c r="F24" s="46">
        <v>0</v>
      </c>
      <c r="G24" s="46">
        <v>0</v>
      </c>
      <c r="H24" s="46">
        <v>0</v>
      </c>
      <c r="I24" s="46">
        <v>2315358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6047452</v>
      </c>
      <c r="O24" s="47">
        <f t="shared" si="1"/>
        <v>530.89737512070928</v>
      </c>
      <c r="P24" s="9"/>
    </row>
    <row r="25" spans="1:16">
      <c r="A25" s="12"/>
      <c r="B25" s="25">
        <v>335.12</v>
      </c>
      <c r="C25" s="20" t="s">
        <v>96</v>
      </c>
      <c r="D25" s="46">
        <v>333696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333696</v>
      </c>
      <c r="O25" s="47">
        <f t="shared" si="1"/>
        <v>29.294706347116144</v>
      </c>
      <c r="P25" s="9"/>
    </row>
    <row r="26" spans="1:16">
      <c r="A26" s="12"/>
      <c r="B26" s="25">
        <v>335.14</v>
      </c>
      <c r="C26" s="20" t="s">
        <v>97</v>
      </c>
      <c r="D26" s="46">
        <v>736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736</v>
      </c>
      <c r="O26" s="47">
        <f t="shared" si="1"/>
        <v>6.4612413308752517E-2</v>
      </c>
      <c r="P26" s="9"/>
    </row>
    <row r="27" spans="1:16">
      <c r="A27" s="12"/>
      <c r="B27" s="25">
        <v>335.15</v>
      </c>
      <c r="C27" s="20" t="s">
        <v>98</v>
      </c>
      <c r="D27" s="46">
        <v>43289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43289</v>
      </c>
      <c r="O27" s="47">
        <f t="shared" si="1"/>
        <v>3.8002809235361252</v>
      </c>
      <c r="P27" s="9"/>
    </row>
    <row r="28" spans="1:16">
      <c r="A28" s="12"/>
      <c r="B28" s="25">
        <v>335.18</v>
      </c>
      <c r="C28" s="20" t="s">
        <v>99</v>
      </c>
      <c r="D28" s="46">
        <v>656387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656387</v>
      </c>
      <c r="O28" s="47">
        <f t="shared" si="1"/>
        <v>57.623299095777369</v>
      </c>
      <c r="P28" s="9"/>
    </row>
    <row r="29" spans="1:16">
      <c r="A29" s="12"/>
      <c r="B29" s="25">
        <v>335.21</v>
      </c>
      <c r="C29" s="20" t="s">
        <v>29</v>
      </c>
      <c r="D29" s="46">
        <v>10953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10953</v>
      </c>
      <c r="O29" s="47">
        <f t="shared" si="1"/>
        <v>0.96154859099288914</v>
      </c>
      <c r="P29" s="9"/>
    </row>
    <row r="30" spans="1:16">
      <c r="A30" s="12"/>
      <c r="B30" s="25">
        <v>335.49</v>
      </c>
      <c r="C30" s="20" t="s">
        <v>30</v>
      </c>
      <c r="D30" s="46">
        <v>11747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11747</v>
      </c>
      <c r="O30" s="47">
        <f t="shared" si="1"/>
        <v>1.0312527433939074</v>
      </c>
      <c r="P30" s="9"/>
    </row>
    <row r="31" spans="1:16">
      <c r="A31" s="12"/>
      <c r="B31" s="25">
        <v>337.2</v>
      </c>
      <c r="C31" s="20" t="s">
        <v>31</v>
      </c>
      <c r="D31" s="46">
        <v>11815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11815</v>
      </c>
      <c r="O31" s="47">
        <f t="shared" si="1"/>
        <v>1.037222368536564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SUM(D33:D48)</f>
        <v>7492842</v>
      </c>
      <c r="E32" s="32">
        <f t="shared" si="7"/>
        <v>154897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8909825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16557564</v>
      </c>
      <c r="O32" s="45">
        <f t="shared" si="1"/>
        <v>1453.5654464050567</v>
      </c>
      <c r="P32" s="10"/>
    </row>
    <row r="33" spans="1:16">
      <c r="A33" s="12"/>
      <c r="B33" s="25">
        <v>341.3</v>
      </c>
      <c r="C33" s="20" t="s">
        <v>100</v>
      </c>
      <c r="D33" s="46">
        <v>48393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8" si="8">SUM(D33:M33)</f>
        <v>48393</v>
      </c>
      <c r="O33" s="47">
        <f t="shared" si="1"/>
        <v>4.2483539636555179</v>
      </c>
      <c r="P33" s="9"/>
    </row>
    <row r="34" spans="1:16">
      <c r="A34" s="12"/>
      <c r="B34" s="25">
        <v>341.9</v>
      </c>
      <c r="C34" s="20" t="s">
        <v>101</v>
      </c>
      <c r="D34" s="46">
        <v>131477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131477</v>
      </c>
      <c r="O34" s="47">
        <f t="shared" si="1"/>
        <v>11.542182424721272</v>
      </c>
      <c r="P34" s="9"/>
    </row>
    <row r="35" spans="1:16">
      <c r="A35" s="12"/>
      <c r="B35" s="25">
        <v>342.1</v>
      </c>
      <c r="C35" s="20" t="s">
        <v>40</v>
      </c>
      <c r="D35" s="46">
        <v>3519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3519</v>
      </c>
      <c r="O35" s="47">
        <f t="shared" si="1"/>
        <v>0.30892810113247299</v>
      </c>
      <c r="P35" s="9"/>
    </row>
    <row r="36" spans="1:16">
      <c r="A36" s="12"/>
      <c r="B36" s="25">
        <v>342.5</v>
      </c>
      <c r="C36" s="20" t="s">
        <v>41</v>
      </c>
      <c r="D36" s="46">
        <v>25063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25063</v>
      </c>
      <c r="O36" s="47">
        <f t="shared" si="1"/>
        <v>2.2002458080941092</v>
      </c>
      <c r="P36" s="9"/>
    </row>
    <row r="37" spans="1:16">
      <c r="A37" s="12"/>
      <c r="B37" s="25">
        <v>342.9</v>
      </c>
      <c r="C37" s="20" t="s">
        <v>42</v>
      </c>
      <c r="D37" s="46">
        <v>31043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31043</v>
      </c>
      <c r="O37" s="47">
        <f t="shared" ref="O37:O63" si="9">(N37/O$65)</f>
        <v>2.7252216662277235</v>
      </c>
      <c r="P37" s="9"/>
    </row>
    <row r="38" spans="1:16">
      <c r="A38" s="12"/>
      <c r="B38" s="25">
        <v>343.4</v>
      </c>
      <c r="C38" s="20" t="s">
        <v>43</v>
      </c>
      <c r="D38" s="46">
        <v>2102145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2102145</v>
      </c>
      <c r="O38" s="47">
        <f t="shared" si="9"/>
        <v>184.54437713984726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7525885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7525885</v>
      </c>
      <c r="O39" s="47">
        <f t="shared" si="9"/>
        <v>660.68694583443073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497990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497990</v>
      </c>
      <c r="O40" s="47">
        <f t="shared" si="9"/>
        <v>43.717847423404443</v>
      </c>
      <c r="P40" s="9"/>
    </row>
    <row r="41" spans="1:16">
      <c r="A41" s="12"/>
      <c r="B41" s="25">
        <v>343.9</v>
      </c>
      <c r="C41" s="20" t="s">
        <v>47</v>
      </c>
      <c r="D41" s="46">
        <v>1099812</v>
      </c>
      <c r="E41" s="46">
        <v>0</v>
      </c>
      <c r="F41" s="46">
        <v>0</v>
      </c>
      <c r="G41" s="46">
        <v>0</v>
      </c>
      <c r="H41" s="46">
        <v>0</v>
      </c>
      <c r="I41" s="46">
        <v>885950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1985762</v>
      </c>
      <c r="O41" s="47">
        <f t="shared" si="9"/>
        <v>174.32727591958565</v>
      </c>
      <c r="P41" s="9"/>
    </row>
    <row r="42" spans="1:16">
      <c r="A42" s="12"/>
      <c r="B42" s="25">
        <v>344.5</v>
      </c>
      <c r="C42" s="20" t="s">
        <v>102</v>
      </c>
      <c r="D42" s="46">
        <v>1615679</v>
      </c>
      <c r="E42" s="46">
        <v>154897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1770576</v>
      </c>
      <c r="O42" s="47">
        <f t="shared" si="9"/>
        <v>155.43639715564919</v>
      </c>
      <c r="P42" s="9"/>
    </row>
    <row r="43" spans="1:16">
      <c r="A43" s="12"/>
      <c r="B43" s="25">
        <v>344.6</v>
      </c>
      <c r="C43" s="20" t="s">
        <v>103</v>
      </c>
      <c r="D43" s="46">
        <v>296145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296145</v>
      </c>
      <c r="O43" s="47">
        <f t="shared" si="9"/>
        <v>25.998156439294181</v>
      </c>
      <c r="P43" s="9"/>
    </row>
    <row r="44" spans="1:16">
      <c r="A44" s="12"/>
      <c r="B44" s="25">
        <v>344.9</v>
      </c>
      <c r="C44" s="20" t="s">
        <v>104</v>
      </c>
      <c r="D44" s="46">
        <v>179109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179109</v>
      </c>
      <c r="O44" s="47">
        <f t="shared" si="9"/>
        <v>15.723729259942059</v>
      </c>
      <c r="P44" s="9"/>
    </row>
    <row r="45" spans="1:16">
      <c r="A45" s="12"/>
      <c r="B45" s="25">
        <v>347.2</v>
      </c>
      <c r="C45" s="20" t="s">
        <v>50</v>
      </c>
      <c r="D45" s="46">
        <v>1559726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1559726</v>
      </c>
      <c r="O45" s="47">
        <f t="shared" si="9"/>
        <v>136.92616978316215</v>
      </c>
      <c r="P45" s="9"/>
    </row>
    <row r="46" spans="1:16">
      <c r="A46" s="12"/>
      <c r="B46" s="25">
        <v>347.5</v>
      </c>
      <c r="C46" s="20" t="s">
        <v>52</v>
      </c>
      <c r="D46" s="46">
        <v>20859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20859</v>
      </c>
      <c r="O46" s="47">
        <f t="shared" si="9"/>
        <v>1.8311825125098762</v>
      </c>
      <c r="P46" s="9"/>
    </row>
    <row r="47" spans="1:16">
      <c r="A47" s="12"/>
      <c r="B47" s="25">
        <v>347.9</v>
      </c>
      <c r="C47" s="20" t="s">
        <v>119</v>
      </c>
      <c r="D47" s="46">
        <v>264774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264774</v>
      </c>
      <c r="O47" s="47">
        <f t="shared" si="9"/>
        <v>23.244140110613642</v>
      </c>
      <c r="P47" s="9"/>
    </row>
    <row r="48" spans="1:16">
      <c r="A48" s="12"/>
      <c r="B48" s="25">
        <v>349</v>
      </c>
      <c r="C48" s="20" t="s">
        <v>1</v>
      </c>
      <c r="D48" s="46">
        <v>115098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115098</v>
      </c>
      <c r="O48" s="47">
        <f t="shared" si="9"/>
        <v>10.10429286278641</v>
      </c>
      <c r="P48" s="9"/>
    </row>
    <row r="49" spans="1:119" ht="15.75">
      <c r="A49" s="29" t="s">
        <v>37</v>
      </c>
      <c r="B49" s="30"/>
      <c r="C49" s="31"/>
      <c r="D49" s="32">
        <f t="shared" ref="D49:M49" si="10">SUM(D50:D51)</f>
        <v>65593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65593</v>
      </c>
      <c r="O49" s="45">
        <f t="shared" si="9"/>
        <v>5.7583179703274512</v>
      </c>
      <c r="P49" s="10"/>
    </row>
    <row r="50" spans="1:119">
      <c r="A50" s="13"/>
      <c r="B50" s="39">
        <v>351.1</v>
      </c>
      <c r="C50" s="21" t="s">
        <v>55</v>
      </c>
      <c r="D50" s="46">
        <v>37746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37746</v>
      </c>
      <c r="O50" s="47">
        <f t="shared" si="9"/>
        <v>3.3136686858045827</v>
      </c>
      <c r="P50" s="9"/>
    </row>
    <row r="51" spans="1:119">
      <c r="A51" s="13"/>
      <c r="B51" s="39">
        <v>354</v>
      </c>
      <c r="C51" s="21" t="s">
        <v>56</v>
      </c>
      <c r="D51" s="46">
        <v>27847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27847</v>
      </c>
      <c r="O51" s="47">
        <f t="shared" si="9"/>
        <v>2.4446492845228689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SUM(D53:D59)</f>
        <v>287374</v>
      </c>
      <c r="E52" s="32">
        <f t="shared" si="11"/>
        <v>2219</v>
      </c>
      <c r="F52" s="32">
        <f t="shared" si="11"/>
        <v>0</v>
      </c>
      <c r="G52" s="32">
        <f t="shared" si="11"/>
        <v>110061</v>
      </c>
      <c r="H52" s="32">
        <f t="shared" si="11"/>
        <v>0</v>
      </c>
      <c r="I52" s="32">
        <f t="shared" si="11"/>
        <v>204757</v>
      </c>
      <c r="J52" s="32">
        <f t="shared" si="11"/>
        <v>0</v>
      </c>
      <c r="K52" s="32">
        <f t="shared" si="11"/>
        <v>9561218</v>
      </c>
      <c r="L52" s="32">
        <f t="shared" si="11"/>
        <v>497937</v>
      </c>
      <c r="M52" s="32">
        <f t="shared" si="11"/>
        <v>0</v>
      </c>
      <c r="N52" s="32">
        <f>SUM(D52:M52)</f>
        <v>10663566</v>
      </c>
      <c r="O52" s="45">
        <f t="shared" si="9"/>
        <v>936.13958388201206</v>
      </c>
      <c r="P52" s="10"/>
    </row>
    <row r="53" spans="1:119">
      <c r="A53" s="12"/>
      <c r="B53" s="25">
        <v>361.1</v>
      </c>
      <c r="C53" s="20" t="s">
        <v>57</v>
      </c>
      <c r="D53" s="46">
        <v>112273</v>
      </c>
      <c r="E53" s="46">
        <v>2219</v>
      </c>
      <c r="F53" s="46">
        <v>0</v>
      </c>
      <c r="G53" s="46">
        <v>110061</v>
      </c>
      <c r="H53" s="46">
        <v>0</v>
      </c>
      <c r="I53" s="46">
        <v>195108</v>
      </c>
      <c r="J53" s="46">
        <v>0</v>
      </c>
      <c r="K53" s="46">
        <v>2573419</v>
      </c>
      <c r="L53" s="46">
        <v>133072</v>
      </c>
      <c r="M53" s="46">
        <v>0</v>
      </c>
      <c r="N53" s="46">
        <f>SUM(D53:M53)</f>
        <v>3126152</v>
      </c>
      <c r="O53" s="47">
        <f t="shared" si="9"/>
        <v>274.44052322008605</v>
      </c>
      <c r="P53" s="9"/>
    </row>
    <row r="54" spans="1:119">
      <c r="A54" s="12"/>
      <c r="B54" s="25">
        <v>361.3</v>
      </c>
      <c r="C54" s="20" t="s">
        <v>58</v>
      </c>
      <c r="D54" s="46">
        <v>39187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4238149</v>
      </c>
      <c r="L54" s="46">
        <v>0</v>
      </c>
      <c r="M54" s="46">
        <v>0</v>
      </c>
      <c r="N54" s="46">
        <f t="shared" ref="N54:N59" si="12">SUM(D54:M54)</f>
        <v>4277336</v>
      </c>
      <c r="O54" s="47">
        <f t="shared" si="9"/>
        <v>375.50136072337813</v>
      </c>
      <c r="P54" s="9"/>
    </row>
    <row r="55" spans="1:119">
      <c r="A55" s="12"/>
      <c r="B55" s="25">
        <v>362</v>
      </c>
      <c r="C55" s="20" t="s">
        <v>59</v>
      </c>
      <c r="D55" s="46">
        <v>984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984</v>
      </c>
      <c r="O55" s="47">
        <f t="shared" si="9"/>
        <v>8.638398735844087E-2</v>
      </c>
      <c r="P55" s="9"/>
    </row>
    <row r="56" spans="1:119">
      <c r="A56" s="12"/>
      <c r="B56" s="25">
        <v>365</v>
      </c>
      <c r="C56" s="20" t="s">
        <v>105</v>
      </c>
      <c r="D56" s="46">
        <v>25527</v>
      </c>
      <c r="E56" s="46">
        <v>0</v>
      </c>
      <c r="F56" s="46">
        <v>0</v>
      </c>
      <c r="G56" s="46">
        <v>0</v>
      </c>
      <c r="H56" s="46">
        <v>0</v>
      </c>
      <c r="I56" s="46">
        <v>6264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31791</v>
      </c>
      <c r="O56" s="47">
        <f t="shared" si="9"/>
        <v>2.7908875427969448</v>
      </c>
      <c r="P56" s="9"/>
    </row>
    <row r="57" spans="1:119">
      <c r="A57" s="12"/>
      <c r="B57" s="25">
        <v>366</v>
      </c>
      <c r="C57" s="20" t="s">
        <v>85</v>
      </c>
      <c r="D57" s="46">
        <v>4980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4980</v>
      </c>
      <c r="O57" s="47">
        <f t="shared" si="9"/>
        <v>0.43718725309454831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2749650</v>
      </c>
      <c r="L58" s="46">
        <v>0</v>
      </c>
      <c r="M58" s="46">
        <v>0</v>
      </c>
      <c r="N58" s="46">
        <f t="shared" si="12"/>
        <v>2749650</v>
      </c>
      <c r="O58" s="47">
        <f t="shared" si="9"/>
        <v>241.38793784566764</v>
      </c>
      <c r="P58" s="9"/>
    </row>
    <row r="59" spans="1:119">
      <c r="A59" s="12"/>
      <c r="B59" s="25">
        <v>369.9</v>
      </c>
      <c r="C59" s="20" t="s">
        <v>62</v>
      </c>
      <c r="D59" s="46">
        <v>104423</v>
      </c>
      <c r="E59" s="46">
        <v>0</v>
      </c>
      <c r="F59" s="46">
        <v>0</v>
      </c>
      <c r="G59" s="46">
        <v>0</v>
      </c>
      <c r="H59" s="46">
        <v>0</v>
      </c>
      <c r="I59" s="46">
        <v>3385</v>
      </c>
      <c r="J59" s="46">
        <v>0</v>
      </c>
      <c r="K59" s="46">
        <v>0</v>
      </c>
      <c r="L59" s="46">
        <v>364865</v>
      </c>
      <c r="M59" s="46">
        <v>0</v>
      </c>
      <c r="N59" s="46">
        <f t="shared" si="12"/>
        <v>472673</v>
      </c>
      <c r="O59" s="47">
        <f t="shared" si="9"/>
        <v>41.495303309630408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SUM(D61:D62)</f>
        <v>868715</v>
      </c>
      <c r="E60" s="32">
        <f t="shared" si="13"/>
        <v>395632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115127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1379474</v>
      </c>
      <c r="O60" s="45">
        <f t="shared" si="9"/>
        <v>121.10209814766043</v>
      </c>
      <c r="P60" s="9"/>
    </row>
    <row r="61" spans="1:119">
      <c r="A61" s="12"/>
      <c r="B61" s="25">
        <v>381</v>
      </c>
      <c r="C61" s="20" t="s">
        <v>63</v>
      </c>
      <c r="D61" s="46">
        <v>868715</v>
      </c>
      <c r="E61" s="46">
        <v>395632</v>
      </c>
      <c r="F61" s="46">
        <v>0</v>
      </c>
      <c r="G61" s="46">
        <v>0</v>
      </c>
      <c r="H61" s="46">
        <v>0</v>
      </c>
      <c r="I61" s="46">
        <v>40000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1304347</v>
      </c>
      <c r="O61" s="47">
        <f t="shared" si="9"/>
        <v>114.50680361689052</v>
      </c>
      <c r="P61" s="9"/>
    </row>
    <row r="62" spans="1:119" ht="15.75" thickBot="1">
      <c r="A62" s="12"/>
      <c r="B62" s="25">
        <v>389.9</v>
      </c>
      <c r="C62" s="20" t="s">
        <v>106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75127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75127</v>
      </c>
      <c r="O62" s="47">
        <f t="shared" si="9"/>
        <v>6.5952945307699062</v>
      </c>
      <c r="P62" s="9"/>
    </row>
    <row r="63" spans="1:119" ht="16.5" thickBot="1">
      <c r="A63" s="14" t="s">
        <v>53</v>
      </c>
      <c r="B63" s="23"/>
      <c r="C63" s="22"/>
      <c r="D63" s="15">
        <f t="shared" ref="D63:M63" si="14">SUM(D5,D14,D21,D32,D49,D52,D60)</f>
        <v>30165050</v>
      </c>
      <c r="E63" s="15">
        <f t="shared" si="14"/>
        <v>811978</v>
      </c>
      <c r="F63" s="15">
        <f t="shared" si="14"/>
        <v>0</v>
      </c>
      <c r="G63" s="15">
        <f t="shared" si="14"/>
        <v>110061</v>
      </c>
      <c r="H63" s="15">
        <f t="shared" si="14"/>
        <v>0</v>
      </c>
      <c r="I63" s="15">
        <f t="shared" si="14"/>
        <v>11545067</v>
      </c>
      <c r="J63" s="15">
        <f t="shared" si="14"/>
        <v>0</v>
      </c>
      <c r="K63" s="15">
        <f t="shared" si="14"/>
        <v>9561218</v>
      </c>
      <c r="L63" s="15">
        <f t="shared" si="14"/>
        <v>497937</v>
      </c>
      <c r="M63" s="15">
        <f t="shared" si="14"/>
        <v>0</v>
      </c>
      <c r="N63" s="15">
        <f>SUM(D63:M63)</f>
        <v>52691311</v>
      </c>
      <c r="O63" s="38">
        <f t="shared" si="9"/>
        <v>4625.6966903695902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131</v>
      </c>
      <c r="M65" s="118"/>
      <c r="N65" s="118"/>
      <c r="O65" s="43">
        <v>11391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13699863</v>
      </c>
      <c r="E5" s="27">
        <f t="shared" si="0"/>
        <v>227138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13927001</v>
      </c>
      <c r="O5" s="33">
        <f t="shared" ref="O5:O36" si="1">(N5/O$67)</f>
        <v>1224.02891545087</v>
      </c>
      <c r="P5" s="6"/>
    </row>
    <row r="6" spans="1:133">
      <c r="A6" s="12"/>
      <c r="B6" s="25">
        <v>311</v>
      </c>
      <c r="C6" s="20" t="s">
        <v>3</v>
      </c>
      <c r="D6" s="46">
        <v>10988124</v>
      </c>
      <c r="E6" s="46">
        <v>227138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11215262</v>
      </c>
      <c r="O6" s="47">
        <f t="shared" si="1"/>
        <v>985.69713482158556</v>
      </c>
      <c r="P6" s="9"/>
    </row>
    <row r="7" spans="1:133">
      <c r="A7" s="12"/>
      <c r="B7" s="25">
        <v>312.41000000000003</v>
      </c>
      <c r="C7" s="20" t="s">
        <v>11</v>
      </c>
      <c r="D7" s="46">
        <v>354872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354872</v>
      </c>
      <c r="O7" s="47">
        <f t="shared" si="1"/>
        <v>31.189312708736157</v>
      </c>
      <c r="P7" s="9"/>
    </row>
    <row r="8" spans="1:133">
      <c r="A8" s="12"/>
      <c r="B8" s="25">
        <v>312.51</v>
      </c>
      <c r="C8" s="20" t="s">
        <v>72</v>
      </c>
      <c r="D8" s="46">
        <v>109737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109737</v>
      </c>
      <c r="O8" s="47">
        <f t="shared" si="1"/>
        <v>9.644665143258921</v>
      </c>
      <c r="P8" s="9"/>
    </row>
    <row r="9" spans="1:133">
      <c r="A9" s="12"/>
      <c r="B9" s="25">
        <v>312.52</v>
      </c>
      <c r="C9" s="20" t="s">
        <v>93</v>
      </c>
      <c r="D9" s="46">
        <v>108999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108999</v>
      </c>
      <c r="O9" s="47">
        <f t="shared" si="1"/>
        <v>9.5798031288451391</v>
      </c>
      <c r="P9" s="9"/>
    </row>
    <row r="10" spans="1:133">
      <c r="A10" s="12"/>
      <c r="B10" s="25">
        <v>314.10000000000002</v>
      </c>
      <c r="C10" s="20" t="s">
        <v>12</v>
      </c>
      <c r="D10" s="46">
        <v>1389278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1389278</v>
      </c>
      <c r="O10" s="47">
        <f t="shared" si="1"/>
        <v>122.10212691158375</v>
      </c>
      <c r="P10" s="9"/>
    </row>
    <row r="11" spans="1:133">
      <c r="A11" s="12"/>
      <c r="B11" s="25">
        <v>314.39999999999998</v>
      </c>
      <c r="C11" s="20" t="s">
        <v>14</v>
      </c>
      <c r="D11" s="46">
        <v>71458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71458</v>
      </c>
      <c r="O11" s="47">
        <f t="shared" si="1"/>
        <v>6.2803656178590259</v>
      </c>
      <c r="P11" s="9"/>
    </row>
    <row r="12" spans="1:133">
      <c r="A12" s="12"/>
      <c r="B12" s="25">
        <v>315</v>
      </c>
      <c r="C12" s="20" t="s">
        <v>94</v>
      </c>
      <c r="D12" s="46">
        <v>520775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520775</v>
      </c>
      <c r="O12" s="47">
        <f t="shared" si="1"/>
        <v>45.770346282299172</v>
      </c>
      <c r="P12" s="9"/>
    </row>
    <row r="13" spans="1:133">
      <c r="A13" s="12"/>
      <c r="B13" s="25">
        <v>316</v>
      </c>
      <c r="C13" s="20" t="s">
        <v>95</v>
      </c>
      <c r="D13" s="46">
        <v>156620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156620</v>
      </c>
      <c r="O13" s="47">
        <f t="shared" si="1"/>
        <v>13.765160836702409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1782773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1782773</v>
      </c>
      <c r="O14" s="45">
        <f t="shared" si="1"/>
        <v>156.6859729302162</v>
      </c>
      <c r="P14" s="10"/>
    </row>
    <row r="15" spans="1:133">
      <c r="A15" s="12"/>
      <c r="B15" s="25">
        <v>322</v>
      </c>
      <c r="C15" s="20" t="s">
        <v>0</v>
      </c>
      <c r="D15" s="46">
        <v>484027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484027</v>
      </c>
      <c r="O15" s="47">
        <f t="shared" si="1"/>
        <v>42.540604675689927</v>
      </c>
      <c r="P15" s="9"/>
    </row>
    <row r="16" spans="1:133">
      <c r="A16" s="12"/>
      <c r="B16" s="25">
        <v>323.10000000000002</v>
      </c>
      <c r="C16" s="20" t="s">
        <v>17</v>
      </c>
      <c r="D16" s="46">
        <v>1047691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1047691</v>
      </c>
      <c r="O16" s="47">
        <f t="shared" si="1"/>
        <v>92.080418351204074</v>
      </c>
      <c r="P16" s="9"/>
    </row>
    <row r="17" spans="1:16">
      <c r="A17" s="12"/>
      <c r="B17" s="25">
        <v>323.39999999999998</v>
      </c>
      <c r="C17" s="20" t="s">
        <v>18</v>
      </c>
      <c r="D17" s="46">
        <v>59898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59898</v>
      </c>
      <c r="O17" s="47">
        <f t="shared" si="1"/>
        <v>5.2643698365266305</v>
      </c>
      <c r="P17" s="9"/>
    </row>
    <row r="18" spans="1:16">
      <c r="A18" s="12"/>
      <c r="B18" s="25">
        <v>323.7</v>
      </c>
      <c r="C18" s="20" t="s">
        <v>19</v>
      </c>
      <c r="D18" s="46">
        <v>186465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186465</v>
      </c>
      <c r="O18" s="47">
        <f t="shared" si="1"/>
        <v>16.388205308490068</v>
      </c>
      <c r="P18" s="9"/>
    </row>
    <row r="19" spans="1:16">
      <c r="A19" s="12"/>
      <c r="B19" s="25">
        <v>329</v>
      </c>
      <c r="C19" s="20" t="s">
        <v>21</v>
      </c>
      <c r="D19" s="46">
        <v>4692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4692</v>
      </c>
      <c r="O19" s="47">
        <f t="shared" si="1"/>
        <v>0.41237475830550185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3421300</v>
      </c>
      <c r="E20" s="32">
        <f t="shared" si="5"/>
        <v>90000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138959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3650259</v>
      </c>
      <c r="O20" s="45">
        <f t="shared" si="1"/>
        <v>320.81727895939531</v>
      </c>
      <c r="P20" s="10"/>
    </row>
    <row r="21" spans="1:16">
      <c r="A21" s="12"/>
      <c r="B21" s="25">
        <v>331.1</v>
      </c>
      <c r="C21" s="20" t="s">
        <v>22</v>
      </c>
      <c r="D21" s="46">
        <v>551493</v>
      </c>
      <c r="E21" s="46">
        <v>0</v>
      </c>
      <c r="F21" s="46">
        <v>0</v>
      </c>
      <c r="G21" s="46">
        <v>0</v>
      </c>
      <c r="H21" s="46">
        <v>0</v>
      </c>
      <c r="I21" s="46">
        <v>9317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560810</v>
      </c>
      <c r="O21" s="47">
        <f t="shared" si="1"/>
        <v>49.28897873088416</v>
      </c>
      <c r="P21" s="9"/>
    </row>
    <row r="22" spans="1:16">
      <c r="A22" s="12"/>
      <c r="B22" s="25">
        <v>331.2</v>
      </c>
      <c r="C22" s="20" t="s">
        <v>23</v>
      </c>
      <c r="D22" s="46">
        <v>5497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5497</v>
      </c>
      <c r="O22" s="47">
        <f t="shared" si="1"/>
        <v>0.48312532958340659</v>
      </c>
      <c r="P22" s="9"/>
    </row>
    <row r="23" spans="1:16">
      <c r="A23" s="12"/>
      <c r="B23" s="25">
        <v>334.1</v>
      </c>
      <c r="C23" s="20" t="s">
        <v>84</v>
      </c>
      <c r="D23" s="46">
        <v>1756900</v>
      </c>
      <c r="E23" s="46">
        <v>0</v>
      </c>
      <c r="F23" s="46">
        <v>0</v>
      </c>
      <c r="G23" s="46">
        <v>0</v>
      </c>
      <c r="H23" s="46">
        <v>0</v>
      </c>
      <c r="I23" s="46">
        <v>129642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1886542</v>
      </c>
      <c r="O23" s="47">
        <f t="shared" si="1"/>
        <v>165.80611706802603</v>
      </c>
      <c r="P23" s="9"/>
    </row>
    <row r="24" spans="1:16">
      <c r="A24" s="12"/>
      <c r="B24" s="25">
        <v>335.12</v>
      </c>
      <c r="C24" s="20" t="s">
        <v>96</v>
      </c>
      <c r="D24" s="46">
        <v>333618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333618</v>
      </c>
      <c r="O24" s="47">
        <f t="shared" si="1"/>
        <v>29.321321849182635</v>
      </c>
      <c r="P24" s="9"/>
    </row>
    <row r="25" spans="1:16">
      <c r="A25" s="12"/>
      <c r="B25" s="25">
        <v>335.14</v>
      </c>
      <c r="C25" s="20" t="s">
        <v>97</v>
      </c>
      <c r="D25" s="46">
        <v>671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671</v>
      </c>
      <c r="O25" s="47">
        <f t="shared" si="1"/>
        <v>5.8973457549657236E-2</v>
      </c>
      <c r="P25" s="9"/>
    </row>
    <row r="26" spans="1:16">
      <c r="A26" s="12"/>
      <c r="B26" s="25">
        <v>335.15</v>
      </c>
      <c r="C26" s="20" t="s">
        <v>98</v>
      </c>
      <c r="D26" s="46">
        <v>47134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47134</v>
      </c>
      <c r="O26" s="47">
        <f t="shared" si="1"/>
        <v>4.1425558094568462</v>
      </c>
      <c r="P26" s="9"/>
    </row>
    <row r="27" spans="1:16">
      <c r="A27" s="12"/>
      <c r="B27" s="25">
        <v>335.18</v>
      </c>
      <c r="C27" s="20" t="s">
        <v>99</v>
      </c>
      <c r="D27" s="46">
        <v>692207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692207</v>
      </c>
      <c r="O27" s="47">
        <f t="shared" si="1"/>
        <v>60.837317630515031</v>
      </c>
      <c r="P27" s="9"/>
    </row>
    <row r="28" spans="1:16">
      <c r="A28" s="12"/>
      <c r="B28" s="25">
        <v>335.21</v>
      </c>
      <c r="C28" s="20" t="s">
        <v>29</v>
      </c>
      <c r="D28" s="46">
        <v>9895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9895</v>
      </c>
      <c r="O28" s="47">
        <f t="shared" si="1"/>
        <v>0.86966074881349975</v>
      </c>
      <c r="P28" s="9"/>
    </row>
    <row r="29" spans="1:16">
      <c r="A29" s="12"/>
      <c r="B29" s="25">
        <v>335.49</v>
      </c>
      <c r="C29" s="20" t="s">
        <v>30</v>
      </c>
      <c r="D29" s="46">
        <v>12070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12070</v>
      </c>
      <c r="O29" s="47">
        <f t="shared" si="1"/>
        <v>1.0608191246264722</v>
      </c>
      <c r="P29" s="9"/>
    </row>
    <row r="30" spans="1:16">
      <c r="A30" s="12"/>
      <c r="B30" s="25">
        <v>337.2</v>
      </c>
      <c r="C30" s="20" t="s">
        <v>31</v>
      </c>
      <c r="D30" s="46">
        <v>11815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11815</v>
      </c>
      <c r="O30" s="47">
        <f t="shared" si="1"/>
        <v>1.038407452979434</v>
      </c>
      <c r="P30" s="9"/>
    </row>
    <row r="31" spans="1:16">
      <c r="A31" s="12"/>
      <c r="B31" s="25">
        <v>337.4</v>
      </c>
      <c r="C31" s="20" t="s">
        <v>78</v>
      </c>
      <c r="D31" s="46">
        <v>0</v>
      </c>
      <c r="E31" s="46">
        <v>90000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90000</v>
      </c>
      <c r="O31" s="47">
        <f t="shared" si="1"/>
        <v>7.9100017577781685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SUM(D33:D49)</f>
        <v>7902340</v>
      </c>
      <c r="E32" s="32">
        <f t="shared" si="7"/>
        <v>73353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8275109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16250802</v>
      </c>
      <c r="O32" s="45">
        <f t="shared" si="1"/>
        <v>1428.2652487256107</v>
      </c>
      <c r="P32" s="10"/>
    </row>
    <row r="33" spans="1:16">
      <c r="A33" s="12"/>
      <c r="B33" s="25">
        <v>341.3</v>
      </c>
      <c r="C33" s="20" t="s">
        <v>100</v>
      </c>
      <c r="D33" s="46">
        <v>66582</v>
      </c>
      <c r="E33" s="46">
        <v>0</v>
      </c>
      <c r="F33" s="46">
        <v>0</v>
      </c>
      <c r="G33" s="46">
        <v>0</v>
      </c>
      <c r="H33" s="46">
        <v>0</v>
      </c>
      <c r="I33" s="46">
        <v>2444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9" si="8">SUM(D33:M33)</f>
        <v>69026</v>
      </c>
      <c r="O33" s="47">
        <f t="shared" si="1"/>
        <v>6.0666197925821761</v>
      </c>
      <c r="P33" s="9"/>
    </row>
    <row r="34" spans="1:16">
      <c r="A34" s="12"/>
      <c r="B34" s="25">
        <v>341.9</v>
      </c>
      <c r="C34" s="20" t="s">
        <v>101</v>
      </c>
      <c r="D34" s="46">
        <v>147137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147137</v>
      </c>
      <c r="O34" s="47">
        <f t="shared" si="1"/>
        <v>12.931710318157849</v>
      </c>
      <c r="P34" s="9"/>
    </row>
    <row r="35" spans="1:16">
      <c r="A35" s="12"/>
      <c r="B35" s="25">
        <v>342.1</v>
      </c>
      <c r="C35" s="20" t="s">
        <v>40</v>
      </c>
      <c r="D35" s="46">
        <v>3464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3464</v>
      </c>
      <c r="O35" s="47">
        <f t="shared" si="1"/>
        <v>0.30444717876603972</v>
      </c>
      <c r="P35" s="9"/>
    </row>
    <row r="36" spans="1:16">
      <c r="A36" s="12"/>
      <c r="B36" s="25">
        <v>342.5</v>
      </c>
      <c r="C36" s="20" t="s">
        <v>41</v>
      </c>
      <c r="D36" s="46">
        <v>13135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13135</v>
      </c>
      <c r="O36" s="47">
        <f t="shared" si="1"/>
        <v>1.1544208120935138</v>
      </c>
      <c r="P36" s="9"/>
    </row>
    <row r="37" spans="1:16">
      <c r="A37" s="12"/>
      <c r="B37" s="25">
        <v>342.9</v>
      </c>
      <c r="C37" s="20" t="s">
        <v>42</v>
      </c>
      <c r="D37" s="46">
        <v>34931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34931</v>
      </c>
      <c r="O37" s="47">
        <f t="shared" ref="O37:O65" si="9">(N37/O$67)</f>
        <v>3.0700474600105467</v>
      </c>
      <c r="P37" s="9"/>
    </row>
    <row r="38" spans="1:16">
      <c r="A38" s="12"/>
      <c r="B38" s="25">
        <v>343.4</v>
      </c>
      <c r="C38" s="20" t="s">
        <v>43</v>
      </c>
      <c r="D38" s="46">
        <v>2121145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2121145</v>
      </c>
      <c r="O38" s="47">
        <f t="shared" si="9"/>
        <v>186.42511865002638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7240259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7240259</v>
      </c>
      <c r="O39" s="47">
        <f t="shared" si="9"/>
        <v>636.33846018632448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167558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167558</v>
      </c>
      <c r="O40" s="47">
        <f t="shared" si="9"/>
        <v>14.726489716997715</v>
      </c>
      <c r="P40" s="9"/>
    </row>
    <row r="41" spans="1:16">
      <c r="A41" s="12"/>
      <c r="B41" s="25">
        <v>343.9</v>
      </c>
      <c r="C41" s="20" t="s">
        <v>47</v>
      </c>
      <c r="D41" s="46">
        <v>766957</v>
      </c>
      <c r="E41" s="46">
        <v>0</v>
      </c>
      <c r="F41" s="46">
        <v>0</v>
      </c>
      <c r="G41" s="46">
        <v>0</v>
      </c>
      <c r="H41" s="46">
        <v>0</v>
      </c>
      <c r="I41" s="46">
        <v>864848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1631805</v>
      </c>
      <c r="O41" s="47">
        <f t="shared" si="9"/>
        <v>143.41756020390227</v>
      </c>
      <c r="P41" s="9"/>
    </row>
    <row r="42" spans="1:16">
      <c r="A42" s="12"/>
      <c r="B42" s="25">
        <v>344.5</v>
      </c>
      <c r="C42" s="20" t="s">
        <v>102</v>
      </c>
      <c r="D42" s="46">
        <v>1973292</v>
      </c>
      <c r="E42" s="46">
        <v>73353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2046645</v>
      </c>
      <c r="O42" s="47">
        <f t="shared" si="9"/>
        <v>179.87739497275444</v>
      </c>
      <c r="P42" s="9"/>
    </row>
    <row r="43" spans="1:16">
      <c r="A43" s="12"/>
      <c r="B43" s="25">
        <v>344.6</v>
      </c>
      <c r="C43" s="20" t="s">
        <v>103</v>
      </c>
      <c r="D43" s="46">
        <v>399210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399210</v>
      </c>
      <c r="O43" s="47">
        <f t="shared" si="9"/>
        <v>35.08613113025136</v>
      </c>
      <c r="P43" s="9"/>
    </row>
    <row r="44" spans="1:16">
      <c r="A44" s="12"/>
      <c r="B44" s="25">
        <v>344.9</v>
      </c>
      <c r="C44" s="20" t="s">
        <v>104</v>
      </c>
      <c r="D44" s="46">
        <v>174887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174887</v>
      </c>
      <c r="O44" s="47">
        <f t="shared" si="9"/>
        <v>15.370627526806118</v>
      </c>
      <c r="P44" s="9"/>
    </row>
    <row r="45" spans="1:16">
      <c r="A45" s="12"/>
      <c r="B45" s="25">
        <v>347.2</v>
      </c>
      <c r="C45" s="20" t="s">
        <v>50</v>
      </c>
      <c r="D45" s="46">
        <v>1657601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1657601</v>
      </c>
      <c r="O45" s="47">
        <f t="shared" si="9"/>
        <v>145.68474248549833</v>
      </c>
      <c r="P45" s="9"/>
    </row>
    <row r="46" spans="1:16">
      <c r="A46" s="12"/>
      <c r="B46" s="25">
        <v>347.4</v>
      </c>
      <c r="C46" s="20" t="s">
        <v>51</v>
      </c>
      <c r="D46" s="46">
        <v>6176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6176</v>
      </c>
      <c r="O46" s="47">
        <f t="shared" si="9"/>
        <v>0.54280189840042181</v>
      </c>
      <c r="P46" s="9"/>
    </row>
    <row r="47" spans="1:16">
      <c r="A47" s="12"/>
      <c r="B47" s="25">
        <v>347.5</v>
      </c>
      <c r="C47" s="20" t="s">
        <v>52</v>
      </c>
      <c r="D47" s="46">
        <v>38749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38749</v>
      </c>
      <c r="O47" s="47">
        <f t="shared" si="9"/>
        <v>3.4056073123571804</v>
      </c>
      <c r="P47" s="9"/>
    </row>
    <row r="48" spans="1:16">
      <c r="A48" s="12"/>
      <c r="B48" s="25">
        <v>347.9</v>
      </c>
      <c r="C48" s="20" t="s">
        <v>119</v>
      </c>
      <c r="D48" s="46">
        <v>347721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347721</v>
      </c>
      <c r="O48" s="47">
        <f t="shared" si="9"/>
        <v>30.560819124626473</v>
      </c>
      <c r="P48" s="9"/>
    </row>
    <row r="49" spans="1:16">
      <c r="A49" s="12"/>
      <c r="B49" s="25">
        <v>349</v>
      </c>
      <c r="C49" s="20" t="s">
        <v>1</v>
      </c>
      <c r="D49" s="46">
        <v>151353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151353</v>
      </c>
      <c r="O49" s="47">
        <f t="shared" si="9"/>
        <v>13.302249956055546</v>
      </c>
      <c r="P49" s="9"/>
    </row>
    <row r="50" spans="1:16" ht="15.75">
      <c r="A50" s="29" t="s">
        <v>37</v>
      </c>
      <c r="B50" s="30"/>
      <c r="C50" s="31"/>
      <c r="D50" s="32">
        <f t="shared" ref="D50:M50" si="10">SUM(D51:D52)</f>
        <v>52068</v>
      </c>
      <c r="E50" s="32">
        <f t="shared" si="10"/>
        <v>15870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67938</v>
      </c>
      <c r="O50" s="45">
        <f t="shared" si="9"/>
        <v>5.9709966602214797</v>
      </c>
      <c r="P50" s="10"/>
    </row>
    <row r="51" spans="1:16">
      <c r="A51" s="13"/>
      <c r="B51" s="39">
        <v>351.1</v>
      </c>
      <c r="C51" s="21" t="s">
        <v>55</v>
      </c>
      <c r="D51" s="46">
        <v>38175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38175</v>
      </c>
      <c r="O51" s="47">
        <f t="shared" si="9"/>
        <v>3.3551590789242396</v>
      </c>
      <c r="P51" s="9"/>
    </row>
    <row r="52" spans="1:16">
      <c r="A52" s="13"/>
      <c r="B52" s="39">
        <v>354</v>
      </c>
      <c r="C52" s="21" t="s">
        <v>56</v>
      </c>
      <c r="D52" s="46">
        <v>13893</v>
      </c>
      <c r="E52" s="46">
        <v>15870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29763</v>
      </c>
      <c r="O52" s="47">
        <f t="shared" si="9"/>
        <v>2.6158375812972401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SUM(D54:D60)</f>
        <v>433347</v>
      </c>
      <c r="E53" s="32">
        <f t="shared" si="11"/>
        <v>3405</v>
      </c>
      <c r="F53" s="32">
        <f t="shared" si="11"/>
        <v>0</v>
      </c>
      <c r="G53" s="32">
        <f t="shared" si="11"/>
        <v>19938</v>
      </c>
      <c r="H53" s="32">
        <f t="shared" si="11"/>
        <v>0</v>
      </c>
      <c r="I53" s="32">
        <f t="shared" si="11"/>
        <v>281387</v>
      </c>
      <c r="J53" s="32">
        <f t="shared" si="11"/>
        <v>0</v>
      </c>
      <c r="K53" s="32">
        <f t="shared" si="11"/>
        <v>5116878</v>
      </c>
      <c r="L53" s="32">
        <f t="shared" si="11"/>
        <v>446476</v>
      </c>
      <c r="M53" s="32">
        <f t="shared" si="11"/>
        <v>0</v>
      </c>
      <c r="N53" s="32">
        <f>SUM(D53:M53)</f>
        <v>6301431</v>
      </c>
      <c r="O53" s="45">
        <f t="shared" si="9"/>
        <v>553.82589207242052</v>
      </c>
      <c r="P53" s="10"/>
    </row>
    <row r="54" spans="1:16">
      <c r="A54" s="12"/>
      <c r="B54" s="25">
        <v>361.1</v>
      </c>
      <c r="C54" s="20" t="s">
        <v>57</v>
      </c>
      <c r="D54" s="46">
        <v>128335</v>
      </c>
      <c r="E54" s="46">
        <v>3266</v>
      </c>
      <c r="F54" s="46">
        <v>0</v>
      </c>
      <c r="G54" s="46">
        <v>19938</v>
      </c>
      <c r="H54" s="46">
        <v>0</v>
      </c>
      <c r="I54" s="46">
        <v>166802</v>
      </c>
      <c r="J54" s="46">
        <v>0</v>
      </c>
      <c r="K54" s="46">
        <v>3620620</v>
      </c>
      <c r="L54" s="46">
        <v>94389</v>
      </c>
      <c r="M54" s="46">
        <v>0</v>
      </c>
      <c r="N54" s="46">
        <f>SUM(D54:M54)</f>
        <v>4033350</v>
      </c>
      <c r="O54" s="47">
        <f t="shared" si="9"/>
        <v>354.48672877482863</v>
      </c>
      <c r="P54" s="9"/>
    </row>
    <row r="55" spans="1:16">
      <c r="A55" s="12"/>
      <c r="B55" s="25">
        <v>361.3</v>
      </c>
      <c r="C55" s="20" t="s">
        <v>58</v>
      </c>
      <c r="D55" s="46">
        <v>77941</v>
      </c>
      <c r="E55" s="46">
        <v>0</v>
      </c>
      <c r="F55" s="46">
        <v>0</v>
      </c>
      <c r="G55" s="46">
        <v>0</v>
      </c>
      <c r="H55" s="46">
        <v>0</v>
      </c>
      <c r="I55" s="46">
        <v>102325</v>
      </c>
      <c r="J55" s="46">
        <v>0</v>
      </c>
      <c r="K55" s="46">
        <v>-1249415</v>
      </c>
      <c r="L55" s="46">
        <v>0</v>
      </c>
      <c r="M55" s="46">
        <v>0</v>
      </c>
      <c r="N55" s="46">
        <f t="shared" ref="N55:N60" si="12">SUM(D55:M55)</f>
        <v>-1069149</v>
      </c>
      <c r="O55" s="47">
        <f t="shared" si="9"/>
        <v>-93.966338548075228</v>
      </c>
      <c r="P55" s="9"/>
    </row>
    <row r="56" spans="1:16">
      <c r="A56" s="12"/>
      <c r="B56" s="25">
        <v>362</v>
      </c>
      <c r="C56" s="20" t="s">
        <v>59</v>
      </c>
      <c r="D56" s="46">
        <v>420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420</v>
      </c>
      <c r="O56" s="47">
        <f t="shared" si="9"/>
        <v>3.6913341536298119E-2</v>
      </c>
      <c r="P56" s="9"/>
    </row>
    <row r="57" spans="1:16">
      <c r="A57" s="12"/>
      <c r="B57" s="25">
        <v>365</v>
      </c>
      <c r="C57" s="20" t="s">
        <v>105</v>
      </c>
      <c r="D57" s="46">
        <v>25313</v>
      </c>
      <c r="E57" s="46">
        <v>0</v>
      </c>
      <c r="F57" s="46">
        <v>0</v>
      </c>
      <c r="G57" s="46">
        <v>0</v>
      </c>
      <c r="H57" s="46">
        <v>0</v>
      </c>
      <c r="I57" s="46">
        <v>6308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31621</v>
      </c>
      <c r="O57" s="47">
        <f t="shared" si="9"/>
        <v>2.7791351731411496</v>
      </c>
      <c r="P57" s="9"/>
    </row>
    <row r="58" spans="1:16">
      <c r="A58" s="12"/>
      <c r="B58" s="25">
        <v>366</v>
      </c>
      <c r="C58" s="20" t="s">
        <v>85</v>
      </c>
      <c r="D58" s="46">
        <v>3481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3481</v>
      </c>
      <c r="O58" s="47">
        <f t="shared" si="9"/>
        <v>0.3059412902091756</v>
      </c>
      <c r="P58" s="9"/>
    </row>
    <row r="59" spans="1:16">
      <c r="A59" s="12"/>
      <c r="B59" s="25">
        <v>368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2745673</v>
      </c>
      <c r="L59" s="46">
        <v>0</v>
      </c>
      <c r="M59" s="46">
        <v>0</v>
      </c>
      <c r="N59" s="46">
        <f t="shared" si="12"/>
        <v>2745673</v>
      </c>
      <c r="O59" s="47">
        <f t="shared" si="9"/>
        <v>241.31420284760063</v>
      </c>
      <c r="P59" s="9"/>
    </row>
    <row r="60" spans="1:16">
      <c r="A60" s="12"/>
      <c r="B60" s="25">
        <v>369.9</v>
      </c>
      <c r="C60" s="20" t="s">
        <v>62</v>
      </c>
      <c r="D60" s="46">
        <v>197857</v>
      </c>
      <c r="E60" s="46">
        <v>139</v>
      </c>
      <c r="F60" s="46">
        <v>0</v>
      </c>
      <c r="G60" s="46">
        <v>0</v>
      </c>
      <c r="H60" s="46">
        <v>0</v>
      </c>
      <c r="I60" s="46">
        <v>5952</v>
      </c>
      <c r="J60" s="46">
        <v>0</v>
      </c>
      <c r="K60" s="46">
        <v>0</v>
      </c>
      <c r="L60" s="46">
        <v>352087</v>
      </c>
      <c r="M60" s="46">
        <v>0</v>
      </c>
      <c r="N60" s="46">
        <f t="shared" si="12"/>
        <v>556035</v>
      </c>
      <c r="O60" s="47">
        <f t="shared" si="9"/>
        <v>48.869309193179824</v>
      </c>
      <c r="P60" s="9"/>
    </row>
    <row r="61" spans="1:16" ht="15.75">
      <c r="A61" s="29" t="s">
        <v>38</v>
      </c>
      <c r="B61" s="30"/>
      <c r="C61" s="31"/>
      <c r="D61" s="32">
        <f t="shared" ref="D61:M61" si="13">SUM(D62:D64)</f>
        <v>859000</v>
      </c>
      <c r="E61" s="32">
        <f t="shared" si="13"/>
        <v>329850</v>
      </c>
      <c r="F61" s="32">
        <f t="shared" si="13"/>
        <v>0</v>
      </c>
      <c r="G61" s="32">
        <f t="shared" si="13"/>
        <v>9751000</v>
      </c>
      <c r="H61" s="32">
        <f t="shared" si="13"/>
        <v>0</v>
      </c>
      <c r="I61" s="32">
        <f t="shared" si="13"/>
        <v>293637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11233487</v>
      </c>
      <c r="O61" s="45">
        <f t="shared" si="9"/>
        <v>987.29891017753562</v>
      </c>
      <c r="P61" s="9"/>
    </row>
    <row r="62" spans="1:16">
      <c r="A62" s="12"/>
      <c r="B62" s="25">
        <v>381</v>
      </c>
      <c r="C62" s="20" t="s">
        <v>63</v>
      </c>
      <c r="D62" s="46">
        <v>859000</v>
      </c>
      <c r="E62" s="46">
        <v>329850</v>
      </c>
      <c r="F62" s="46">
        <v>0</v>
      </c>
      <c r="G62" s="46">
        <v>0</v>
      </c>
      <c r="H62" s="46">
        <v>0</v>
      </c>
      <c r="I62" s="46">
        <v>209330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1398180</v>
      </c>
      <c r="O62" s="47">
        <f t="shared" si="9"/>
        <v>122.88451397433644</v>
      </c>
      <c r="P62" s="9"/>
    </row>
    <row r="63" spans="1:16">
      <c r="A63" s="12"/>
      <c r="B63" s="25">
        <v>384</v>
      </c>
      <c r="C63" s="20" t="s">
        <v>114</v>
      </c>
      <c r="D63" s="46">
        <v>0</v>
      </c>
      <c r="E63" s="46">
        <v>0</v>
      </c>
      <c r="F63" s="46">
        <v>0</v>
      </c>
      <c r="G63" s="46">
        <v>9751000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9751000</v>
      </c>
      <c r="O63" s="47">
        <f t="shared" si="9"/>
        <v>857.00474600105463</v>
      </c>
      <c r="P63" s="9"/>
    </row>
    <row r="64" spans="1:16" ht="15.75" thickBot="1">
      <c r="A64" s="12"/>
      <c r="B64" s="25">
        <v>389.9</v>
      </c>
      <c r="C64" s="20" t="s">
        <v>106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84307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84307</v>
      </c>
      <c r="O64" s="47">
        <f t="shared" si="9"/>
        <v>7.4096502021444897</v>
      </c>
      <c r="P64" s="9"/>
    </row>
    <row r="65" spans="1:119" ht="16.5" thickBot="1">
      <c r="A65" s="14" t="s">
        <v>53</v>
      </c>
      <c r="B65" s="23"/>
      <c r="C65" s="22"/>
      <c r="D65" s="15">
        <f t="shared" ref="D65:M65" si="14">SUM(D5,D14,D20,D32,D50,D53,D61)</f>
        <v>28150691</v>
      </c>
      <c r="E65" s="15">
        <f t="shared" si="14"/>
        <v>739616</v>
      </c>
      <c r="F65" s="15">
        <f t="shared" si="14"/>
        <v>0</v>
      </c>
      <c r="G65" s="15">
        <f t="shared" si="14"/>
        <v>9770938</v>
      </c>
      <c r="H65" s="15">
        <f t="shared" si="14"/>
        <v>0</v>
      </c>
      <c r="I65" s="15">
        <f t="shared" si="14"/>
        <v>8989092</v>
      </c>
      <c r="J65" s="15">
        <f t="shared" si="14"/>
        <v>0</v>
      </c>
      <c r="K65" s="15">
        <f t="shared" si="14"/>
        <v>5116878</v>
      </c>
      <c r="L65" s="15">
        <f t="shared" si="14"/>
        <v>446476</v>
      </c>
      <c r="M65" s="15">
        <f t="shared" si="14"/>
        <v>0</v>
      </c>
      <c r="N65" s="15">
        <f>SUM(D65:M65)</f>
        <v>53213691</v>
      </c>
      <c r="O65" s="38">
        <f t="shared" si="9"/>
        <v>4676.8932149762704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129</v>
      </c>
      <c r="M67" s="118"/>
      <c r="N67" s="118"/>
      <c r="O67" s="43">
        <v>11378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12908074</v>
      </c>
      <c r="E5" s="27">
        <f t="shared" si="0"/>
        <v>177936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13086010</v>
      </c>
      <c r="O5" s="33">
        <f t="shared" ref="O5:O36" si="1">(N5/O$66)</f>
        <v>1155.1915607344633</v>
      </c>
      <c r="P5" s="6"/>
    </row>
    <row r="6" spans="1:133">
      <c r="A6" s="12"/>
      <c r="B6" s="25">
        <v>311</v>
      </c>
      <c r="C6" s="20" t="s">
        <v>3</v>
      </c>
      <c r="D6" s="46">
        <v>10197769</v>
      </c>
      <c r="E6" s="46">
        <v>177936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10375705</v>
      </c>
      <c r="O6" s="47">
        <f t="shared" si="1"/>
        <v>915.93441031073451</v>
      </c>
      <c r="P6" s="9"/>
    </row>
    <row r="7" spans="1:133">
      <c r="A7" s="12"/>
      <c r="B7" s="25">
        <v>312.41000000000003</v>
      </c>
      <c r="C7" s="20" t="s">
        <v>11</v>
      </c>
      <c r="D7" s="46">
        <v>327312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327312</v>
      </c>
      <c r="O7" s="47">
        <f t="shared" si="1"/>
        <v>28.89406779661017</v>
      </c>
      <c r="P7" s="9"/>
    </row>
    <row r="8" spans="1:133">
      <c r="A8" s="12"/>
      <c r="B8" s="25">
        <v>312.51</v>
      </c>
      <c r="C8" s="20" t="s">
        <v>72</v>
      </c>
      <c r="D8" s="46">
        <v>107105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107105</v>
      </c>
      <c r="O8" s="47">
        <f t="shared" si="1"/>
        <v>9.4548905367231644</v>
      </c>
      <c r="P8" s="9"/>
    </row>
    <row r="9" spans="1:133">
      <c r="A9" s="12"/>
      <c r="B9" s="25">
        <v>312.52</v>
      </c>
      <c r="C9" s="20" t="s">
        <v>93</v>
      </c>
      <c r="D9" s="46">
        <v>111216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111216</v>
      </c>
      <c r="O9" s="47">
        <f t="shared" si="1"/>
        <v>9.8177966101694913</v>
      </c>
      <c r="P9" s="9"/>
    </row>
    <row r="10" spans="1:133">
      <c r="A10" s="12"/>
      <c r="B10" s="25">
        <v>314.10000000000002</v>
      </c>
      <c r="C10" s="20" t="s">
        <v>12</v>
      </c>
      <c r="D10" s="46">
        <v>1390949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1390949</v>
      </c>
      <c r="O10" s="47">
        <f t="shared" si="1"/>
        <v>122.78857697740114</v>
      </c>
      <c r="P10" s="9"/>
    </row>
    <row r="11" spans="1:133">
      <c r="A11" s="12"/>
      <c r="B11" s="25">
        <v>314.39999999999998</v>
      </c>
      <c r="C11" s="20" t="s">
        <v>14</v>
      </c>
      <c r="D11" s="46">
        <v>51463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51463</v>
      </c>
      <c r="O11" s="47">
        <f t="shared" si="1"/>
        <v>4.5429908192090398</v>
      </c>
      <c r="P11" s="9"/>
    </row>
    <row r="12" spans="1:133">
      <c r="A12" s="12"/>
      <c r="B12" s="25">
        <v>315</v>
      </c>
      <c r="C12" s="20" t="s">
        <v>94</v>
      </c>
      <c r="D12" s="46">
        <v>563732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563732</v>
      </c>
      <c r="O12" s="47">
        <f t="shared" si="1"/>
        <v>49.764477401129945</v>
      </c>
      <c r="P12" s="9"/>
    </row>
    <row r="13" spans="1:133">
      <c r="A13" s="12"/>
      <c r="B13" s="25">
        <v>316</v>
      </c>
      <c r="C13" s="20" t="s">
        <v>95</v>
      </c>
      <c r="D13" s="46">
        <v>158528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158528</v>
      </c>
      <c r="O13" s="47">
        <f t="shared" si="1"/>
        <v>13.994350282485875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1852539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1852539</v>
      </c>
      <c r="O14" s="45">
        <f t="shared" si="1"/>
        <v>163.53628177966101</v>
      </c>
      <c r="P14" s="10"/>
    </row>
    <row r="15" spans="1:133">
      <c r="A15" s="12"/>
      <c r="B15" s="25">
        <v>322</v>
      </c>
      <c r="C15" s="20" t="s">
        <v>0</v>
      </c>
      <c r="D15" s="46">
        <v>571881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571881</v>
      </c>
      <c r="O15" s="47">
        <f t="shared" si="1"/>
        <v>50.483845338983052</v>
      </c>
      <c r="P15" s="9"/>
    </row>
    <row r="16" spans="1:133">
      <c r="A16" s="12"/>
      <c r="B16" s="25">
        <v>323.10000000000002</v>
      </c>
      <c r="C16" s="20" t="s">
        <v>17</v>
      </c>
      <c r="D16" s="46">
        <v>1031915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1031915</v>
      </c>
      <c r="O16" s="47">
        <f t="shared" si="1"/>
        <v>91.094191384180789</v>
      </c>
      <c r="P16" s="9"/>
    </row>
    <row r="17" spans="1:16">
      <c r="A17" s="12"/>
      <c r="B17" s="25">
        <v>323.39999999999998</v>
      </c>
      <c r="C17" s="20" t="s">
        <v>18</v>
      </c>
      <c r="D17" s="46">
        <v>72732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72732</v>
      </c>
      <c r="O17" s="47">
        <f t="shared" si="1"/>
        <v>6.4205508474576272</v>
      </c>
      <c r="P17" s="9"/>
    </row>
    <row r="18" spans="1:16">
      <c r="A18" s="12"/>
      <c r="B18" s="25">
        <v>323.7</v>
      </c>
      <c r="C18" s="20" t="s">
        <v>19</v>
      </c>
      <c r="D18" s="46">
        <v>169184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169184</v>
      </c>
      <c r="O18" s="47">
        <f t="shared" si="1"/>
        <v>14.935028248587571</v>
      </c>
      <c r="P18" s="9"/>
    </row>
    <row r="19" spans="1:16">
      <c r="A19" s="12"/>
      <c r="B19" s="25">
        <v>323.89999999999998</v>
      </c>
      <c r="C19" s="20" t="s">
        <v>20</v>
      </c>
      <c r="D19" s="46">
        <v>700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700</v>
      </c>
      <c r="O19" s="47">
        <f t="shared" si="1"/>
        <v>6.1793785310734463E-2</v>
      </c>
      <c r="P19" s="9"/>
    </row>
    <row r="20" spans="1:16">
      <c r="A20" s="12"/>
      <c r="B20" s="25">
        <v>329</v>
      </c>
      <c r="C20" s="20" t="s">
        <v>21</v>
      </c>
      <c r="D20" s="46">
        <v>6127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6127</v>
      </c>
      <c r="O20" s="47">
        <f t="shared" si="1"/>
        <v>0.54087217514124297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2214492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173751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2388243</v>
      </c>
      <c r="O21" s="45">
        <f t="shared" si="1"/>
        <v>210.82653601694915</v>
      </c>
      <c r="P21" s="10"/>
    </row>
    <row r="22" spans="1:16">
      <c r="A22" s="12"/>
      <c r="B22" s="25">
        <v>331.1</v>
      </c>
      <c r="C22" s="20" t="s">
        <v>22</v>
      </c>
      <c r="D22" s="46">
        <v>89663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89663</v>
      </c>
      <c r="O22" s="47">
        <f t="shared" si="1"/>
        <v>7.9151659604519775</v>
      </c>
      <c r="P22" s="9"/>
    </row>
    <row r="23" spans="1:16">
      <c r="A23" s="12"/>
      <c r="B23" s="25">
        <v>334.1</v>
      </c>
      <c r="C23" s="20" t="s">
        <v>84</v>
      </c>
      <c r="D23" s="46">
        <v>1021221</v>
      </c>
      <c r="E23" s="46">
        <v>0</v>
      </c>
      <c r="F23" s="46">
        <v>0</v>
      </c>
      <c r="G23" s="46">
        <v>0</v>
      </c>
      <c r="H23" s="46">
        <v>0</v>
      </c>
      <c r="I23" s="46">
        <v>173751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1194972</v>
      </c>
      <c r="O23" s="47">
        <f t="shared" si="1"/>
        <v>105.48834745762711</v>
      </c>
      <c r="P23" s="9"/>
    </row>
    <row r="24" spans="1:16">
      <c r="A24" s="12"/>
      <c r="B24" s="25">
        <v>334.9</v>
      </c>
      <c r="C24" s="20" t="s">
        <v>126</v>
      </c>
      <c r="D24" s="46">
        <v>11779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11779</v>
      </c>
      <c r="O24" s="47">
        <f t="shared" si="1"/>
        <v>1.0398128531073447</v>
      </c>
      <c r="P24" s="9"/>
    </row>
    <row r="25" spans="1:16">
      <c r="A25" s="12"/>
      <c r="B25" s="25">
        <v>335.12</v>
      </c>
      <c r="C25" s="20" t="s">
        <v>96</v>
      </c>
      <c r="D25" s="46">
        <v>333434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333434</v>
      </c>
      <c r="O25" s="47">
        <f t="shared" si="1"/>
        <v>29.434498587570623</v>
      </c>
      <c r="P25" s="9"/>
    </row>
    <row r="26" spans="1:16">
      <c r="A26" s="12"/>
      <c r="B26" s="25">
        <v>335.14</v>
      </c>
      <c r="C26" s="20" t="s">
        <v>97</v>
      </c>
      <c r="D26" s="46">
        <v>1206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1206</v>
      </c>
      <c r="O26" s="47">
        <f t="shared" si="1"/>
        <v>0.10646186440677965</v>
      </c>
      <c r="P26" s="9"/>
    </row>
    <row r="27" spans="1:16">
      <c r="A27" s="12"/>
      <c r="B27" s="25">
        <v>335.15</v>
      </c>
      <c r="C27" s="20" t="s">
        <v>98</v>
      </c>
      <c r="D27" s="46">
        <v>37724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37724</v>
      </c>
      <c r="O27" s="47">
        <f t="shared" si="1"/>
        <v>3.3301553672316384</v>
      </c>
      <c r="P27" s="9"/>
    </row>
    <row r="28" spans="1:16">
      <c r="A28" s="12"/>
      <c r="B28" s="25">
        <v>335.18</v>
      </c>
      <c r="C28" s="20" t="s">
        <v>99</v>
      </c>
      <c r="D28" s="46">
        <v>697244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697244</v>
      </c>
      <c r="O28" s="47">
        <f t="shared" si="1"/>
        <v>61.550494350282484</v>
      </c>
      <c r="P28" s="9"/>
    </row>
    <row r="29" spans="1:16">
      <c r="A29" s="12"/>
      <c r="B29" s="25">
        <v>335.21</v>
      </c>
      <c r="C29" s="20" t="s">
        <v>29</v>
      </c>
      <c r="D29" s="46">
        <v>10406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10406</v>
      </c>
      <c r="O29" s="47">
        <f t="shared" si="1"/>
        <v>0.91860875706214684</v>
      </c>
      <c r="P29" s="9"/>
    </row>
    <row r="30" spans="1:16">
      <c r="A30" s="12"/>
      <c r="B30" s="25">
        <v>337.2</v>
      </c>
      <c r="C30" s="20" t="s">
        <v>31</v>
      </c>
      <c r="D30" s="46">
        <v>11815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11815</v>
      </c>
      <c r="O30" s="47">
        <f t="shared" si="1"/>
        <v>1.0429908192090396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SUM(D32:D48)</f>
        <v>7433877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8073822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15507699</v>
      </c>
      <c r="O31" s="45">
        <f t="shared" si="1"/>
        <v>1368.9706038135594</v>
      </c>
      <c r="P31" s="10"/>
    </row>
    <row r="32" spans="1:16">
      <c r="A32" s="12"/>
      <c r="B32" s="25">
        <v>341.3</v>
      </c>
      <c r="C32" s="20" t="s">
        <v>100</v>
      </c>
      <c r="D32" s="46">
        <v>48094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8" si="8">SUM(D32:M32)</f>
        <v>48094</v>
      </c>
      <c r="O32" s="47">
        <f t="shared" si="1"/>
        <v>4.24558615819209</v>
      </c>
      <c r="P32" s="9"/>
    </row>
    <row r="33" spans="1:16">
      <c r="A33" s="12"/>
      <c r="B33" s="25">
        <v>341.9</v>
      </c>
      <c r="C33" s="20" t="s">
        <v>101</v>
      </c>
      <c r="D33" s="46">
        <v>57097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57097</v>
      </c>
      <c r="O33" s="47">
        <f t="shared" si="1"/>
        <v>5.0403425141242941</v>
      </c>
      <c r="P33" s="9"/>
    </row>
    <row r="34" spans="1:16">
      <c r="A34" s="12"/>
      <c r="B34" s="25">
        <v>342.1</v>
      </c>
      <c r="C34" s="20" t="s">
        <v>40</v>
      </c>
      <c r="D34" s="46">
        <v>4932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4932</v>
      </c>
      <c r="O34" s="47">
        <f t="shared" si="1"/>
        <v>0.4353813559322034</v>
      </c>
      <c r="P34" s="9"/>
    </row>
    <row r="35" spans="1:16">
      <c r="A35" s="12"/>
      <c r="B35" s="25">
        <v>342.5</v>
      </c>
      <c r="C35" s="20" t="s">
        <v>41</v>
      </c>
      <c r="D35" s="46">
        <v>22832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22832</v>
      </c>
      <c r="O35" s="47">
        <f t="shared" si="1"/>
        <v>2.0155367231638417</v>
      </c>
      <c r="P35" s="9"/>
    </row>
    <row r="36" spans="1:16">
      <c r="A36" s="12"/>
      <c r="B36" s="25">
        <v>342.9</v>
      </c>
      <c r="C36" s="20" t="s">
        <v>42</v>
      </c>
      <c r="D36" s="46">
        <v>38380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38380</v>
      </c>
      <c r="O36" s="47">
        <f t="shared" si="1"/>
        <v>3.3880649717514126</v>
      </c>
      <c r="P36" s="9"/>
    </row>
    <row r="37" spans="1:16">
      <c r="A37" s="12"/>
      <c r="B37" s="25">
        <v>343.4</v>
      </c>
      <c r="C37" s="20" t="s">
        <v>43</v>
      </c>
      <c r="D37" s="46">
        <v>1983271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1983271</v>
      </c>
      <c r="O37" s="47">
        <f t="shared" ref="O37:O64" si="9">(N37/O$66)</f>
        <v>175.07688912429379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7005833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7005833</v>
      </c>
      <c r="O38" s="47">
        <f t="shared" si="9"/>
        <v>618.45277189265539</v>
      </c>
      <c r="P38" s="9"/>
    </row>
    <row r="39" spans="1:16">
      <c r="A39" s="12"/>
      <c r="B39" s="25">
        <v>343.6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226599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226599</v>
      </c>
      <c r="O39" s="47">
        <f t="shared" si="9"/>
        <v>20.00344279661017</v>
      </c>
      <c r="P39" s="9"/>
    </row>
    <row r="40" spans="1:16">
      <c r="A40" s="12"/>
      <c r="B40" s="25">
        <v>343.9</v>
      </c>
      <c r="C40" s="20" t="s">
        <v>47</v>
      </c>
      <c r="D40" s="46">
        <v>772518</v>
      </c>
      <c r="E40" s="46">
        <v>0</v>
      </c>
      <c r="F40" s="46">
        <v>0</v>
      </c>
      <c r="G40" s="46">
        <v>0</v>
      </c>
      <c r="H40" s="46">
        <v>0</v>
      </c>
      <c r="I40" s="46">
        <v>841390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1613908</v>
      </c>
      <c r="O40" s="47">
        <f t="shared" si="9"/>
        <v>142.47069209039549</v>
      </c>
      <c r="P40" s="9"/>
    </row>
    <row r="41" spans="1:16">
      <c r="A41" s="12"/>
      <c r="B41" s="25">
        <v>344.5</v>
      </c>
      <c r="C41" s="20" t="s">
        <v>102</v>
      </c>
      <c r="D41" s="46">
        <v>1815336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1815336</v>
      </c>
      <c r="O41" s="47">
        <f t="shared" si="9"/>
        <v>160.25211864406779</v>
      </c>
      <c r="P41" s="9"/>
    </row>
    <row r="42" spans="1:16">
      <c r="A42" s="12"/>
      <c r="B42" s="25">
        <v>344.6</v>
      </c>
      <c r="C42" s="20" t="s">
        <v>103</v>
      </c>
      <c r="D42" s="46">
        <v>361046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361046</v>
      </c>
      <c r="O42" s="47">
        <f t="shared" si="9"/>
        <v>31.871998587570623</v>
      </c>
      <c r="P42" s="9"/>
    </row>
    <row r="43" spans="1:16">
      <c r="A43" s="12"/>
      <c r="B43" s="25">
        <v>344.9</v>
      </c>
      <c r="C43" s="20" t="s">
        <v>104</v>
      </c>
      <c r="D43" s="46">
        <v>128372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128372</v>
      </c>
      <c r="O43" s="47">
        <f t="shared" si="9"/>
        <v>11.332274011299434</v>
      </c>
      <c r="P43" s="9"/>
    </row>
    <row r="44" spans="1:16">
      <c r="A44" s="12"/>
      <c r="B44" s="25">
        <v>347.2</v>
      </c>
      <c r="C44" s="20" t="s">
        <v>50</v>
      </c>
      <c r="D44" s="46">
        <v>1744035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1744035</v>
      </c>
      <c r="O44" s="47">
        <f t="shared" si="9"/>
        <v>153.95789194915255</v>
      </c>
      <c r="P44" s="9"/>
    </row>
    <row r="45" spans="1:16">
      <c r="A45" s="12"/>
      <c r="B45" s="25">
        <v>347.4</v>
      </c>
      <c r="C45" s="20" t="s">
        <v>51</v>
      </c>
      <c r="D45" s="46">
        <v>10247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10247</v>
      </c>
      <c r="O45" s="47">
        <f t="shared" si="9"/>
        <v>0.90457274011299438</v>
      </c>
      <c r="P45" s="9"/>
    </row>
    <row r="46" spans="1:16">
      <c r="A46" s="12"/>
      <c r="B46" s="25">
        <v>347.5</v>
      </c>
      <c r="C46" s="20" t="s">
        <v>52</v>
      </c>
      <c r="D46" s="46">
        <v>35036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35036</v>
      </c>
      <c r="O46" s="47">
        <f t="shared" si="9"/>
        <v>3.0928672316384183</v>
      </c>
      <c r="P46" s="9"/>
    </row>
    <row r="47" spans="1:16">
      <c r="A47" s="12"/>
      <c r="B47" s="25">
        <v>347.9</v>
      </c>
      <c r="C47" s="20" t="s">
        <v>119</v>
      </c>
      <c r="D47" s="46">
        <v>376999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376999</v>
      </c>
      <c r="O47" s="47">
        <f t="shared" si="9"/>
        <v>33.280278954802263</v>
      </c>
      <c r="P47" s="9"/>
    </row>
    <row r="48" spans="1:16">
      <c r="A48" s="12"/>
      <c r="B48" s="25">
        <v>349</v>
      </c>
      <c r="C48" s="20" t="s">
        <v>1</v>
      </c>
      <c r="D48" s="46">
        <v>35682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35682</v>
      </c>
      <c r="O48" s="47">
        <f t="shared" si="9"/>
        <v>3.1498940677966103</v>
      </c>
      <c r="P48" s="9"/>
    </row>
    <row r="49" spans="1:119" ht="15.75">
      <c r="A49" s="29" t="s">
        <v>37</v>
      </c>
      <c r="B49" s="30"/>
      <c r="C49" s="31"/>
      <c r="D49" s="32">
        <f t="shared" ref="D49:M49" si="10">SUM(D50:D51)</f>
        <v>55885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55885</v>
      </c>
      <c r="O49" s="45">
        <f t="shared" si="9"/>
        <v>4.9333509887005649</v>
      </c>
      <c r="P49" s="10"/>
    </row>
    <row r="50" spans="1:119">
      <c r="A50" s="13"/>
      <c r="B50" s="39">
        <v>351.1</v>
      </c>
      <c r="C50" s="21" t="s">
        <v>55</v>
      </c>
      <c r="D50" s="46">
        <v>35575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35575</v>
      </c>
      <c r="O50" s="47">
        <f t="shared" si="9"/>
        <v>3.1404484463276838</v>
      </c>
      <c r="P50" s="9"/>
    </row>
    <row r="51" spans="1:119">
      <c r="A51" s="13"/>
      <c r="B51" s="39">
        <v>354</v>
      </c>
      <c r="C51" s="21" t="s">
        <v>56</v>
      </c>
      <c r="D51" s="46">
        <v>20310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20310</v>
      </c>
      <c r="O51" s="47">
        <f t="shared" si="9"/>
        <v>1.7929025423728813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SUM(D53:D59)</f>
        <v>309597</v>
      </c>
      <c r="E52" s="32">
        <f t="shared" si="11"/>
        <v>57223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7915475</v>
      </c>
      <c r="L52" s="32">
        <f t="shared" si="11"/>
        <v>376209</v>
      </c>
      <c r="M52" s="32">
        <f t="shared" si="11"/>
        <v>0</v>
      </c>
      <c r="N52" s="32">
        <f>SUM(D52:M52)</f>
        <v>8658504</v>
      </c>
      <c r="O52" s="45">
        <f t="shared" si="9"/>
        <v>764.34533898305085</v>
      </c>
      <c r="P52" s="10"/>
    </row>
    <row r="53" spans="1:119">
      <c r="A53" s="12"/>
      <c r="B53" s="25">
        <v>361.1</v>
      </c>
      <c r="C53" s="20" t="s">
        <v>57</v>
      </c>
      <c r="D53" s="46">
        <v>61017</v>
      </c>
      <c r="E53" s="46">
        <v>57223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3897320</v>
      </c>
      <c r="L53" s="46">
        <v>126209</v>
      </c>
      <c r="M53" s="46">
        <v>0</v>
      </c>
      <c r="N53" s="46">
        <f>SUM(D53:M53)</f>
        <v>4141769</v>
      </c>
      <c r="O53" s="47">
        <f t="shared" si="9"/>
        <v>365.62226341807911</v>
      </c>
      <c r="P53" s="9"/>
    </row>
    <row r="54" spans="1:119">
      <c r="A54" s="12"/>
      <c r="B54" s="25">
        <v>361.3</v>
      </c>
      <c r="C54" s="20" t="s">
        <v>58</v>
      </c>
      <c r="D54" s="46">
        <v>-41877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1373654</v>
      </c>
      <c r="L54" s="46">
        <v>0</v>
      </c>
      <c r="M54" s="46">
        <v>0</v>
      </c>
      <c r="N54" s="46">
        <f t="shared" ref="N54:N59" si="12">SUM(D54:M54)</f>
        <v>1331777</v>
      </c>
      <c r="O54" s="47">
        <f t="shared" si="9"/>
        <v>117.56506002824858</v>
      </c>
      <c r="P54" s="9"/>
    </row>
    <row r="55" spans="1:119">
      <c r="A55" s="12"/>
      <c r="B55" s="25">
        <v>362</v>
      </c>
      <c r="C55" s="20" t="s">
        <v>59</v>
      </c>
      <c r="D55" s="46">
        <v>1047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1047</v>
      </c>
      <c r="O55" s="47">
        <f t="shared" si="9"/>
        <v>9.2425847457627122E-2</v>
      </c>
      <c r="P55" s="9"/>
    </row>
    <row r="56" spans="1:119">
      <c r="A56" s="12"/>
      <c r="B56" s="25">
        <v>365</v>
      </c>
      <c r="C56" s="20" t="s">
        <v>105</v>
      </c>
      <c r="D56" s="46">
        <v>27309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27309</v>
      </c>
      <c r="O56" s="47">
        <f t="shared" si="9"/>
        <v>2.4107521186440679</v>
      </c>
      <c r="P56" s="9"/>
    </row>
    <row r="57" spans="1:119">
      <c r="A57" s="12"/>
      <c r="B57" s="25">
        <v>366</v>
      </c>
      <c r="C57" s="20" t="s">
        <v>85</v>
      </c>
      <c r="D57" s="46">
        <v>44838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44838</v>
      </c>
      <c r="O57" s="47">
        <f t="shared" si="9"/>
        <v>3.9581567796610169</v>
      </c>
      <c r="P57" s="9"/>
    </row>
    <row r="58" spans="1:119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2644501</v>
      </c>
      <c r="L58" s="46">
        <v>0</v>
      </c>
      <c r="M58" s="46">
        <v>0</v>
      </c>
      <c r="N58" s="46">
        <f t="shared" si="12"/>
        <v>2644501</v>
      </c>
      <c r="O58" s="47">
        <f t="shared" si="9"/>
        <v>233.44818149717514</v>
      </c>
      <c r="P58" s="9"/>
    </row>
    <row r="59" spans="1:119">
      <c r="A59" s="12"/>
      <c r="B59" s="25">
        <v>369.9</v>
      </c>
      <c r="C59" s="20" t="s">
        <v>62</v>
      </c>
      <c r="D59" s="46">
        <v>217263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250000</v>
      </c>
      <c r="M59" s="46">
        <v>0</v>
      </c>
      <c r="N59" s="46">
        <f t="shared" si="12"/>
        <v>467263</v>
      </c>
      <c r="O59" s="47">
        <f t="shared" si="9"/>
        <v>41.248499293785308</v>
      </c>
      <c r="P59" s="9"/>
    </row>
    <row r="60" spans="1:119" ht="15.75">
      <c r="A60" s="29" t="s">
        <v>38</v>
      </c>
      <c r="B60" s="30"/>
      <c r="C60" s="31"/>
      <c r="D60" s="32">
        <f t="shared" ref="D60:M60" si="13">SUM(D61:D63)</f>
        <v>3261172</v>
      </c>
      <c r="E60" s="32">
        <f t="shared" si="13"/>
        <v>245375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92510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3599057</v>
      </c>
      <c r="O60" s="45">
        <f t="shared" si="9"/>
        <v>317.71336511299432</v>
      </c>
      <c r="P60" s="9"/>
    </row>
    <row r="61" spans="1:119">
      <c r="A61" s="12"/>
      <c r="B61" s="25">
        <v>381</v>
      </c>
      <c r="C61" s="20" t="s">
        <v>63</v>
      </c>
      <c r="D61" s="46">
        <v>2787182</v>
      </c>
      <c r="E61" s="46">
        <v>245375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3032557</v>
      </c>
      <c r="O61" s="47">
        <f t="shared" si="9"/>
        <v>267.70453742937855</v>
      </c>
      <c r="P61" s="9"/>
    </row>
    <row r="62" spans="1:119">
      <c r="A62" s="12"/>
      <c r="B62" s="25">
        <v>384</v>
      </c>
      <c r="C62" s="20" t="s">
        <v>114</v>
      </c>
      <c r="D62" s="46">
        <v>473990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473990</v>
      </c>
      <c r="O62" s="47">
        <f t="shared" si="9"/>
        <v>41.842337570621467</v>
      </c>
      <c r="P62" s="9"/>
    </row>
    <row r="63" spans="1:119" ht="15.75" thickBot="1">
      <c r="A63" s="12"/>
      <c r="B63" s="25">
        <v>389.9</v>
      </c>
      <c r="C63" s="20" t="s">
        <v>106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92510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92510</v>
      </c>
      <c r="O63" s="47">
        <f t="shared" si="9"/>
        <v>8.1664901129943495</v>
      </c>
      <c r="P63" s="9"/>
    </row>
    <row r="64" spans="1:119" ht="16.5" thickBot="1">
      <c r="A64" s="14" t="s">
        <v>53</v>
      </c>
      <c r="B64" s="23"/>
      <c r="C64" s="22"/>
      <c r="D64" s="15">
        <f t="shared" ref="D64:M64" si="14">SUM(D5,D14,D21,D31,D49,D52,D60)</f>
        <v>28035636</v>
      </c>
      <c r="E64" s="15">
        <f t="shared" si="14"/>
        <v>480534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8340083</v>
      </c>
      <c r="J64" s="15">
        <f t="shared" si="14"/>
        <v>0</v>
      </c>
      <c r="K64" s="15">
        <f t="shared" si="14"/>
        <v>7915475</v>
      </c>
      <c r="L64" s="15">
        <f t="shared" si="14"/>
        <v>376209</v>
      </c>
      <c r="M64" s="15">
        <f t="shared" si="14"/>
        <v>0</v>
      </c>
      <c r="N64" s="15">
        <f>SUM(D64:M64)</f>
        <v>45147937</v>
      </c>
      <c r="O64" s="38">
        <f t="shared" si="9"/>
        <v>3985.5170374293784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127</v>
      </c>
      <c r="M66" s="118"/>
      <c r="N66" s="118"/>
      <c r="O66" s="43">
        <v>11328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87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11623451</v>
      </c>
      <c r="E5" s="27">
        <f t="shared" si="0"/>
        <v>133564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11757015</v>
      </c>
      <c r="O5" s="33">
        <f t="shared" ref="O5:O36" si="1">(N5/O$67)</f>
        <v>1041.1809245483528</v>
      </c>
      <c r="P5" s="6"/>
    </row>
    <row r="6" spans="1:133">
      <c r="A6" s="12"/>
      <c r="B6" s="25">
        <v>311</v>
      </c>
      <c r="C6" s="20" t="s">
        <v>3</v>
      </c>
      <c r="D6" s="46">
        <v>8992610</v>
      </c>
      <c r="E6" s="46">
        <v>133564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9126174</v>
      </c>
      <c r="O6" s="47">
        <f t="shared" si="1"/>
        <v>808.19819341126458</v>
      </c>
      <c r="P6" s="9"/>
    </row>
    <row r="7" spans="1:133">
      <c r="A7" s="12"/>
      <c r="B7" s="25">
        <v>312.41000000000003</v>
      </c>
      <c r="C7" s="20" t="s">
        <v>11</v>
      </c>
      <c r="D7" s="46">
        <v>333671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333671</v>
      </c>
      <c r="O7" s="47">
        <f t="shared" si="1"/>
        <v>29.549326957137797</v>
      </c>
      <c r="P7" s="9"/>
    </row>
    <row r="8" spans="1:133">
      <c r="A8" s="12"/>
      <c r="B8" s="25">
        <v>312.51</v>
      </c>
      <c r="C8" s="20" t="s">
        <v>72</v>
      </c>
      <c r="D8" s="46">
        <v>132166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132166</v>
      </c>
      <c r="O8" s="47">
        <f t="shared" si="1"/>
        <v>11.70439249025859</v>
      </c>
      <c r="P8" s="9"/>
    </row>
    <row r="9" spans="1:133">
      <c r="A9" s="12"/>
      <c r="B9" s="25">
        <v>312.52</v>
      </c>
      <c r="C9" s="20" t="s">
        <v>93</v>
      </c>
      <c r="D9" s="46">
        <v>101389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101389</v>
      </c>
      <c r="O9" s="47">
        <f t="shared" si="1"/>
        <v>8.9788345731491326</v>
      </c>
      <c r="P9" s="9"/>
    </row>
    <row r="10" spans="1:133">
      <c r="A10" s="12"/>
      <c r="B10" s="25">
        <v>314.10000000000002</v>
      </c>
      <c r="C10" s="20" t="s">
        <v>12</v>
      </c>
      <c r="D10" s="46">
        <v>1346797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1346797</v>
      </c>
      <c r="O10" s="47">
        <f t="shared" si="1"/>
        <v>119.27001416932342</v>
      </c>
      <c r="P10" s="9"/>
    </row>
    <row r="11" spans="1:133">
      <c r="A11" s="12"/>
      <c r="B11" s="25">
        <v>314.39999999999998</v>
      </c>
      <c r="C11" s="20" t="s">
        <v>14</v>
      </c>
      <c r="D11" s="46">
        <v>54052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54052</v>
      </c>
      <c r="O11" s="47">
        <f t="shared" si="1"/>
        <v>4.7867516826071554</v>
      </c>
      <c r="P11" s="9"/>
    </row>
    <row r="12" spans="1:133">
      <c r="A12" s="12"/>
      <c r="B12" s="25">
        <v>315</v>
      </c>
      <c r="C12" s="20" t="s">
        <v>94</v>
      </c>
      <c r="D12" s="46">
        <v>500753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500753</v>
      </c>
      <c r="O12" s="47">
        <f t="shared" si="1"/>
        <v>44.345820049592632</v>
      </c>
      <c r="P12" s="9"/>
    </row>
    <row r="13" spans="1:133">
      <c r="A13" s="12"/>
      <c r="B13" s="25">
        <v>316</v>
      </c>
      <c r="C13" s="20" t="s">
        <v>95</v>
      </c>
      <c r="D13" s="46">
        <v>162013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162013</v>
      </c>
      <c r="O13" s="47">
        <f t="shared" si="1"/>
        <v>14.347591215019483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1671905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1671905</v>
      </c>
      <c r="O14" s="45">
        <f t="shared" si="1"/>
        <v>148.06101664895502</v>
      </c>
      <c r="P14" s="10"/>
    </row>
    <row r="15" spans="1:133">
      <c r="A15" s="12"/>
      <c r="B15" s="25">
        <v>322</v>
      </c>
      <c r="C15" s="20" t="s">
        <v>0</v>
      </c>
      <c r="D15" s="46">
        <v>422193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422193</v>
      </c>
      <c r="O15" s="47">
        <f t="shared" si="1"/>
        <v>37.388682252922422</v>
      </c>
      <c r="P15" s="9"/>
    </row>
    <row r="16" spans="1:133">
      <c r="A16" s="12"/>
      <c r="B16" s="25">
        <v>323.10000000000002</v>
      </c>
      <c r="C16" s="20" t="s">
        <v>17</v>
      </c>
      <c r="D16" s="46">
        <v>1028861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1028861</v>
      </c>
      <c r="O16" s="47">
        <f t="shared" si="1"/>
        <v>91.114151611760533</v>
      </c>
      <c r="P16" s="9"/>
    </row>
    <row r="17" spans="1:16">
      <c r="A17" s="12"/>
      <c r="B17" s="25">
        <v>323.39999999999998</v>
      </c>
      <c r="C17" s="20" t="s">
        <v>18</v>
      </c>
      <c r="D17" s="46">
        <v>71058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71058</v>
      </c>
      <c r="O17" s="47">
        <f t="shared" si="1"/>
        <v>6.2927736450584488</v>
      </c>
      <c r="P17" s="9"/>
    </row>
    <row r="18" spans="1:16">
      <c r="A18" s="12"/>
      <c r="B18" s="25">
        <v>323.7</v>
      </c>
      <c r="C18" s="20" t="s">
        <v>19</v>
      </c>
      <c r="D18" s="46">
        <v>146611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146611</v>
      </c>
      <c r="O18" s="47">
        <f t="shared" si="1"/>
        <v>12.983616719801629</v>
      </c>
      <c r="P18" s="9"/>
    </row>
    <row r="19" spans="1:16">
      <c r="A19" s="12"/>
      <c r="B19" s="25">
        <v>323.89999999999998</v>
      </c>
      <c r="C19" s="20" t="s">
        <v>20</v>
      </c>
      <c r="D19" s="46">
        <v>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600</v>
      </c>
      <c r="O19" s="47">
        <f t="shared" si="1"/>
        <v>5.3134962805526036E-2</v>
      </c>
      <c r="P19" s="9"/>
    </row>
    <row r="20" spans="1:16">
      <c r="A20" s="12"/>
      <c r="B20" s="25">
        <v>329</v>
      </c>
      <c r="C20" s="20" t="s">
        <v>21</v>
      </c>
      <c r="D20" s="46">
        <v>2582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2582</v>
      </c>
      <c r="O20" s="47">
        <f t="shared" si="1"/>
        <v>0.22865745660644704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2541528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3179157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5720685</v>
      </c>
      <c r="O21" s="45">
        <f t="shared" si="1"/>
        <v>506.61397449521786</v>
      </c>
      <c r="P21" s="10"/>
    </row>
    <row r="22" spans="1:16">
      <c r="A22" s="12"/>
      <c r="B22" s="25">
        <v>331.1</v>
      </c>
      <c r="C22" s="20" t="s">
        <v>22</v>
      </c>
      <c r="D22" s="46">
        <v>480375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480375</v>
      </c>
      <c r="O22" s="47">
        <f t="shared" si="1"/>
        <v>42.541179596174281</v>
      </c>
      <c r="P22" s="9"/>
    </row>
    <row r="23" spans="1:16">
      <c r="A23" s="12"/>
      <c r="B23" s="25">
        <v>331.2</v>
      </c>
      <c r="C23" s="20" t="s">
        <v>23</v>
      </c>
      <c r="D23" s="46">
        <v>8306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8306</v>
      </c>
      <c r="O23" s="47">
        <f t="shared" si="1"/>
        <v>0.73556500177116546</v>
      </c>
      <c r="P23" s="9"/>
    </row>
    <row r="24" spans="1:16">
      <c r="A24" s="12"/>
      <c r="B24" s="25">
        <v>334.1</v>
      </c>
      <c r="C24" s="20" t="s">
        <v>84</v>
      </c>
      <c r="D24" s="46">
        <v>1015000</v>
      </c>
      <c r="E24" s="46">
        <v>0</v>
      </c>
      <c r="F24" s="46">
        <v>0</v>
      </c>
      <c r="G24" s="46">
        <v>0</v>
      </c>
      <c r="H24" s="46">
        <v>0</v>
      </c>
      <c r="I24" s="46">
        <v>3129157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4144157</v>
      </c>
      <c r="O24" s="47">
        <f t="shared" si="1"/>
        <v>366.99938009210058</v>
      </c>
      <c r="P24" s="9"/>
    </row>
    <row r="25" spans="1:16">
      <c r="A25" s="12"/>
      <c r="B25" s="25">
        <v>335.12</v>
      </c>
      <c r="C25" s="20" t="s">
        <v>96</v>
      </c>
      <c r="D25" s="46">
        <v>302004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302004</v>
      </c>
      <c r="O25" s="47">
        <f t="shared" si="1"/>
        <v>26.744952178533474</v>
      </c>
      <c r="P25" s="9"/>
    </row>
    <row r="26" spans="1:16">
      <c r="A26" s="12"/>
      <c r="B26" s="25">
        <v>335.14</v>
      </c>
      <c r="C26" s="20" t="s">
        <v>97</v>
      </c>
      <c r="D26" s="46">
        <v>865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865</v>
      </c>
      <c r="O26" s="47">
        <f t="shared" si="1"/>
        <v>7.6602904711300032E-2</v>
      </c>
      <c r="P26" s="9"/>
    </row>
    <row r="27" spans="1:16">
      <c r="A27" s="12"/>
      <c r="B27" s="25">
        <v>335.15</v>
      </c>
      <c r="C27" s="20" t="s">
        <v>98</v>
      </c>
      <c r="D27" s="46">
        <v>43235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43235</v>
      </c>
      <c r="O27" s="47">
        <f t="shared" si="1"/>
        <v>3.8288168614948637</v>
      </c>
      <c r="P27" s="9"/>
    </row>
    <row r="28" spans="1:16">
      <c r="A28" s="12"/>
      <c r="B28" s="25">
        <v>335.18</v>
      </c>
      <c r="C28" s="20" t="s">
        <v>99</v>
      </c>
      <c r="D28" s="46">
        <v>657965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657965</v>
      </c>
      <c r="O28" s="47">
        <f t="shared" si="1"/>
        <v>58.268243003896565</v>
      </c>
      <c r="P28" s="9"/>
    </row>
    <row r="29" spans="1:16">
      <c r="A29" s="12"/>
      <c r="B29" s="25">
        <v>335.21</v>
      </c>
      <c r="C29" s="20" t="s">
        <v>29</v>
      </c>
      <c r="D29" s="46">
        <v>9960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9960</v>
      </c>
      <c r="O29" s="47">
        <f t="shared" si="1"/>
        <v>0.88204038257173223</v>
      </c>
      <c r="P29" s="9"/>
    </row>
    <row r="30" spans="1:16">
      <c r="A30" s="12"/>
      <c r="B30" s="25">
        <v>335.49</v>
      </c>
      <c r="C30" s="20" t="s">
        <v>30</v>
      </c>
      <c r="D30" s="46">
        <v>12003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12003</v>
      </c>
      <c r="O30" s="47">
        <f t="shared" si="1"/>
        <v>1.0629649309245484</v>
      </c>
      <c r="P30" s="9"/>
    </row>
    <row r="31" spans="1:16">
      <c r="A31" s="12"/>
      <c r="B31" s="25">
        <v>337.2</v>
      </c>
      <c r="C31" s="20" t="s">
        <v>31</v>
      </c>
      <c r="D31" s="46">
        <v>11815</v>
      </c>
      <c r="E31" s="46">
        <v>0</v>
      </c>
      <c r="F31" s="46">
        <v>0</v>
      </c>
      <c r="G31" s="46">
        <v>0</v>
      </c>
      <c r="H31" s="46">
        <v>0</v>
      </c>
      <c r="I31" s="46">
        <v>50000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61815</v>
      </c>
      <c r="O31" s="47">
        <f t="shared" si="1"/>
        <v>5.4742295430393195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SUM(D33:D49)</f>
        <v>6074329</v>
      </c>
      <c r="E32" s="32">
        <f t="shared" si="7"/>
        <v>1908919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7486277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15469525</v>
      </c>
      <c r="O32" s="45">
        <f t="shared" si="1"/>
        <v>1369.9543924902587</v>
      </c>
      <c r="P32" s="10"/>
    </row>
    <row r="33" spans="1:16">
      <c r="A33" s="12"/>
      <c r="B33" s="25">
        <v>341.3</v>
      </c>
      <c r="C33" s="20" t="s">
        <v>100</v>
      </c>
      <c r="D33" s="46">
        <v>64103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9" si="8">SUM(D33:M33)</f>
        <v>64103</v>
      </c>
      <c r="O33" s="47">
        <f t="shared" si="1"/>
        <v>5.6768508678710594</v>
      </c>
      <c r="P33" s="9"/>
    </row>
    <row r="34" spans="1:16">
      <c r="A34" s="12"/>
      <c r="B34" s="25">
        <v>341.9</v>
      </c>
      <c r="C34" s="20" t="s">
        <v>101</v>
      </c>
      <c r="D34" s="46">
        <v>92829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92829</v>
      </c>
      <c r="O34" s="47">
        <f t="shared" si="1"/>
        <v>8.2207757704569602</v>
      </c>
      <c r="P34" s="9"/>
    </row>
    <row r="35" spans="1:16">
      <c r="A35" s="12"/>
      <c r="B35" s="25">
        <v>342.1</v>
      </c>
      <c r="C35" s="20" t="s">
        <v>40</v>
      </c>
      <c r="D35" s="46">
        <v>4138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4138</v>
      </c>
      <c r="O35" s="47">
        <f t="shared" si="1"/>
        <v>0.36645412681544454</v>
      </c>
      <c r="P35" s="9"/>
    </row>
    <row r="36" spans="1:16">
      <c r="A36" s="12"/>
      <c r="B36" s="25">
        <v>342.5</v>
      </c>
      <c r="C36" s="20" t="s">
        <v>41</v>
      </c>
      <c r="D36" s="46">
        <v>15020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15020</v>
      </c>
      <c r="O36" s="47">
        <f t="shared" si="1"/>
        <v>1.3301452355650019</v>
      </c>
      <c r="P36" s="9"/>
    </row>
    <row r="37" spans="1:16">
      <c r="A37" s="12"/>
      <c r="B37" s="25">
        <v>342.9</v>
      </c>
      <c r="C37" s="20" t="s">
        <v>42</v>
      </c>
      <c r="D37" s="46">
        <v>36251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36251</v>
      </c>
      <c r="O37" s="47">
        <f t="shared" ref="O37:O65" si="9">(N37/O$67)</f>
        <v>3.2103258944385407</v>
      </c>
      <c r="P37" s="9"/>
    </row>
    <row r="38" spans="1:16">
      <c r="A38" s="12"/>
      <c r="B38" s="25">
        <v>343.4</v>
      </c>
      <c r="C38" s="20" t="s">
        <v>43</v>
      </c>
      <c r="D38" s="46">
        <v>1801744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1801744</v>
      </c>
      <c r="O38" s="47">
        <f t="shared" si="9"/>
        <v>159.5593340417995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6628578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6628578</v>
      </c>
      <c r="O39" s="47">
        <f t="shared" si="9"/>
        <v>587.0154091392136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42331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42331</v>
      </c>
      <c r="O40" s="47">
        <f t="shared" si="9"/>
        <v>3.7487601842012044</v>
      </c>
      <c r="P40" s="9"/>
    </row>
    <row r="41" spans="1:16">
      <c r="A41" s="12"/>
      <c r="B41" s="25">
        <v>343.9</v>
      </c>
      <c r="C41" s="20" t="s">
        <v>47</v>
      </c>
      <c r="D41" s="46">
        <v>933447</v>
      </c>
      <c r="E41" s="46">
        <v>0</v>
      </c>
      <c r="F41" s="46">
        <v>0</v>
      </c>
      <c r="G41" s="46">
        <v>0</v>
      </c>
      <c r="H41" s="46">
        <v>0</v>
      </c>
      <c r="I41" s="46">
        <v>815368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1748815</v>
      </c>
      <c r="O41" s="47">
        <f t="shared" si="9"/>
        <v>154.87203329791004</v>
      </c>
      <c r="P41" s="9"/>
    </row>
    <row r="42" spans="1:16">
      <c r="A42" s="12"/>
      <c r="B42" s="25">
        <v>344.5</v>
      </c>
      <c r="C42" s="20" t="s">
        <v>102</v>
      </c>
      <c r="D42" s="46">
        <v>588858</v>
      </c>
      <c r="E42" s="46">
        <v>203744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792602</v>
      </c>
      <c r="O42" s="47">
        <f t="shared" si="9"/>
        <v>70.191462982642577</v>
      </c>
      <c r="P42" s="9"/>
    </row>
    <row r="43" spans="1:16">
      <c r="A43" s="12"/>
      <c r="B43" s="25">
        <v>344.6</v>
      </c>
      <c r="C43" s="20" t="s">
        <v>103</v>
      </c>
      <c r="D43" s="46">
        <v>0</v>
      </c>
      <c r="E43" s="46">
        <v>1705175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1705175</v>
      </c>
      <c r="O43" s="47">
        <f t="shared" si="9"/>
        <v>151.00735033652143</v>
      </c>
      <c r="P43" s="9"/>
    </row>
    <row r="44" spans="1:16">
      <c r="A44" s="12"/>
      <c r="B44" s="25">
        <v>344.9</v>
      </c>
      <c r="C44" s="20" t="s">
        <v>104</v>
      </c>
      <c r="D44" s="46">
        <v>154112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154112</v>
      </c>
      <c r="O44" s="47">
        <f t="shared" si="9"/>
        <v>13.647892313142048</v>
      </c>
      <c r="P44" s="9"/>
    </row>
    <row r="45" spans="1:16">
      <c r="A45" s="12"/>
      <c r="B45" s="25">
        <v>347.2</v>
      </c>
      <c r="C45" s="20" t="s">
        <v>50</v>
      </c>
      <c r="D45" s="46">
        <v>1942832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1942832</v>
      </c>
      <c r="O45" s="47">
        <f t="shared" si="9"/>
        <v>172.05384342897628</v>
      </c>
      <c r="P45" s="9"/>
    </row>
    <row r="46" spans="1:16">
      <c r="A46" s="12"/>
      <c r="B46" s="25">
        <v>347.4</v>
      </c>
      <c r="C46" s="20" t="s">
        <v>51</v>
      </c>
      <c r="D46" s="46">
        <v>7188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7188</v>
      </c>
      <c r="O46" s="47">
        <f t="shared" si="9"/>
        <v>0.63655685441020193</v>
      </c>
      <c r="P46" s="9"/>
    </row>
    <row r="47" spans="1:16">
      <c r="A47" s="12"/>
      <c r="B47" s="25">
        <v>347.5</v>
      </c>
      <c r="C47" s="20" t="s">
        <v>52</v>
      </c>
      <c r="D47" s="46">
        <v>29949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29949</v>
      </c>
      <c r="O47" s="47">
        <f t="shared" si="9"/>
        <v>2.6522316684378322</v>
      </c>
      <c r="P47" s="9"/>
    </row>
    <row r="48" spans="1:16">
      <c r="A48" s="12"/>
      <c r="B48" s="25">
        <v>347.9</v>
      </c>
      <c r="C48" s="20" t="s">
        <v>119</v>
      </c>
      <c r="D48" s="46">
        <v>368986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368986</v>
      </c>
      <c r="O48" s="47">
        <f t="shared" si="9"/>
        <v>32.676762309599717</v>
      </c>
      <c r="P48" s="9"/>
    </row>
    <row r="49" spans="1:16">
      <c r="A49" s="12"/>
      <c r="B49" s="25">
        <v>349</v>
      </c>
      <c r="C49" s="20" t="s">
        <v>1</v>
      </c>
      <c r="D49" s="46">
        <v>34872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34872</v>
      </c>
      <c r="O49" s="47">
        <f t="shared" si="9"/>
        <v>3.0882040382571732</v>
      </c>
      <c r="P49" s="9"/>
    </row>
    <row r="50" spans="1:16" ht="15.75">
      <c r="A50" s="29" t="s">
        <v>37</v>
      </c>
      <c r="B50" s="30"/>
      <c r="C50" s="31"/>
      <c r="D50" s="32">
        <f t="shared" ref="D50:M50" si="10">SUM(D51:D52)</f>
        <v>51849</v>
      </c>
      <c r="E50" s="32">
        <f t="shared" si="10"/>
        <v>305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52154</v>
      </c>
      <c r="O50" s="45">
        <f t="shared" si="9"/>
        <v>4.6186680835990082</v>
      </c>
      <c r="P50" s="10"/>
    </row>
    <row r="51" spans="1:16">
      <c r="A51" s="13"/>
      <c r="B51" s="39">
        <v>351.1</v>
      </c>
      <c r="C51" s="21" t="s">
        <v>55</v>
      </c>
      <c r="D51" s="46">
        <v>37008</v>
      </c>
      <c r="E51" s="46">
        <v>305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37313</v>
      </c>
      <c r="O51" s="47">
        <f t="shared" si="9"/>
        <v>3.3043747786043216</v>
      </c>
      <c r="P51" s="9"/>
    </row>
    <row r="52" spans="1:16">
      <c r="A52" s="13"/>
      <c r="B52" s="39">
        <v>354</v>
      </c>
      <c r="C52" s="21" t="s">
        <v>56</v>
      </c>
      <c r="D52" s="46">
        <v>14841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14841</v>
      </c>
      <c r="O52" s="47">
        <f t="shared" si="9"/>
        <v>1.3142933049946866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SUM(D54:D60)</f>
        <v>272231</v>
      </c>
      <c r="E53" s="32">
        <f t="shared" si="11"/>
        <v>2642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8243448</v>
      </c>
      <c r="L53" s="32">
        <f t="shared" si="11"/>
        <v>408526</v>
      </c>
      <c r="M53" s="32">
        <f t="shared" si="11"/>
        <v>0</v>
      </c>
      <c r="N53" s="32">
        <f>SUM(D53:M53)</f>
        <v>8926847</v>
      </c>
      <c r="O53" s="45">
        <f t="shared" si="9"/>
        <v>790.54613885936942</v>
      </c>
      <c r="P53" s="10"/>
    </row>
    <row r="54" spans="1:16">
      <c r="A54" s="12"/>
      <c r="B54" s="25">
        <v>361.1</v>
      </c>
      <c r="C54" s="20" t="s">
        <v>57</v>
      </c>
      <c r="D54" s="46">
        <v>43582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2441655</v>
      </c>
      <c r="L54" s="46">
        <v>178425</v>
      </c>
      <c r="M54" s="46">
        <v>0</v>
      </c>
      <c r="N54" s="46">
        <f>SUM(D54:M54)</f>
        <v>2663662</v>
      </c>
      <c r="O54" s="47">
        <f t="shared" si="9"/>
        <v>235.88930216082181</v>
      </c>
      <c r="P54" s="9"/>
    </row>
    <row r="55" spans="1:16">
      <c r="A55" s="12"/>
      <c r="B55" s="25">
        <v>361.3</v>
      </c>
      <c r="C55" s="20" t="s">
        <v>58</v>
      </c>
      <c r="D55" s="46">
        <v>-35649</v>
      </c>
      <c r="E55" s="46">
        <v>2642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3396100</v>
      </c>
      <c r="L55" s="46">
        <v>0</v>
      </c>
      <c r="M55" s="46">
        <v>0</v>
      </c>
      <c r="N55" s="46">
        <f t="shared" ref="N55:N60" si="12">SUM(D55:M55)</f>
        <v>3363093</v>
      </c>
      <c r="O55" s="47">
        <f t="shared" si="9"/>
        <v>297.82970244420829</v>
      </c>
      <c r="P55" s="9"/>
    </row>
    <row r="56" spans="1:16">
      <c r="A56" s="12"/>
      <c r="B56" s="25">
        <v>362</v>
      </c>
      <c r="C56" s="20" t="s">
        <v>59</v>
      </c>
      <c r="D56" s="46">
        <v>1080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1080</v>
      </c>
      <c r="O56" s="47">
        <f t="shared" si="9"/>
        <v>9.5642933049946866E-2</v>
      </c>
      <c r="P56" s="9"/>
    </row>
    <row r="57" spans="1:16">
      <c r="A57" s="12"/>
      <c r="B57" s="25">
        <v>365</v>
      </c>
      <c r="C57" s="20" t="s">
        <v>105</v>
      </c>
      <c r="D57" s="46">
        <v>10738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10738</v>
      </c>
      <c r="O57" s="47">
        <f t="shared" si="9"/>
        <v>0.95093871767623095</v>
      </c>
      <c r="P57" s="9"/>
    </row>
    <row r="58" spans="1:16">
      <c r="A58" s="12"/>
      <c r="B58" s="25">
        <v>366</v>
      </c>
      <c r="C58" s="20" t="s">
        <v>85</v>
      </c>
      <c r="D58" s="46">
        <v>12800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12800</v>
      </c>
      <c r="O58" s="47">
        <f t="shared" si="9"/>
        <v>1.1335458731845554</v>
      </c>
      <c r="P58" s="9"/>
    </row>
    <row r="59" spans="1:16">
      <c r="A59" s="12"/>
      <c r="B59" s="25">
        <v>368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2405693</v>
      </c>
      <c r="L59" s="46">
        <v>0</v>
      </c>
      <c r="M59" s="46">
        <v>0</v>
      </c>
      <c r="N59" s="46">
        <f t="shared" si="12"/>
        <v>2405693</v>
      </c>
      <c r="O59" s="47">
        <f t="shared" si="9"/>
        <v>213.04401346085726</v>
      </c>
      <c r="P59" s="9"/>
    </row>
    <row r="60" spans="1:16">
      <c r="A60" s="12"/>
      <c r="B60" s="25">
        <v>369.9</v>
      </c>
      <c r="C60" s="20" t="s">
        <v>62</v>
      </c>
      <c r="D60" s="46">
        <v>239680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230101</v>
      </c>
      <c r="M60" s="46">
        <v>0</v>
      </c>
      <c r="N60" s="46">
        <f t="shared" si="12"/>
        <v>469781</v>
      </c>
      <c r="O60" s="47">
        <f t="shared" si="9"/>
        <v>41.602993269571378</v>
      </c>
      <c r="P60" s="9"/>
    </row>
    <row r="61" spans="1:16" ht="15.75">
      <c r="A61" s="29" t="s">
        <v>38</v>
      </c>
      <c r="B61" s="30"/>
      <c r="C61" s="31"/>
      <c r="D61" s="32">
        <f t="shared" ref="D61:M61" si="13">SUM(D62:D64)</f>
        <v>1109350</v>
      </c>
      <c r="E61" s="32">
        <f t="shared" si="13"/>
        <v>5042390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64942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6216682</v>
      </c>
      <c r="O61" s="45">
        <f t="shared" si="9"/>
        <v>550.53861140630534</v>
      </c>
      <c r="P61" s="9"/>
    </row>
    <row r="62" spans="1:16">
      <c r="A62" s="12"/>
      <c r="B62" s="25">
        <v>381</v>
      </c>
      <c r="C62" s="20" t="s">
        <v>63</v>
      </c>
      <c r="D62" s="46">
        <v>1109350</v>
      </c>
      <c r="E62" s="46">
        <v>368099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1477449</v>
      </c>
      <c r="O62" s="47">
        <f t="shared" si="9"/>
        <v>130.84032943676939</v>
      </c>
      <c r="P62" s="9"/>
    </row>
    <row r="63" spans="1:16">
      <c r="A63" s="12"/>
      <c r="B63" s="25">
        <v>384</v>
      </c>
      <c r="C63" s="20" t="s">
        <v>114</v>
      </c>
      <c r="D63" s="46">
        <v>0</v>
      </c>
      <c r="E63" s="46">
        <v>4674291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4674291</v>
      </c>
      <c r="O63" s="47">
        <f t="shared" si="9"/>
        <v>413.94713071200852</v>
      </c>
      <c r="P63" s="9"/>
    </row>
    <row r="64" spans="1:16" ht="15.75" thickBot="1">
      <c r="A64" s="12"/>
      <c r="B64" s="25">
        <v>389.9</v>
      </c>
      <c r="C64" s="20" t="s">
        <v>106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64942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64942</v>
      </c>
      <c r="O64" s="47">
        <f t="shared" si="9"/>
        <v>5.7511512575274528</v>
      </c>
      <c r="P64" s="9"/>
    </row>
    <row r="65" spans="1:119" ht="16.5" thickBot="1">
      <c r="A65" s="14" t="s">
        <v>53</v>
      </c>
      <c r="B65" s="23"/>
      <c r="C65" s="22"/>
      <c r="D65" s="15">
        <f t="shared" ref="D65:M65" si="14">SUM(D5,D14,D21,D32,D50,D53,D61)</f>
        <v>23344643</v>
      </c>
      <c r="E65" s="15">
        <f t="shared" si="14"/>
        <v>7087820</v>
      </c>
      <c r="F65" s="15">
        <f t="shared" si="14"/>
        <v>0</v>
      </c>
      <c r="G65" s="15">
        <f t="shared" si="14"/>
        <v>0</v>
      </c>
      <c r="H65" s="15">
        <f t="shared" si="14"/>
        <v>0</v>
      </c>
      <c r="I65" s="15">
        <f t="shared" si="14"/>
        <v>10730376</v>
      </c>
      <c r="J65" s="15">
        <f t="shared" si="14"/>
        <v>0</v>
      </c>
      <c r="K65" s="15">
        <f t="shared" si="14"/>
        <v>8243448</v>
      </c>
      <c r="L65" s="15">
        <f t="shared" si="14"/>
        <v>408526</v>
      </c>
      <c r="M65" s="15">
        <f t="shared" si="14"/>
        <v>0</v>
      </c>
      <c r="N65" s="15">
        <f>SUM(D65:M65)</f>
        <v>49814813</v>
      </c>
      <c r="O65" s="38">
        <f t="shared" si="9"/>
        <v>4411.5137265320582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124</v>
      </c>
      <c r="M67" s="118"/>
      <c r="N67" s="118"/>
      <c r="O67" s="43">
        <v>11292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10444759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10444759</v>
      </c>
      <c r="O5" s="33">
        <f t="shared" ref="O5:O36" si="1">(N5/O$65)</f>
        <v>926.28228095069176</v>
      </c>
      <c r="P5" s="6"/>
    </row>
    <row r="6" spans="1:133">
      <c r="A6" s="12"/>
      <c r="B6" s="25">
        <v>311</v>
      </c>
      <c r="C6" s="20" t="s">
        <v>3</v>
      </c>
      <c r="D6" s="46">
        <v>7571726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7571726</v>
      </c>
      <c r="O6" s="47">
        <f t="shared" si="1"/>
        <v>671.49042213550899</v>
      </c>
      <c r="P6" s="9"/>
    </row>
    <row r="7" spans="1:133">
      <c r="A7" s="12"/>
      <c r="B7" s="25">
        <v>312.41000000000003</v>
      </c>
      <c r="C7" s="20" t="s">
        <v>11</v>
      </c>
      <c r="D7" s="46">
        <v>461652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461652</v>
      </c>
      <c r="O7" s="47">
        <f t="shared" si="1"/>
        <v>40.941113870166724</v>
      </c>
      <c r="P7" s="9"/>
    </row>
    <row r="8" spans="1:133">
      <c r="A8" s="12"/>
      <c r="B8" s="25">
        <v>312.51</v>
      </c>
      <c r="C8" s="20" t="s">
        <v>72</v>
      </c>
      <c r="D8" s="46">
        <v>144452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144452</v>
      </c>
      <c r="O8" s="47">
        <f t="shared" si="1"/>
        <v>12.810571124512238</v>
      </c>
      <c r="P8" s="9"/>
    </row>
    <row r="9" spans="1:133">
      <c r="A9" s="12"/>
      <c r="B9" s="25">
        <v>312.52</v>
      </c>
      <c r="C9" s="20" t="s">
        <v>93</v>
      </c>
      <c r="D9" s="46">
        <v>104215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104215</v>
      </c>
      <c r="O9" s="47">
        <f t="shared" si="1"/>
        <v>9.2421958141184817</v>
      </c>
      <c r="P9" s="9"/>
    </row>
    <row r="10" spans="1:133">
      <c r="A10" s="12"/>
      <c r="B10" s="25">
        <v>314.10000000000002</v>
      </c>
      <c r="C10" s="20" t="s">
        <v>12</v>
      </c>
      <c r="D10" s="46">
        <v>1356542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1356542</v>
      </c>
      <c r="O10" s="47">
        <f t="shared" si="1"/>
        <v>120.3034764100745</v>
      </c>
      <c r="P10" s="9"/>
    </row>
    <row r="11" spans="1:133">
      <c r="A11" s="12"/>
      <c r="B11" s="25">
        <v>314.39999999999998</v>
      </c>
      <c r="C11" s="20" t="s">
        <v>14</v>
      </c>
      <c r="D11" s="46">
        <v>57537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57537</v>
      </c>
      <c r="O11" s="47">
        <f t="shared" si="1"/>
        <v>5.1026073075558704</v>
      </c>
      <c r="P11" s="9"/>
    </row>
    <row r="12" spans="1:133">
      <c r="A12" s="12"/>
      <c r="B12" s="25">
        <v>315</v>
      </c>
      <c r="C12" s="20" t="s">
        <v>94</v>
      </c>
      <c r="D12" s="46">
        <v>575603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575603</v>
      </c>
      <c r="O12" s="47">
        <f t="shared" si="1"/>
        <v>51.046736431358639</v>
      </c>
      <c r="P12" s="9"/>
    </row>
    <row r="13" spans="1:133">
      <c r="A13" s="12"/>
      <c r="B13" s="25">
        <v>316</v>
      </c>
      <c r="C13" s="20" t="s">
        <v>95</v>
      </c>
      <c r="D13" s="46">
        <v>173032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173032</v>
      </c>
      <c r="O13" s="47">
        <f t="shared" si="1"/>
        <v>15.34515785739624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1581765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1581765</v>
      </c>
      <c r="O14" s="45">
        <f t="shared" si="1"/>
        <v>140.27713728272437</v>
      </c>
      <c r="P14" s="10"/>
    </row>
    <row r="15" spans="1:133">
      <c r="A15" s="12"/>
      <c r="B15" s="25">
        <v>322</v>
      </c>
      <c r="C15" s="20" t="s">
        <v>0</v>
      </c>
      <c r="D15" s="46">
        <v>304969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304969</v>
      </c>
      <c r="O15" s="47">
        <f t="shared" si="1"/>
        <v>27.045849592053919</v>
      </c>
      <c r="P15" s="9"/>
    </row>
    <row r="16" spans="1:133">
      <c r="A16" s="12"/>
      <c r="B16" s="25">
        <v>323.10000000000002</v>
      </c>
      <c r="C16" s="20" t="s">
        <v>17</v>
      </c>
      <c r="D16" s="46">
        <v>1045043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1045043</v>
      </c>
      <c r="O16" s="47">
        <f t="shared" si="1"/>
        <v>92.678520752039731</v>
      </c>
      <c r="P16" s="9"/>
    </row>
    <row r="17" spans="1:16">
      <c r="A17" s="12"/>
      <c r="B17" s="25">
        <v>323.39999999999998</v>
      </c>
      <c r="C17" s="20" t="s">
        <v>18</v>
      </c>
      <c r="D17" s="46">
        <v>63393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63393</v>
      </c>
      <c r="O17" s="47">
        <f t="shared" si="1"/>
        <v>5.6219404043987229</v>
      </c>
      <c r="P17" s="9"/>
    </row>
    <row r="18" spans="1:16">
      <c r="A18" s="12"/>
      <c r="B18" s="25">
        <v>323.7</v>
      </c>
      <c r="C18" s="20" t="s">
        <v>19</v>
      </c>
      <c r="D18" s="46">
        <v>162719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162719</v>
      </c>
      <c r="O18" s="47">
        <f t="shared" si="1"/>
        <v>14.430560482440582</v>
      </c>
      <c r="P18" s="9"/>
    </row>
    <row r="19" spans="1:16">
      <c r="A19" s="12"/>
      <c r="B19" s="25">
        <v>323.89999999999998</v>
      </c>
      <c r="C19" s="20" t="s">
        <v>20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8.8683930471798511E-2</v>
      </c>
      <c r="P19" s="9"/>
    </row>
    <row r="20" spans="1:16">
      <c r="A20" s="12"/>
      <c r="B20" s="25">
        <v>329</v>
      </c>
      <c r="C20" s="20" t="s">
        <v>21</v>
      </c>
      <c r="D20" s="46">
        <v>4641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4641</v>
      </c>
      <c r="O20" s="47">
        <f t="shared" si="1"/>
        <v>0.41158212131961691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2865792</v>
      </c>
      <c r="E21" s="32">
        <f t="shared" si="5"/>
        <v>86219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60383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3012394</v>
      </c>
      <c r="O21" s="45">
        <f t="shared" si="1"/>
        <v>267.15094004966301</v>
      </c>
      <c r="P21" s="10"/>
    </row>
    <row r="22" spans="1:16">
      <c r="A22" s="12"/>
      <c r="B22" s="25">
        <v>331.2</v>
      </c>
      <c r="C22" s="20" t="s">
        <v>23</v>
      </c>
      <c r="D22" s="46">
        <v>3531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3531</v>
      </c>
      <c r="O22" s="47">
        <f t="shared" si="1"/>
        <v>0.31314295849592055</v>
      </c>
      <c r="P22" s="9"/>
    </row>
    <row r="23" spans="1:16">
      <c r="A23" s="12"/>
      <c r="B23" s="25">
        <v>334.1</v>
      </c>
      <c r="C23" s="20" t="s">
        <v>84</v>
      </c>
      <c r="D23" s="46">
        <v>1849210</v>
      </c>
      <c r="E23" s="46">
        <v>0</v>
      </c>
      <c r="F23" s="46">
        <v>0</v>
      </c>
      <c r="G23" s="46">
        <v>0</v>
      </c>
      <c r="H23" s="46">
        <v>0</v>
      </c>
      <c r="I23" s="46">
        <v>60383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1909593</v>
      </c>
      <c r="O23" s="47">
        <f t="shared" si="1"/>
        <v>169.35021284143312</v>
      </c>
      <c r="P23" s="9"/>
    </row>
    <row r="24" spans="1:16">
      <c r="A24" s="12"/>
      <c r="B24" s="25">
        <v>335.12</v>
      </c>
      <c r="C24" s="20" t="s">
        <v>96</v>
      </c>
      <c r="D24" s="46">
        <v>326772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326772</v>
      </c>
      <c r="O24" s="47">
        <f t="shared" si="1"/>
        <v>28.979425328130542</v>
      </c>
      <c r="P24" s="9"/>
    </row>
    <row r="25" spans="1:16">
      <c r="A25" s="12"/>
      <c r="B25" s="25">
        <v>335.14</v>
      </c>
      <c r="C25" s="20" t="s">
        <v>97</v>
      </c>
      <c r="D25" s="46">
        <v>899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899</v>
      </c>
      <c r="O25" s="47">
        <f t="shared" si="1"/>
        <v>7.9726853494146863E-2</v>
      </c>
      <c r="P25" s="9"/>
    </row>
    <row r="26" spans="1:16">
      <c r="A26" s="12"/>
      <c r="B26" s="25">
        <v>335.15</v>
      </c>
      <c r="C26" s="20" t="s">
        <v>98</v>
      </c>
      <c r="D26" s="46">
        <v>36240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36240</v>
      </c>
      <c r="O26" s="47">
        <f t="shared" si="1"/>
        <v>3.2139056402979782</v>
      </c>
      <c r="P26" s="9"/>
    </row>
    <row r="27" spans="1:16">
      <c r="A27" s="12"/>
      <c r="B27" s="25">
        <v>335.18</v>
      </c>
      <c r="C27" s="20" t="s">
        <v>99</v>
      </c>
      <c r="D27" s="46">
        <v>616011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616011</v>
      </c>
      <c r="O27" s="47">
        <f t="shared" si="1"/>
        <v>54.630276693863074</v>
      </c>
      <c r="P27" s="9"/>
    </row>
    <row r="28" spans="1:16">
      <c r="A28" s="12"/>
      <c r="B28" s="25">
        <v>335.21</v>
      </c>
      <c r="C28" s="20" t="s">
        <v>29</v>
      </c>
      <c r="D28" s="46">
        <v>9720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9720</v>
      </c>
      <c r="O28" s="47">
        <f t="shared" si="1"/>
        <v>0.86200780418588152</v>
      </c>
      <c r="P28" s="9"/>
    </row>
    <row r="29" spans="1:16">
      <c r="A29" s="12"/>
      <c r="B29" s="25">
        <v>335.49</v>
      </c>
      <c r="C29" s="20" t="s">
        <v>30</v>
      </c>
      <c r="D29" s="46">
        <v>11594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11594</v>
      </c>
      <c r="O29" s="47">
        <f t="shared" si="1"/>
        <v>1.028201489890032</v>
      </c>
      <c r="P29" s="9"/>
    </row>
    <row r="30" spans="1:16">
      <c r="A30" s="12"/>
      <c r="B30" s="25">
        <v>337.2</v>
      </c>
      <c r="C30" s="20" t="s">
        <v>31</v>
      </c>
      <c r="D30" s="46">
        <v>11815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11815</v>
      </c>
      <c r="O30" s="47">
        <f t="shared" si="1"/>
        <v>1.0478006385242995</v>
      </c>
      <c r="P30" s="9"/>
    </row>
    <row r="31" spans="1:16">
      <c r="A31" s="12"/>
      <c r="B31" s="25">
        <v>338</v>
      </c>
      <c r="C31" s="20" t="s">
        <v>113</v>
      </c>
      <c r="D31" s="46">
        <v>0</v>
      </c>
      <c r="E31" s="46">
        <v>86219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86219</v>
      </c>
      <c r="O31" s="47">
        <f t="shared" si="1"/>
        <v>7.6462398013479955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SUM(D33:D49)</f>
        <v>6278195</v>
      </c>
      <c r="E32" s="32">
        <f t="shared" si="7"/>
        <v>1040672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7217583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14536450</v>
      </c>
      <c r="O32" s="45">
        <f t="shared" si="1"/>
        <v>1289.1495211067754</v>
      </c>
      <c r="P32" s="10"/>
    </row>
    <row r="33" spans="1:16">
      <c r="A33" s="12"/>
      <c r="B33" s="25">
        <v>341.3</v>
      </c>
      <c r="C33" s="20" t="s">
        <v>100</v>
      </c>
      <c r="D33" s="46">
        <v>64247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9" si="8">SUM(D33:M33)</f>
        <v>64247</v>
      </c>
      <c r="O33" s="47">
        <f t="shared" si="1"/>
        <v>5.6976764810216389</v>
      </c>
      <c r="P33" s="9"/>
    </row>
    <row r="34" spans="1:16">
      <c r="A34" s="12"/>
      <c r="B34" s="25">
        <v>341.9</v>
      </c>
      <c r="C34" s="20" t="s">
        <v>101</v>
      </c>
      <c r="D34" s="46">
        <v>41306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41306</v>
      </c>
      <c r="O34" s="47">
        <f t="shared" si="1"/>
        <v>3.6631784320681091</v>
      </c>
      <c r="P34" s="9"/>
    </row>
    <row r="35" spans="1:16">
      <c r="A35" s="12"/>
      <c r="B35" s="25">
        <v>342.1</v>
      </c>
      <c r="C35" s="20" t="s">
        <v>40</v>
      </c>
      <c r="D35" s="46">
        <v>3967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3967</v>
      </c>
      <c r="O35" s="47">
        <f t="shared" si="1"/>
        <v>0.35180915218162467</v>
      </c>
      <c r="P35" s="9"/>
    </row>
    <row r="36" spans="1:16">
      <c r="A36" s="12"/>
      <c r="B36" s="25">
        <v>342.5</v>
      </c>
      <c r="C36" s="20" t="s">
        <v>41</v>
      </c>
      <c r="D36" s="46">
        <v>18548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18548</v>
      </c>
      <c r="O36" s="47">
        <f t="shared" si="1"/>
        <v>1.6449095423909188</v>
      </c>
      <c r="P36" s="9"/>
    </row>
    <row r="37" spans="1:16">
      <c r="A37" s="12"/>
      <c r="B37" s="25">
        <v>342.9</v>
      </c>
      <c r="C37" s="20" t="s">
        <v>42</v>
      </c>
      <c r="D37" s="46">
        <v>27903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27903</v>
      </c>
      <c r="O37" s="47">
        <f t="shared" ref="O37:O63" si="9">(N37/O$65)</f>
        <v>2.4745477119545938</v>
      </c>
      <c r="P37" s="9"/>
    </row>
    <row r="38" spans="1:16">
      <c r="A38" s="12"/>
      <c r="B38" s="25">
        <v>343.4</v>
      </c>
      <c r="C38" s="20" t="s">
        <v>43</v>
      </c>
      <c r="D38" s="46">
        <v>1763280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1763280</v>
      </c>
      <c r="O38" s="47">
        <f t="shared" si="9"/>
        <v>156.37460092231288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6268290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6268290</v>
      </c>
      <c r="O39" s="47">
        <f t="shared" si="9"/>
        <v>555.89659453706986</v>
      </c>
      <c r="P39" s="9"/>
    </row>
    <row r="40" spans="1:16">
      <c r="A40" s="12"/>
      <c r="B40" s="25">
        <v>343.6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148411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148411</v>
      </c>
      <c r="O40" s="47">
        <f t="shared" si="9"/>
        <v>13.161670805250088</v>
      </c>
      <c r="P40" s="9"/>
    </row>
    <row r="41" spans="1:16">
      <c r="A41" s="12"/>
      <c r="B41" s="25">
        <v>343.9</v>
      </c>
      <c r="C41" s="20" t="s">
        <v>47</v>
      </c>
      <c r="D41" s="46">
        <v>1181371</v>
      </c>
      <c r="E41" s="46">
        <v>0</v>
      </c>
      <c r="F41" s="46">
        <v>0</v>
      </c>
      <c r="G41" s="46">
        <v>0</v>
      </c>
      <c r="H41" s="46">
        <v>0</v>
      </c>
      <c r="I41" s="46">
        <v>800882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1982253</v>
      </c>
      <c r="O41" s="47">
        <f t="shared" si="9"/>
        <v>175.79398722951402</v>
      </c>
      <c r="P41" s="9"/>
    </row>
    <row r="42" spans="1:16">
      <c r="A42" s="12"/>
      <c r="B42" s="25">
        <v>344.5</v>
      </c>
      <c r="C42" s="20" t="s">
        <v>102</v>
      </c>
      <c r="D42" s="46">
        <v>683112</v>
      </c>
      <c r="E42" s="46">
        <v>65670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748782</v>
      </c>
      <c r="O42" s="47">
        <f t="shared" si="9"/>
        <v>66.404930826534226</v>
      </c>
      <c r="P42" s="9"/>
    </row>
    <row r="43" spans="1:16">
      <c r="A43" s="12"/>
      <c r="B43" s="25">
        <v>344.6</v>
      </c>
      <c r="C43" s="20" t="s">
        <v>103</v>
      </c>
      <c r="D43" s="46">
        <v>0</v>
      </c>
      <c r="E43" s="46">
        <v>975002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975002</v>
      </c>
      <c r="O43" s="47">
        <f t="shared" si="9"/>
        <v>86.467009577864488</v>
      </c>
      <c r="P43" s="9"/>
    </row>
    <row r="44" spans="1:16">
      <c r="A44" s="12"/>
      <c r="B44" s="25">
        <v>344.9</v>
      </c>
      <c r="C44" s="20" t="s">
        <v>104</v>
      </c>
      <c r="D44" s="46">
        <v>150058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150058</v>
      </c>
      <c r="O44" s="47">
        <f t="shared" si="9"/>
        <v>13.307733238737141</v>
      </c>
      <c r="P44" s="9"/>
    </row>
    <row r="45" spans="1:16">
      <c r="A45" s="12"/>
      <c r="B45" s="25">
        <v>347.2</v>
      </c>
      <c r="C45" s="20" t="s">
        <v>50</v>
      </c>
      <c r="D45" s="46">
        <v>1884600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1884600</v>
      </c>
      <c r="O45" s="47">
        <f t="shared" si="9"/>
        <v>167.13373536715147</v>
      </c>
      <c r="P45" s="9"/>
    </row>
    <row r="46" spans="1:16">
      <c r="A46" s="12"/>
      <c r="B46" s="25">
        <v>347.4</v>
      </c>
      <c r="C46" s="20" t="s">
        <v>51</v>
      </c>
      <c r="D46" s="46">
        <v>5070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5070</v>
      </c>
      <c r="O46" s="47">
        <f t="shared" si="9"/>
        <v>0.44962752749201845</v>
      </c>
      <c r="P46" s="9"/>
    </row>
    <row r="47" spans="1:16">
      <c r="A47" s="12"/>
      <c r="B47" s="25">
        <v>347.5</v>
      </c>
      <c r="C47" s="20" t="s">
        <v>52</v>
      </c>
      <c r="D47" s="46">
        <v>29328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29328</v>
      </c>
      <c r="O47" s="47">
        <f t="shared" si="9"/>
        <v>2.6009223128769068</v>
      </c>
      <c r="P47" s="9"/>
    </row>
    <row r="48" spans="1:16">
      <c r="A48" s="12"/>
      <c r="B48" s="25">
        <v>347.9</v>
      </c>
      <c r="C48" s="20" t="s">
        <v>119</v>
      </c>
      <c r="D48" s="46">
        <v>390121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390121</v>
      </c>
      <c r="O48" s="47">
        <f t="shared" si="9"/>
        <v>34.597463639588504</v>
      </c>
      <c r="P48" s="9"/>
    </row>
    <row r="49" spans="1:119">
      <c r="A49" s="12"/>
      <c r="B49" s="25">
        <v>349</v>
      </c>
      <c r="C49" s="20" t="s">
        <v>1</v>
      </c>
      <c r="D49" s="46">
        <v>35284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35284</v>
      </c>
      <c r="O49" s="47">
        <f t="shared" si="9"/>
        <v>3.1291238027669386</v>
      </c>
      <c r="P49" s="9"/>
    </row>
    <row r="50" spans="1:119" ht="15.75">
      <c r="A50" s="29" t="s">
        <v>37</v>
      </c>
      <c r="B50" s="30"/>
      <c r="C50" s="31"/>
      <c r="D50" s="32">
        <f t="shared" ref="D50:M50" si="10">SUM(D51:D52)</f>
        <v>69277</v>
      </c>
      <c r="E50" s="32">
        <f t="shared" si="10"/>
        <v>1295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63" si="11">SUM(D50:M50)</f>
        <v>70572</v>
      </c>
      <c r="O50" s="45">
        <f t="shared" si="9"/>
        <v>6.2586023412557648</v>
      </c>
      <c r="P50" s="10"/>
    </row>
    <row r="51" spans="1:119">
      <c r="A51" s="13"/>
      <c r="B51" s="39">
        <v>351.1</v>
      </c>
      <c r="C51" s="21" t="s">
        <v>55</v>
      </c>
      <c r="D51" s="46">
        <v>32087</v>
      </c>
      <c r="E51" s="46">
        <v>1295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33382</v>
      </c>
      <c r="O51" s="47">
        <f t="shared" si="9"/>
        <v>2.9604469670095779</v>
      </c>
      <c r="P51" s="9"/>
    </row>
    <row r="52" spans="1:119">
      <c r="A52" s="13"/>
      <c r="B52" s="39">
        <v>354</v>
      </c>
      <c r="C52" s="21" t="s">
        <v>56</v>
      </c>
      <c r="D52" s="46">
        <v>37190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37190</v>
      </c>
      <c r="O52" s="47">
        <f t="shared" si="9"/>
        <v>3.2981553742461864</v>
      </c>
      <c r="P52" s="9"/>
    </row>
    <row r="53" spans="1:119" ht="15.75">
      <c r="A53" s="29" t="s">
        <v>4</v>
      </c>
      <c r="B53" s="30"/>
      <c r="C53" s="31"/>
      <c r="D53" s="32">
        <f t="shared" ref="D53:M53" si="12">SUM(D54:D58)</f>
        <v>176463</v>
      </c>
      <c r="E53" s="32">
        <f t="shared" si="12"/>
        <v>11189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7067104</v>
      </c>
      <c r="L53" s="32">
        <f t="shared" si="12"/>
        <v>318269</v>
      </c>
      <c r="M53" s="32">
        <f t="shared" si="12"/>
        <v>0</v>
      </c>
      <c r="N53" s="32">
        <f t="shared" si="11"/>
        <v>7573025</v>
      </c>
      <c r="O53" s="45">
        <f t="shared" si="9"/>
        <v>671.60562256119192</v>
      </c>
      <c r="P53" s="10"/>
    </row>
    <row r="54" spans="1:119">
      <c r="A54" s="12"/>
      <c r="B54" s="25">
        <v>361.1</v>
      </c>
      <c r="C54" s="20" t="s">
        <v>57</v>
      </c>
      <c r="D54" s="46">
        <v>52295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2452121</v>
      </c>
      <c r="L54" s="46">
        <v>87857</v>
      </c>
      <c r="M54" s="46">
        <v>0</v>
      </c>
      <c r="N54" s="46">
        <f t="shared" si="11"/>
        <v>2592273</v>
      </c>
      <c r="O54" s="47">
        <f t="shared" si="9"/>
        <v>229.89295849592054</v>
      </c>
      <c r="P54" s="9"/>
    </row>
    <row r="55" spans="1:119">
      <c r="A55" s="12"/>
      <c r="B55" s="25">
        <v>361.3</v>
      </c>
      <c r="C55" s="20" t="s">
        <v>58</v>
      </c>
      <c r="D55" s="46">
        <v>-13720</v>
      </c>
      <c r="E55" s="46">
        <v>3994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1877685</v>
      </c>
      <c r="L55" s="46">
        <v>0</v>
      </c>
      <c r="M55" s="46">
        <v>0</v>
      </c>
      <c r="N55" s="46">
        <f t="shared" si="11"/>
        <v>1867959</v>
      </c>
      <c r="O55" s="47">
        <f t="shared" si="9"/>
        <v>165.65794608017026</v>
      </c>
      <c r="P55" s="9"/>
    </row>
    <row r="56" spans="1:119">
      <c r="A56" s="12"/>
      <c r="B56" s="25">
        <v>365</v>
      </c>
      <c r="C56" s="20" t="s">
        <v>105</v>
      </c>
      <c r="D56" s="46">
        <v>12896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12896</v>
      </c>
      <c r="O56" s="47">
        <f t="shared" si="9"/>
        <v>1.1436679673643135</v>
      </c>
      <c r="P56" s="9"/>
    </row>
    <row r="57" spans="1:119">
      <c r="A57" s="12"/>
      <c r="B57" s="25">
        <v>368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2737298</v>
      </c>
      <c r="L57" s="46">
        <v>0</v>
      </c>
      <c r="M57" s="46">
        <v>0</v>
      </c>
      <c r="N57" s="46">
        <f t="shared" si="11"/>
        <v>2737298</v>
      </c>
      <c r="O57" s="47">
        <f t="shared" si="9"/>
        <v>242.75434551259312</v>
      </c>
      <c r="P57" s="9"/>
    </row>
    <row r="58" spans="1:119">
      <c r="A58" s="12"/>
      <c r="B58" s="25">
        <v>369.9</v>
      </c>
      <c r="C58" s="20" t="s">
        <v>62</v>
      </c>
      <c r="D58" s="46">
        <v>124992</v>
      </c>
      <c r="E58" s="46">
        <v>7195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230412</v>
      </c>
      <c r="M58" s="46">
        <v>0</v>
      </c>
      <c r="N58" s="46">
        <f t="shared" si="11"/>
        <v>362599</v>
      </c>
      <c r="O58" s="47">
        <f t="shared" si="9"/>
        <v>32.156704505143665</v>
      </c>
      <c r="P58" s="9"/>
    </row>
    <row r="59" spans="1:119" ht="15.75">
      <c r="A59" s="29" t="s">
        <v>38</v>
      </c>
      <c r="B59" s="30"/>
      <c r="C59" s="31"/>
      <c r="D59" s="32">
        <f t="shared" ref="D59:M59" si="13">SUM(D60:D62)</f>
        <v>1893603</v>
      </c>
      <c r="E59" s="32">
        <f t="shared" si="13"/>
        <v>250270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47395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2191268</v>
      </c>
      <c r="O59" s="45">
        <f t="shared" si="9"/>
        <v>194.33025895707698</v>
      </c>
      <c r="P59" s="9"/>
    </row>
    <row r="60" spans="1:119">
      <c r="A60" s="12"/>
      <c r="B60" s="25">
        <v>381</v>
      </c>
      <c r="C60" s="20" t="s">
        <v>63</v>
      </c>
      <c r="D60" s="46">
        <v>1014900</v>
      </c>
      <c r="E60" s="46">
        <v>250270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1265170</v>
      </c>
      <c r="O60" s="47">
        <f t="shared" si="9"/>
        <v>112.20024831500533</v>
      </c>
      <c r="P60" s="9"/>
    </row>
    <row r="61" spans="1:119">
      <c r="A61" s="12"/>
      <c r="B61" s="25">
        <v>384</v>
      </c>
      <c r="C61" s="20" t="s">
        <v>114</v>
      </c>
      <c r="D61" s="46">
        <v>878703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878703</v>
      </c>
      <c r="O61" s="47">
        <f t="shared" si="9"/>
        <v>77.926835757360763</v>
      </c>
      <c r="P61" s="9"/>
    </row>
    <row r="62" spans="1:119" ht="15.75" thickBot="1">
      <c r="A62" s="12"/>
      <c r="B62" s="25">
        <v>389.9</v>
      </c>
      <c r="C62" s="20" t="s">
        <v>106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47395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47395</v>
      </c>
      <c r="O62" s="47">
        <f t="shared" si="9"/>
        <v>4.2031748847108901</v>
      </c>
      <c r="P62" s="9"/>
    </row>
    <row r="63" spans="1:119" ht="16.5" thickBot="1">
      <c r="A63" s="14" t="s">
        <v>53</v>
      </c>
      <c r="B63" s="23"/>
      <c r="C63" s="22"/>
      <c r="D63" s="15">
        <f t="shared" ref="D63:M63" si="14">SUM(D5,D14,D21,D32,D50,D53,D59)</f>
        <v>23309854</v>
      </c>
      <c r="E63" s="15">
        <f t="shared" si="14"/>
        <v>1389645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7325361</v>
      </c>
      <c r="J63" s="15">
        <f t="shared" si="14"/>
        <v>0</v>
      </c>
      <c r="K63" s="15">
        <f t="shared" si="14"/>
        <v>7067104</v>
      </c>
      <c r="L63" s="15">
        <f t="shared" si="14"/>
        <v>318269</v>
      </c>
      <c r="M63" s="15">
        <f t="shared" si="14"/>
        <v>0</v>
      </c>
      <c r="N63" s="15">
        <f t="shared" si="11"/>
        <v>39410233</v>
      </c>
      <c r="O63" s="38">
        <f t="shared" si="9"/>
        <v>3495.0543632493791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122</v>
      </c>
      <c r="M65" s="118"/>
      <c r="N65" s="118"/>
      <c r="O65" s="43">
        <v>11276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65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70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9854107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9854107</v>
      </c>
      <c r="O5" s="33">
        <f t="shared" ref="O5:O36" si="1">(N5/O$67)</f>
        <v>881.24727240207471</v>
      </c>
      <c r="P5" s="6"/>
    </row>
    <row r="6" spans="1:133">
      <c r="A6" s="12"/>
      <c r="B6" s="25">
        <v>311</v>
      </c>
      <c r="C6" s="20" t="s">
        <v>3</v>
      </c>
      <c r="D6" s="46">
        <v>7056279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7056279</v>
      </c>
      <c r="O6" s="47">
        <f t="shared" si="1"/>
        <v>631.03908066535507</v>
      </c>
      <c r="P6" s="9"/>
    </row>
    <row r="7" spans="1:133">
      <c r="A7" s="12"/>
      <c r="B7" s="25">
        <v>312.41000000000003</v>
      </c>
      <c r="C7" s="20" t="s">
        <v>11</v>
      </c>
      <c r="D7" s="46">
        <v>417978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417978</v>
      </c>
      <c r="O7" s="47">
        <f t="shared" si="1"/>
        <v>37.379538544088717</v>
      </c>
      <c r="P7" s="9"/>
    </row>
    <row r="8" spans="1:133">
      <c r="A8" s="12"/>
      <c r="B8" s="25">
        <v>312.51</v>
      </c>
      <c r="C8" s="20" t="s">
        <v>72</v>
      </c>
      <c r="D8" s="46">
        <v>162542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162542</v>
      </c>
      <c r="O8" s="47">
        <f t="shared" si="1"/>
        <v>14.536040064389196</v>
      </c>
      <c r="P8" s="9"/>
    </row>
    <row r="9" spans="1:133">
      <c r="A9" s="12"/>
      <c r="B9" s="25">
        <v>312.52</v>
      </c>
      <c r="C9" s="20" t="s">
        <v>93</v>
      </c>
      <c r="D9" s="46">
        <v>97977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97977</v>
      </c>
      <c r="O9" s="47">
        <f t="shared" si="1"/>
        <v>8.7620282597030936</v>
      </c>
      <c r="P9" s="9"/>
    </row>
    <row r="10" spans="1:133">
      <c r="A10" s="12"/>
      <c r="B10" s="25">
        <v>314.10000000000002</v>
      </c>
      <c r="C10" s="20" t="s">
        <v>12</v>
      </c>
      <c r="D10" s="46">
        <v>1317974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1317974</v>
      </c>
      <c r="O10" s="47">
        <f t="shared" si="1"/>
        <v>117.8656769808621</v>
      </c>
      <c r="P10" s="9"/>
    </row>
    <row r="11" spans="1:133">
      <c r="A11" s="12"/>
      <c r="B11" s="25">
        <v>314.39999999999998</v>
      </c>
      <c r="C11" s="20" t="s">
        <v>14</v>
      </c>
      <c r="D11" s="46">
        <v>53773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53773</v>
      </c>
      <c r="O11" s="47">
        <f t="shared" si="1"/>
        <v>4.8088892863530672</v>
      </c>
      <c r="P11" s="9"/>
    </row>
    <row r="12" spans="1:133">
      <c r="A12" s="12"/>
      <c r="B12" s="25">
        <v>315</v>
      </c>
      <c r="C12" s="20" t="s">
        <v>94</v>
      </c>
      <c r="D12" s="46">
        <v>604646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604646</v>
      </c>
      <c r="O12" s="47">
        <f t="shared" si="1"/>
        <v>54.073153282060453</v>
      </c>
      <c r="P12" s="9"/>
    </row>
    <row r="13" spans="1:133">
      <c r="A13" s="12"/>
      <c r="B13" s="25">
        <v>316</v>
      </c>
      <c r="C13" s="20" t="s">
        <v>95</v>
      </c>
      <c r="D13" s="46">
        <v>142938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142938</v>
      </c>
      <c r="O13" s="47">
        <f t="shared" si="1"/>
        <v>12.782865319263101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SUM(D15:D20)</f>
        <v>1593653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1593653</v>
      </c>
      <c r="O14" s="45">
        <f t="shared" si="1"/>
        <v>142.51949561795743</v>
      </c>
      <c r="P14" s="10"/>
    </row>
    <row r="15" spans="1:133">
      <c r="A15" s="12"/>
      <c r="B15" s="25">
        <v>322</v>
      </c>
      <c r="C15" s="20" t="s">
        <v>0</v>
      </c>
      <c r="D15" s="46">
        <v>295798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295798</v>
      </c>
      <c r="O15" s="47">
        <f t="shared" si="1"/>
        <v>26.453049543909856</v>
      </c>
      <c r="P15" s="9"/>
    </row>
    <row r="16" spans="1:133">
      <c r="A16" s="12"/>
      <c r="B16" s="25">
        <v>323.10000000000002</v>
      </c>
      <c r="C16" s="20" t="s">
        <v>17</v>
      </c>
      <c r="D16" s="46">
        <v>1068983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1068983</v>
      </c>
      <c r="O16" s="47">
        <f t="shared" si="1"/>
        <v>95.598551243069224</v>
      </c>
      <c r="P16" s="9"/>
    </row>
    <row r="17" spans="1:16">
      <c r="A17" s="12"/>
      <c r="B17" s="25">
        <v>323.39999999999998</v>
      </c>
      <c r="C17" s="20" t="s">
        <v>18</v>
      </c>
      <c r="D17" s="46">
        <v>68873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68873</v>
      </c>
      <c r="O17" s="47">
        <f t="shared" si="1"/>
        <v>6.1592738329458054</v>
      </c>
      <c r="P17" s="9"/>
    </row>
    <row r="18" spans="1:16">
      <c r="A18" s="12"/>
      <c r="B18" s="25">
        <v>323.7</v>
      </c>
      <c r="C18" s="20" t="s">
        <v>19</v>
      </c>
      <c r="D18" s="46">
        <v>155754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155754</v>
      </c>
      <c r="O18" s="47">
        <f t="shared" si="1"/>
        <v>13.928993024503667</v>
      </c>
      <c r="P18" s="9"/>
    </row>
    <row r="19" spans="1:16">
      <c r="A19" s="12"/>
      <c r="B19" s="25">
        <v>323.89999999999998</v>
      </c>
      <c r="C19" s="20" t="s">
        <v>20</v>
      </c>
      <c r="D19" s="46">
        <v>1375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1375</v>
      </c>
      <c r="O19" s="47">
        <f t="shared" si="1"/>
        <v>0.12296548023609372</v>
      </c>
      <c r="P19" s="9"/>
    </row>
    <row r="20" spans="1:16">
      <c r="A20" s="12"/>
      <c r="B20" s="25">
        <v>329</v>
      </c>
      <c r="C20" s="20" t="s">
        <v>21</v>
      </c>
      <c r="D20" s="46">
        <v>2870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2870</v>
      </c>
      <c r="O20" s="47">
        <f t="shared" si="1"/>
        <v>0.256662493292792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SUM(D22:D32)</f>
        <v>1272782</v>
      </c>
      <c r="E21" s="32">
        <f t="shared" si="5"/>
        <v>45810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189344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1507936</v>
      </c>
      <c r="O21" s="45">
        <f t="shared" si="1"/>
        <v>134.85387229475944</v>
      </c>
      <c r="P21" s="10"/>
    </row>
    <row r="22" spans="1:16">
      <c r="A22" s="12"/>
      <c r="B22" s="25">
        <v>331.2</v>
      </c>
      <c r="C22" s="20" t="s">
        <v>23</v>
      </c>
      <c r="D22" s="46">
        <v>5962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5962</v>
      </c>
      <c r="O22" s="47">
        <f t="shared" si="1"/>
        <v>0.53317832230370232</v>
      </c>
      <c r="P22" s="9"/>
    </row>
    <row r="23" spans="1:16">
      <c r="A23" s="12"/>
      <c r="B23" s="25">
        <v>334.1</v>
      </c>
      <c r="C23" s="20" t="s">
        <v>84</v>
      </c>
      <c r="D23" s="46">
        <v>173767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173767</v>
      </c>
      <c r="O23" s="47">
        <f t="shared" si="1"/>
        <v>15.53988553031658</v>
      </c>
      <c r="P23" s="9"/>
    </row>
    <row r="24" spans="1:16">
      <c r="A24" s="12"/>
      <c r="B24" s="25">
        <v>335.12</v>
      </c>
      <c r="C24" s="20" t="s">
        <v>96</v>
      </c>
      <c r="D24" s="46">
        <v>296148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296148</v>
      </c>
      <c r="O24" s="47">
        <f t="shared" si="1"/>
        <v>26.484349847969952</v>
      </c>
      <c r="P24" s="9"/>
    </row>
    <row r="25" spans="1:16">
      <c r="A25" s="12"/>
      <c r="B25" s="25">
        <v>335.14</v>
      </c>
      <c r="C25" s="20" t="s">
        <v>97</v>
      </c>
      <c r="D25" s="46">
        <v>676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676</v>
      </c>
      <c r="O25" s="47">
        <f t="shared" si="1"/>
        <v>6.045430155607226E-2</v>
      </c>
      <c r="P25" s="9"/>
    </row>
    <row r="26" spans="1:16">
      <c r="A26" s="12"/>
      <c r="B26" s="25">
        <v>335.15</v>
      </c>
      <c r="C26" s="20" t="s">
        <v>98</v>
      </c>
      <c r="D26" s="46">
        <v>33436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33436</v>
      </c>
      <c r="O26" s="47">
        <f t="shared" si="1"/>
        <v>2.9901627615811126</v>
      </c>
      <c r="P26" s="9"/>
    </row>
    <row r="27" spans="1:16">
      <c r="A27" s="12"/>
      <c r="B27" s="25">
        <v>335.18</v>
      </c>
      <c r="C27" s="20" t="s">
        <v>99</v>
      </c>
      <c r="D27" s="46">
        <v>598783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598783</v>
      </c>
      <c r="O27" s="47">
        <f t="shared" si="1"/>
        <v>53.548828474333753</v>
      </c>
      <c r="P27" s="9"/>
    </row>
    <row r="28" spans="1:16">
      <c r="A28" s="12"/>
      <c r="B28" s="25">
        <v>335.21</v>
      </c>
      <c r="C28" s="20" t="s">
        <v>29</v>
      </c>
      <c r="D28" s="46">
        <v>8220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8220</v>
      </c>
      <c r="O28" s="47">
        <f t="shared" si="1"/>
        <v>0.73510999821141121</v>
      </c>
      <c r="P28" s="9"/>
    </row>
    <row r="29" spans="1:16">
      <c r="A29" s="12"/>
      <c r="B29" s="25">
        <v>335.49</v>
      </c>
      <c r="C29" s="20" t="s">
        <v>30</v>
      </c>
      <c r="D29" s="46">
        <v>10790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10790</v>
      </c>
      <c r="O29" s="47">
        <f t="shared" si="1"/>
        <v>0.96494365945269178</v>
      </c>
      <c r="P29" s="9"/>
    </row>
    <row r="30" spans="1:16">
      <c r="A30" s="12"/>
      <c r="B30" s="25">
        <v>337.1</v>
      </c>
      <c r="C30" s="20" t="s">
        <v>117</v>
      </c>
      <c r="D30" s="46">
        <v>0</v>
      </c>
      <c r="E30" s="46">
        <v>45810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45810</v>
      </c>
      <c r="O30" s="47">
        <f t="shared" si="1"/>
        <v>4.0967626542657847</v>
      </c>
      <c r="P30" s="9"/>
    </row>
    <row r="31" spans="1:16">
      <c r="A31" s="12"/>
      <c r="B31" s="25">
        <v>337.2</v>
      </c>
      <c r="C31" s="20" t="s">
        <v>31</v>
      </c>
      <c r="D31" s="46">
        <v>145000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145000</v>
      </c>
      <c r="O31" s="47">
        <f t="shared" si="1"/>
        <v>12.967268824897156</v>
      </c>
      <c r="P31" s="9"/>
    </row>
    <row r="32" spans="1:16">
      <c r="A32" s="12"/>
      <c r="B32" s="25">
        <v>337.3</v>
      </c>
      <c r="C32" s="20" t="s">
        <v>118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189344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189344</v>
      </c>
      <c r="O32" s="47">
        <f t="shared" si="1"/>
        <v>16.932927919871222</v>
      </c>
      <c r="P32" s="9"/>
    </row>
    <row r="33" spans="1:16" ht="15.75">
      <c r="A33" s="29" t="s">
        <v>36</v>
      </c>
      <c r="B33" s="30"/>
      <c r="C33" s="31"/>
      <c r="D33" s="32">
        <f t="shared" ref="D33:M33" si="7">SUM(D34:D50)</f>
        <v>5866867</v>
      </c>
      <c r="E33" s="32">
        <f t="shared" si="7"/>
        <v>755210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6764044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13386121</v>
      </c>
      <c r="O33" s="45">
        <f t="shared" si="1"/>
        <v>1197.1133071006975</v>
      </c>
      <c r="P33" s="10"/>
    </row>
    <row r="34" spans="1:16">
      <c r="A34" s="12"/>
      <c r="B34" s="25">
        <v>341.3</v>
      </c>
      <c r="C34" s="20" t="s">
        <v>100</v>
      </c>
      <c r="D34" s="46">
        <v>53059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50" si="8">SUM(D34:M34)</f>
        <v>53059</v>
      </c>
      <c r="O34" s="47">
        <f t="shared" si="1"/>
        <v>4.7450366660704706</v>
      </c>
      <c r="P34" s="9"/>
    </row>
    <row r="35" spans="1:16">
      <c r="A35" s="12"/>
      <c r="B35" s="25">
        <v>341.9</v>
      </c>
      <c r="C35" s="20" t="s">
        <v>101</v>
      </c>
      <c r="D35" s="46">
        <v>47968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47968</v>
      </c>
      <c r="O35" s="47">
        <f t="shared" si="1"/>
        <v>4.2897513861563228</v>
      </c>
      <c r="P35" s="9"/>
    </row>
    <row r="36" spans="1:16">
      <c r="A36" s="12"/>
      <c r="B36" s="25">
        <v>342.1</v>
      </c>
      <c r="C36" s="20" t="s">
        <v>40</v>
      </c>
      <c r="D36" s="46">
        <v>2502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2502</v>
      </c>
      <c r="O36" s="47">
        <f t="shared" si="1"/>
        <v>0.22375245930960472</v>
      </c>
      <c r="P36" s="9"/>
    </row>
    <row r="37" spans="1:16">
      <c r="A37" s="12"/>
      <c r="B37" s="25">
        <v>342.5</v>
      </c>
      <c r="C37" s="20" t="s">
        <v>41</v>
      </c>
      <c r="D37" s="46">
        <v>25345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25345</v>
      </c>
      <c r="O37" s="47">
        <f t="shared" ref="O37:O65" si="9">(N37/O$67)</f>
        <v>2.2665891611518512</v>
      </c>
      <c r="P37" s="9"/>
    </row>
    <row r="38" spans="1:16">
      <c r="A38" s="12"/>
      <c r="B38" s="25">
        <v>342.9</v>
      </c>
      <c r="C38" s="20" t="s">
        <v>42</v>
      </c>
      <c r="D38" s="46">
        <v>33780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33780</v>
      </c>
      <c r="O38" s="47">
        <f t="shared" si="9"/>
        <v>3.0209264890001788</v>
      </c>
      <c r="P38" s="9"/>
    </row>
    <row r="39" spans="1:16">
      <c r="A39" s="12"/>
      <c r="B39" s="25">
        <v>343.4</v>
      </c>
      <c r="C39" s="20" t="s">
        <v>43</v>
      </c>
      <c r="D39" s="46">
        <v>1663153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1663153</v>
      </c>
      <c r="O39" s="47">
        <f t="shared" si="9"/>
        <v>148.7348417098909</v>
      </c>
      <c r="P39" s="9"/>
    </row>
    <row r="40" spans="1:16">
      <c r="A40" s="12"/>
      <c r="B40" s="25">
        <v>343.5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5799532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5799532</v>
      </c>
      <c r="O40" s="47">
        <f t="shared" si="9"/>
        <v>518.64890001788592</v>
      </c>
      <c r="P40" s="9"/>
    </row>
    <row r="41" spans="1:16">
      <c r="A41" s="12"/>
      <c r="B41" s="25">
        <v>343.6</v>
      </c>
      <c r="C41" s="20" t="s">
        <v>45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368868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368868</v>
      </c>
      <c r="O41" s="47">
        <f t="shared" si="9"/>
        <v>32.987658737256304</v>
      </c>
      <c r="P41" s="9"/>
    </row>
    <row r="42" spans="1:16">
      <c r="A42" s="12"/>
      <c r="B42" s="25">
        <v>343.9</v>
      </c>
      <c r="C42" s="20" t="s">
        <v>47</v>
      </c>
      <c r="D42" s="46">
        <v>913389</v>
      </c>
      <c r="E42" s="46">
        <v>0</v>
      </c>
      <c r="F42" s="46">
        <v>0</v>
      </c>
      <c r="G42" s="46">
        <v>0</v>
      </c>
      <c r="H42" s="46">
        <v>0</v>
      </c>
      <c r="I42" s="46">
        <v>595644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1509033</v>
      </c>
      <c r="O42" s="47">
        <f t="shared" si="9"/>
        <v>134.95197639062781</v>
      </c>
      <c r="P42" s="9"/>
    </row>
    <row r="43" spans="1:16">
      <c r="A43" s="12"/>
      <c r="B43" s="25">
        <v>344.5</v>
      </c>
      <c r="C43" s="20" t="s">
        <v>102</v>
      </c>
      <c r="D43" s="46">
        <v>568666</v>
      </c>
      <c r="E43" s="46">
        <v>62005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630671</v>
      </c>
      <c r="O43" s="47">
        <f t="shared" si="9"/>
        <v>56.400554462529065</v>
      </c>
      <c r="P43" s="9"/>
    </row>
    <row r="44" spans="1:16">
      <c r="A44" s="12"/>
      <c r="B44" s="25">
        <v>344.6</v>
      </c>
      <c r="C44" s="20" t="s">
        <v>103</v>
      </c>
      <c r="D44" s="46">
        <v>0</v>
      </c>
      <c r="E44" s="46">
        <v>693205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693205</v>
      </c>
      <c r="O44" s="47">
        <f t="shared" si="9"/>
        <v>61.992935074226438</v>
      </c>
      <c r="P44" s="9"/>
    </row>
    <row r="45" spans="1:16">
      <c r="A45" s="12"/>
      <c r="B45" s="25">
        <v>344.9</v>
      </c>
      <c r="C45" s="20" t="s">
        <v>104</v>
      </c>
      <c r="D45" s="46">
        <v>125885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125885</v>
      </c>
      <c r="O45" s="47">
        <f t="shared" si="9"/>
        <v>11.257825076015024</v>
      </c>
      <c r="P45" s="9"/>
    </row>
    <row r="46" spans="1:16">
      <c r="A46" s="12"/>
      <c r="B46" s="25">
        <v>347.2</v>
      </c>
      <c r="C46" s="20" t="s">
        <v>50</v>
      </c>
      <c r="D46" s="46">
        <v>1990688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1990688</v>
      </c>
      <c r="O46" s="47">
        <f t="shared" si="9"/>
        <v>178.02611339653015</v>
      </c>
      <c r="P46" s="9"/>
    </row>
    <row r="47" spans="1:16">
      <c r="A47" s="12"/>
      <c r="B47" s="25">
        <v>347.4</v>
      </c>
      <c r="C47" s="20" t="s">
        <v>51</v>
      </c>
      <c r="D47" s="46">
        <v>5240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5240</v>
      </c>
      <c r="O47" s="47">
        <f t="shared" si="9"/>
        <v>0.4686102664997317</v>
      </c>
      <c r="P47" s="9"/>
    </row>
    <row r="48" spans="1:16">
      <c r="A48" s="12"/>
      <c r="B48" s="25">
        <v>347.5</v>
      </c>
      <c r="C48" s="20" t="s">
        <v>52</v>
      </c>
      <c r="D48" s="46">
        <v>35657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35657</v>
      </c>
      <c r="O48" s="47">
        <f t="shared" si="9"/>
        <v>3.1887855482024681</v>
      </c>
      <c r="P48" s="9"/>
    </row>
    <row r="49" spans="1:16">
      <c r="A49" s="12"/>
      <c r="B49" s="25">
        <v>347.9</v>
      </c>
      <c r="C49" s="20" t="s">
        <v>119</v>
      </c>
      <c r="D49" s="46">
        <v>366737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366737</v>
      </c>
      <c r="O49" s="47">
        <f t="shared" si="9"/>
        <v>32.7970846002504</v>
      </c>
      <c r="P49" s="9"/>
    </row>
    <row r="50" spans="1:16">
      <c r="A50" s="12"/>
      <c r="B50" s="25">
        <v>349</v>
      </c>
      <c r="C50" s="20" t="s">
        <v>1</v>
      </c>
      <c r="D50" s="46">
        <v>34798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34798</v>
      </c>
      <c r="O50" s="47">
        <f t="shared" si="9"/>
        <v>3.1119656590949742</v>
      </c>
      <c r="P50" s="9"/>
    </row>
    <row r="51" spans="1:16" ht="15.75">
      <c r="A51" s="29" t="s">
        <v>37</v>
      </c>
      <c r="B51" s="30"/>
      <c r="C51" s="31"/>
      <c r="D51" s="32">
        <f t="shared" ref="D51:M51" si="10">SUM(D52:D53)</f>
        <v>880804</v>
      </c>
      <c r="E51" s="32">
        <f t="shared" si="10"/>
        <v>842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>SUM(D51:M51)</f>
        <v>881646</v>
      </c>
      <c r="O51" s="45">
        <f t="shared" si="9"/>
        <v>78.845108209622609</v>
      </c>
      <c r="P51" s="10"/>
    </row>
    <row r="52" spans="1:16">
      <c r="A52" s="13"/>
      <c r="B52" s="39">
        <v>351.1</v>
      </c>
      <c r="C52" s="21" t="s">
        <v>55</v>
      </c>
      <c r="D52" s="46">
        <v>29921</v>
      </c>
      <c r="E52" s="46">
        <v>842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30763</v>
      </c>
      <c r="O52" s="47">
        <f t="shared" si="9"/>
        <v>2.7511178680021464</v>
      </c>
      <c r="P52" s="9"/>
    </row>
    <row r="53" spans="1:16">
      <c r="A53" s="13"/>
      <c r="B53" s="39">
        <v>354</v>
      </c>
      <c r="C53" s="21" t="s">
        <v>56</v>
      </c>
      <c r="D53" s="46">
        <v>850883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850883</v>
      </c>
      <c r="O53" s="47">
        <f t="shared" si="9"/>
        <v>76.093990341620454</v>
      </c>
      <c r="P53" s="9"/>
    </row>
    <row r="54" spans="1:16" ht="15.75">
      <c r="A54" s="29" t="s">
        <v>4</v>
      </c>
      <c r="B54" s="30"/>
      <c r="C54" s="31"/>
      <c r="D54" s="32">
        <f t="shared" ref="D54:M54" si="11">SUM(D55:D61)</f>
        <v>173574</v>
      </c>
      <c r="E54" s="32">
        <f t="shared" si="11"/>
        <v>6937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1826866</v>
      </c>
      <c r="L54" s="32">
        <f t="shared" si="11"/>
        <v>215597</v>
      </c>
      <c r="M54" s="32">
        <f t="shared" si="11"/>
        <v>0</v>
      </c>
      <c r="N54" s="32">
        <f>SUM(D54:M54)</f>
        <v>2222974</v>
      </c>
      <c r="O54" s="45">
        <f t="shared" si="9"/>
        <v>198.79932033625471</v>
      </c>
      <c r="P54" s="10"/>
    </row>
    <row r="55" spans="1:16">
      <c r="A55" s="12"/>
      <c r="B55" s="25">
        <v>361.1</v>
      </c>
      <c r="C55" s="20" t="s">
        <v>57</v>
      </c>
      <c r="D55" s="46">
        <v>52996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2364947</v>
      </c>
      <c r="L55" s="46">
        <v>1152</v>
      </c>
      <c r="M55" s="46">
        <v>0</v>
      </c>
      <c r="N55" s="46">
        <f>SUM(D55:M55)</f>
        <v>2419095</v>
      </c>
      <c r="O55" s="47">
        <f t="shared" si="9"/>
        <v>216.33831157216954</v>
      </c>
      <c r="P55" s="9"/>
    </row>
    <row r="56" spans="1:16">
      <c r="A56" s="12"/>
      <c r="B56" s="25">
        <v>361.3</v>
      </c>
      <c r="C56" s="20" t="s">
        <v>58</v>
      </c>
      <c r="D56" s="46">
        <v>21058</v>
      </c>
      <c r="E56" s="46">
        <v>5064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-3222762</v>
      </c>
      <c r="L56" s="46">
        <v>0</v>
      </c>
      <c r="M56" s="46">
        <v>0</v>
      </c>
      <c r="N56" s="46">
        <f t="shared" ref="N56:N61" si="12">SUM(D56:M56)</f>
        <v>-3196640</v>
      </c>
      <c r="O56" s="47">
        <f t="shared" si="9"/>
        <v>-285.87372563047757</v>
      </c>
      <c r="P56" s="9"/>
    </row>
    <row r="57" spans="1:16">
      <c r="A57" s="12"/>
      <c r="B57" s="25">
        <v>362</v>
      </c>
      <c r="C57" s="20" t="s">
        <v>59</v>
      </c>
      <c r="D57" s="46">
        <v>1066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1066</v>
      </c>
      <c r="O57" s="47">
        <f t="shared" si="9"/>
        <v>9.5331783223037023E-2</v>
      </c>
      <c r="P57" s="9"/>
    </row>
    <row r="58" spans="1:16">
      <c r="A58" s="12"/>
      <c r="B58" s="25">
        <v>365</v>
      </c>
      <c r="C58" s="20" t="s">
        <v>105</v>
      </c>
      <c r="D58" s="46">
        <v>14901</v>
      </c>
      <c r="E58" s="46">
        <v>23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14924</v>
      </c>
      <c r="O58" s="47">
        <f t="shared" si="9"/>
        <v>1.3346449651225183</v>
      </c>
      <c r="P58" s="9"/>
    </row>
    <row r="59" spans="1:16">
      <c r="A59" s="12"/>
      <c r="B59" s="25">
        <v>366</v>
      </c>
      <c r="C59" s="20" t="s">
        <v>85</v>
      </c>
      <c r="D59" s="46">
        <v>4849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4849</v>
      </c>
      <c r="O59" s="47">
        <f t="shared" si="9"/>
        <v>0.43364335539259524</v>
      </c>
      <c r="P59" s="9"/>
    </row>
    <row r="60" spans="1:16">
      <c r="A60" s="12"/>
      <c r="B60" s="25">
        <v>368</v>
      </c>
      <c r="C60" s="20" t="s">
        <v>61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2684681</v>
      </c>
      <c r="L60" s="46">
        <v>0</v>
      </c>
      <c r="M60" s="46">
        <v>0</v>
      </c>
      <c r="N60" s="46">
        <f t="shared" si="12"/>
        <v>2684681</v>
      </c>
      <c r="O60" s="47">
        <f t="shared" si="9"/>
        <v>240.08951886961188</v>
      </c>
      <c r="P60" s="9"/>
    </row>
    <row r="61" spans="1:16">
      <c r="A61" s="12"/>
      <c r="B61" s="25">
        <v>369.9</v>
      </c>
      <c r="C61" s="20" t="s">
        <v>62</v>
      </c>
      <c r="D61" s="46">
        <v>78704</v>
      </c>
      <c r="E61" s="46">
        <v>1850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214445</v>
      </c>
      <c r="M61" s="46">
        <v>0</v>
      </c>
      <c r="N61" s="46">
        <f t="shared" si="12"/>
        <v>294999</v>
      </c>
      <c r="O61" s="47">
        <f t="shared" si="9"/>
        <v>26.381595421212662</v>
      </c>
      <c r="P61" s="9"/>
    </row>
    <row r="62" spans="1:16" ht="15.75">
      <c r="A62" s="29" t="s">
        <v>38</v>
      </c>
      <c r="B62" s="30"/>
      <c r="C62" s="31"/>
      <c r="D62" s="32">
        <f t="shared" ref="D62:M62" si="13">SUM(D63:D64)</f>
        <v>1014600</v>
      </c>
      <c r="E62" s="32">
        <f t="shared" si="13"/>
        <v>204330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73088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1292018</v>
      </c>
      <c r="O62" s="45">
        <f t="shared" si="9"/>
        <v>115.54444643176534</v>
      </c>
      <c r="P62" s="9"/>
    </row>
    <row r="63" spans="1:16">
      <c r="A63" s="12"/>
      <c r="B63" s="25">
        <v>381</v>
      </c>
      <c r="C63" s="20" t="s">
        <v>63</v>
      </c>
      <c r="D63" s="46">
        <v>1014600</v>
      </c>
      <c r="E63" s="46">
        <v>204330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1218930</v>
      </c>
      <c r="O63" s="47">
        <f t="shared" si="9"/>
        <v>109.00822750849579</v>
      </c>
      <c r="P63" s="9"/>
    </row>
    <row r="64" spans="1:16" ht="15.75" thickBot="1">
      <c r="A64" s="12"/>
      <c r="B64" s="25">
        <v>389.9</v>
      </c>
      <c r="C64" s="20" t="s">
        <v>106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73088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73088</v>
      </c>
      <c r="O64" s="47">
        <f t="shared" si="9"/>
        <v>6.5362189232695407</v>
      </c>
      <c r="P64" s="9"/>
    </row>
    <row r="65" spans="1:119" ht="16.5" thickBot="1">
      <c r="A65" s="14" t="s">
        <v>53</v>
      </c>
      <c r="B65" s="23"/>
      <c r="C65" s="22"/>
      <c r="D65" s="15">
        <f t="shared" ref="D65:M65" si="14">SUM(D5,D14,D21,D33,D51,D54,D62)</f>
        <v>20656387</v>
      </c>
      <c r="E65" s="15">
        <f t="shared" si="14"/>
        <v>1013129</v>
      </c>
      <c r="F65" s="15">
        <f t="shared" si="14"/>
        <v>0</v>
      </c>
      <c r="G65" s="15">
        <f t="shared" si="14"/>
        <v>0</v>
      </c>
      <c r="H65" s="15">
        <f t="shared" si="14"/>
        <v>0</v>
      </c>
      <c r="I65" s="15">
        <f t="shared" si="14"/>
        <v>7026476</v>
      </c>
      <c r="J65" s="15">
        <f t="shared" si="14"/>
        <v>0</v>
      </c>
      <c r="K65" s="15">
        <f t="shared" si="14"/>
        <v>1826866</v>
      </c>
      <c r="L65" s="15">
        <f t="shared" si="14"/>
        <v>215597</v>
      </c>
      <c r="M65" s="15">
        <f t="shared" si="14"/>
        <v>0</v>
      </c>
      <c r="N65" s="15">
        <f>SUM(D65:M65)</f>
        <v>30738455</v>
      </c>
      <c r="O65" s="38">
        <f t="shared" si="9"/>
        <v>2748.9228223931318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120</v>
      </c>
      <c r="M67" s="118"/>
      <c r="N67" s="118"/>
      <c r="O67" s="43">
        <v>11182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2025-02-12T18:33:18Z</cp:lastPrinted>
  <dcterms:created xsi:type="dcterms:W3CDTF">2000-08-31T21:26:31Z</dcterms:created>
  <dcterms:modified xsi:type="dcterms:W3CDTF">2025-02-12T18:33:22Z</dcterms:modified>
</cp:coreProperties>
</file>