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8" documentId="11_AB2B75796DAD2B4971E42824806DC6EC2B3C47CB" xr6:coauthVersionLast="47" xr6:coauthVersionMax="47" xr10:uidLastSave="{25326E73-0FA1-46F7-83CF-45F2D051EC1D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'2007'!$A$1:$O$37</definedName>
    <definedName name="_xlnm.Print_Area" localSheetId="15">'2008'!$A$1:$O$37</definedName>
    <definedName name="_xlnm.Print_Area" localSheetId="14">'2009'!$A$1:$O$36</definedName>
    <definedName name="_xlnm.Print_Area" localSheetId="13">'2010'!$A$1:$O$36</definedName>
    <definedName name="_xlnm.Print_Area" localSheetId="12">'2011'!$A$1:$O$38</definedName>
    <definedName name="_xlnm.Print_Area" localSheetId="11">'2012'!$A$1:$O$38</definedName>
    <definedName name="_xlnm.Print_Area" localSheetId="10">'2013'!$A$1:$O$38</definedName>
    <definedName name="_xlnm.Print_Area" localSheetId="9">'2014'!$A$1:$O$40</definedName>
    <definedName name="_xlnm.Print_Area" localSheetId="8">'2015'!$A$1:$O$38</definedName>
    <definedName name="_xlnm.Print_Area" localSheetId="7">'2016'!$A$1:$O$38</definedName>
    <definedName name="_xlnm.Print_Area" localSheetId="6">'2017'!$A$1:$O$38</definedName>
    <definedName name="_xlnm.Print_Area" localSheetId="5">'2018'!$A$1:$O$38</definedName>
    <definedName name="_xlnm.Print_Area" localSheetId="4">'2019'!$A$1:$O$38</definedName>
    <definedName name="_xlnm.Print_Area" localSheetId="3">'2020'!$A$1:$O$38</definedName>
    <definedName name="_xlnm.Print_Area" localSheetId="2">'2021'!$A$1:$P$41</definedName>
    <definedName name="_xlnm.Print_Area" localSheetId="1">'2022'!$A$1:$P$38</definedName>
    <definedName name="_xlnm.Print_Area" localSheetId="0">'2023'!$A$1:$P$44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49" l="1"/>
  <c r="F40" i="49"/>
  <c r="G40" i="49"/>
  <c r="H40" i="49"/>
  <c r="I40" i="49"/>
  <c r="J40" i="49"/>
  <c r="K40" i="49"/>
  <c r="L40" i="49"/>
  <c r="M40" i="49"/>
  <c r="N40" i="49"/>
  <c r="D40" i="49"/>
  <c r="O39" i="49" l="1"/>
  <c r="P39" i="49" s="1"/>
  <c r="O38" i="49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5" i="49" l="1"/>
  <c r="P35" i="49" s="1"/>
  <c r="O37" i="49"/>
  <c r="P37" i="49" s="1"/>
  <c r="O33" i="49"/>
  <c r="P33" i="49" s="1"/>
  <c r="O30" i="49"/>
  <c r="P30" i="49" s="1"/>
  <c r="O25" i="49"/>
  <c r="P25" i="49" s="1"/>
  <c r="O19" i="49"/>
  <c r="P19" i="49" s="1"/>
  <c r="O13" i="49"/>
  <c r="P13" i="49" s="1"/>
  <c r="O5" i="49"/>
  <c r="P5" i="49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34" i="48" s="1"/>
  <c r="O40" i="49" l="1"/>
  <c r="P40" i="49" s="1"/>
  <c r="G34" i="48"/>
  <c r="M34" i="48"/>
  <c r="F34" i="48"/>
  <c r="I34" i="48"/>
  <c r="N34" i="48"/>
  <c r="H34" i="48"/>
  <c r="K34" i="48"/>
  <c r="E34" i="48"/>
  <c r="J34" i="48"/>
  <c r="L34" i="48"/>
  <c r="O32" i="48"/>
  <c r="P32" i="48" s="1"/>
  <c r="O30" i="48"/>
  <c r="P30" i="48" s="1"/>
  <c r="O27" i="48"/>
  <c r="P27" i="48" s="1"/>
  <c r="O24" i="48"/>
  <c r="P24" i="48" s="1"/>
  <c r="O18" i="48"/>
  <c r="P18" i="48" s="1"/>
  <c r="O13" i="48"/>
  <c r="P13" i="48" s="1"/>
  <c r="O5" i="48"/>
  <c r="P5" i="48" s="1"/>
  <c r="O36" i="47"/>
  <c r="P36" i="47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/>
  <c r="O27" i="47"/>
  <c r="P27" i="47"/>
  <c r="O26" i="47"/>
  <c r="P26" i="47" s="1"/>
  <c r="O25" i="47"/>
  <c r="P25" i="47"/>
  <c r="N24" i="47"/>
  <c r="M24" i="47"/>
  <c r="L24" i="47"/>
  <c r="K24" i="47"/>
  <c r="J24" i="47"/>
  <c r="I24" i="47"/>
  <c r="H24" i="47"/>
  <c r="G24" i="47"/>
  <c r="O24" i="47" s="1"/>
  <c r="P24" i="47" s="1"/>
  <c r="F24" i="47"/>
  <c r="E24" i="47"/>
  <c r="D24" i="47"/>
  <c r="O23" i="47"/>
  <c r="P23" i="47" s="1"/>
  <c r="O22" i="47"/>
  <c r="P22" i="47" s="1"/>
  <c r="O21" i="47"/>
  <c r="P21" i="47" s="1"/>
  <c r="O20" i="47"/>
  <c r="P20" i="47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8" i="47" s="1"/>
  <c r="P18" i="47" s="1"/>
  <c r="O17" i="47"/>
  <c r="P17" i="47"/>
  <c r="O16" i="47"/>
  <c r="P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33" i="46"/>
  <c r="O33" i="46" s="1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/>
  <c r="M29" i="46"/>
  <c r="L29" i="46"/>
  <c r="K29" i="46"/>
  <c r="J29" i="46"/>
  <c r="I29" i="46"/>
  <c r="H29" i="46"/>
  <c r="G29" i="46"/>
  <c r="G34" i="46" s="1"/>
  <c r="F29" i="46"/>
  <c r="E29" i="46"/>
  <c r="D29" i="46"/>
  <c r="N28" i="46"/>
  <c r="O28" i="46"/>
  <c r="M27" i="46"/>
  <c r="L27" i="46"/>
  <c r="K27" i="46"/>
  <c r="J27" i="46"/>
  <c r="I27" i="46"/>
  <c r="H27" i="46"/>
  <c r="G27" i="46"/>
  <c r="F27" i="46"/>
  <c r="E27" i="46"/>
  <c r="D27" i="46"/>
  <c r="N26" i="46"/>
  <c r="O26" i="46"/>
  <c r="N25" i="46"/>
  <c r="O25" i="46"/>
  <c r="M24" i="46"/>
  <c r="L24" i="46"/>
  <c r="K24" i="46"/>
  <c r="J24" i="46"/>
  <c r="I24" i="46"/>
  <c r="H24" i="46"/>
  <c r="G24" i="46"/>
  <c r="F24" i="46"/>
  <c r="E24" i="46"/>
  <c r="D24" i="46"/>
  <c r="N23" i="46"/>
  <c r="O23" i="46"/>
  <c r="N22" i="46"/>
  <c r="O22" i="46"/>
  <c r="N21" i="46"/>
  <c r="O21" i="46"/>
  <c r="N20" i="46"/>
  <c r="O20" i="46" s="1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/>
  <c r="N14" i="46"/>
  <c r="O14" i="46"/>
  <c r="M13" i="46"/>
  <c r="L13" i="46"/>
  <c r="K13" i="46"/>
  <c r="J13" i="46"/>
  <c r="I13" i="46"/>
  <c r="H13" i="46"/>
  <c r="H34" i="46" s="1"/>
  <c r="G13" i="46"/>
  <c r="F13" i="46"/>
  <c r="E13" i="46"/>
  <c r="D13" i="46"/>
  <c r="N12" i="46"/>
  <c r="O12" i="46"/>
  <c r="N11" i="46"/>
  <c r="O11" i="46"/>
  <c r="N10" i="46"/>
  <c r="O10" i="46" s="1"/>
  <c r="N9" i="46"/>
  <c r="O9" i="46" s="1"/>
  <c r="N8" i="46"/>
  <c r="O8" i="46"/>
  <c r="N7" i="46"/>
  <c r="O7" i="46"/>
  <c r="N6" i="46"/>
  <c r="O6" i="46"/>
  <c r="M5" i="46"/>
  <c r="L5" i="46"/>
  <c r="K5" i="46"/>
  <c r="J5" i="46"/>
  <c r="I5" i="46"/>
  <c r="H5" i="46"/>
  <c r="G5" i="46"/>
  <c r="F5" i="46"/>
  <c r="E5" i="46"/>
  <c r="D5" i="46"/>
  <c r="N33" i="45"/>
  <c r="O33" i="45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1" i="45" s="1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/>
  <c r="N22" i="45"/>
  <c r="O22" i="45" s="1"/>
  <c r="N21" i="45"/>
  <c r="O21" i="45" s="1"/>
  <c r="N20" i="45"/>
  <c r="O20" i="45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K34" i="44"/>
  <c r="N33" i="44"/>
  <c r="O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M27" i="44"/>
  <c r="L27" i="44"/>
  <c r="K27" i="44"/>
  <c r="J27" i="44"/>
  <c r="I27" i="44"/>
  <c r="H27" i="44"/>
  <c r="G27" i="44"/>
  <c r="F27" i="44"/>
  <c r="N27" i="44" s="1"/>
  <c r="O27" i="44" s="1"/>
  <c r="E27" i="44"/>
  <c r="D27" i="44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N21" i="44"/>
  <c r="O21" i="44"/>
  <c r="N20" i="44"/>
  <c r="O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D34" i="44" s="1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/>
  <c r="M24" i="43"/>
  <c r="L24" i="43"/>
  <c r="K24" i="43"/>
  <c r="J24" i="43"/>
  <c r="I24" i="43"/>
  <c r="H24" i="43"/>
  <c r="H34" i="43" s="1"/>
  <c r="G24" i="43"/>
  <c r="F24" i="43"/>
  <c r="E24" i="43"/>
  <c r="D24" i="43"/>
  <c r="N23" i="43"/>
  <c r="O23" i="43"/>
  <c r="N22" i="43"/>
  <c r="O22" i="43"/>
  <c r="N21" i="43"/>
  <c r="O21" i="43" s="1"/>
  <c r="N20" i="43"/>
  <c r="O20" i="43" s="1"/>
  <c r="N19" i="43"/>
  <c r="O19" i="43" s="1"/>
  <c r="M18" i="43"/>
  <c r="L18" i="43"/>
  <c r="K18" i="43"/>
  <c r="J18" i="43"/>
  <c r="I18" i="43"/>
  <c r="H18" i="43"/>
  <c r="G18" i="43"/>
  <c r="G34" i="43" s="1"/>
  <c r="F18" i="43"/>
  <c r="E18" i="43"/>
  <c r="D18" i="43"/>
  <c r="N17" i="43"/>
  <c r="O17" i="43" s="1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33" i="42"/>
  <c r="O33" i="42"/>
  <c r="N32" i="42"/>
  <c r="O32" i="42"/>
  <c r="M31" i="42"/>
  <c r="L31" i="42"/>
  <c r="K31" i="42"/>
  <c r="J31" i="42"/>
  <c r="I31" i="42"/>
  <c r="H31" i="42"/>
  <c r="G31" i="42"/>
  <c r="F31" i="42"/>
  <c r="E31" i="42"/>
  <c r="D31" i="42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/>
  <c r="M27" i="42"/>
  <c r="L27" i="42"/>
  <c r="K27" i="42"/>
  <c r="J27" i="42"/>
  <c r="I27" i="42"/>
  <c r="H27" i="42"/>
  <c r="G27" i="42"/>
  <c r="F27" i="42"/>
  <c r="E27" i="42"/>
  <c r="D27" i="42"/>
  <c r="N26" i="42"/>
  <c r="O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N20" i="42"/>
  <c r="O20" i="42" s="1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/>
  <c r="N21" i="41"/>
  <c r="O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J33" i="41" s="1"/>
  <c r="I5" i="41"/>
  <c r="I33" i="41" s="1"/>
  <c r="H5" i="41"/>
  <c r="H33" i="41" s="1"/>
  <c r="G5" i="41"/>
  <c r="F5" i="41"/>
  <c r="E5" i="41"/>
  <c r="D5" i="41"/>
  <c r="N33" i="40"/>
  <c r="O33" i="40" s="1"/>
  <c r="N32" i="40"/>
  <c r="O32" i="40"/>
  <c r="M31" i="40"/>
  <c r="L31" i="40"/>
  <c r="K31" i="40"/>
  <c r="J31" i="40"/>
  <c r="I31" i="40"/>
  <c r="H31" i="40"/>
  <c r="G31" i="40"/>
  <c r="F31" i="40"/>
  <c r="E31" i="40"/>
  <c r="D31" i="40"/>
  <c r="N31" i="40" s="1"/>
  <c r="O31" i="40" s="1"/>
  <c r="N30" i="40"/>
  <c r="O30" i="40"/>
  <c r="M29" i="40"/>
  <c r="L29" i="40"/>
  <c r="K29" i="40"/>
  <c r="J29" i="40"/>
  <c r="I29" i="40"/>
  <c r="H29" i="40"/>
  <c r="G29" i="40"/>
  <c r="F29" i="40"/>
  <c r="E29" i="40"/>
  <c r="D29" i="40"/>
  <c r="N28" i="40"/>
  <c r="O28" i="40"/>
  <c r="M27" i="40"/>
  <c r="L27" i="40"/>
  <c r="K27" i="40"/>
  <c r="J27" i="40"/>
  <c r="I27" i="40"/>
  <c r="H27" i="40"/>
  <c r="G27" i="40"/>
  <c r="F27" i="40"/>
  <c r="N27" i="40" s="1"/>
  <c r="O27" i="40" s="1"/>
  <c r="E27" i="40"/>
  <c r="D27" i="40"/>
  <c r="N26" i="40"/>
  <c r="O26" i="40" s="1"/>
  <c r="N25" i="40"/>
  <c r="O25" i="40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/>
  <c r="N22" i="40"/>
  <c r="O22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H34" i="40" s="1"/>
  <c r="G18" i="40"/>
  <c r="F18" i="40"/>
  <c r="E18" i="40"/>
  <c r="D18" i="40"/>
  <c r="N17" i="40"/>
  <c r="O17" i="40" s="1"/>
  <c r="N16" i="40"/>
  <c r="O16" i="40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K5" i="40"/>
  <c r="K34" i="40" s="1"/>
  <c r="J5" i="40"/>
  <c r="I5" i="40"/>
  <c r="H5" i="40"/>
  <c r="G5" i="40"/>
  <c r="F5" i="40"/>
  <c r="E5" i="40"/>
  <c r="D5" i="40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M31" i="39"/>
  <c r="L31" i="39"/>
  <c r="K31" i="39"/>
  <c r="J31" i="39"/>
  <c r="I31" i="39"/>
  <c r="H31" i="39"/>
  <c r="G31" i="39"/>
  <c r="F31" i="39"/>
  <c r="E31" i="39"/>
  <c r="N31" i="39" s="1"/>
  <c r="O31" i="39" s="1"/>
  <c r="D31" i="39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N26" i="39"/>
  <c r="O26" i="39" s="1"/>
  <c r="N25" i="39"/>
  <c r="O25" i="39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/>
  <c r="N22" i="39"/>
  <c r="O22" i="39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N18" i="39" s="1"/>
  <c r="O18" i="39" s="1"/>
  <c r="G18" i="39"/>
  <c r="F18" i="39"/>
  <c r="E18" i="39"/>
  <c r="D18" i="39"/>
  <c r="N17" i="39"/>
  <c r="O17" i="39" s="1"/>
  <c r="N16" i="39"/>
  <c r="O16" i="39"/>
  <c r="N15" i="39"/>
  <c r="O15" i="39" s="1"/>
  <c r="N14" i="39"/>
  <c r="O14" i="39" s="1"/>
  <c r="M13" i="39"/>
  <c r="L13" i="39"/>
  <c r="N13" i="39" s="1"/>
  <c r="O13" i="39" s="1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K36" i="39" s="1"/>
  <c r="J5" i="39"/>
  <c r="I5" i="39"/>
  <c r="H5" i="39"/>
  <c r="G5" i="39"/>
  <c r="F5" i="39"/>
  <c r="E5" i="39"/>
  <c r="D5" i="39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F33" i="38" s="1"/>
  <c r="E25" i="38"/>
  <c r="D25" i="38"/>
  <c r="N24" i="38"/>
  <c r="O24" i="38" s="1"/>
  <c r="N23" i="38"/>
  <c r="O23" i="38" s="1"/>
  <c r="N22" i="38"/>
  <c r="O22" i="38" s="1"/>
  <c r="N21" i="38"/>
  <c r="O21" i="38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E33" i="38" s="1"/>
  <c r="D5" i="38"/>
  <c r="D33" i="38" s="1"/>
  <c r="N33" i="37"/>
  <c r="O33" i="37" s="1"/>
  <c r="N32" i="37"/>
  <c r="O32" i="37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9" i="37" s="1"/>
  <c r="O29" i="37" s="1"/>
  <c r="N28" i="37"/>
  <c r="O28" i="37"/>
  <c r="N27" i="37"/>
  <c r="O27" i="37" s="1"/>
  <c r="N26" i="37"/>
  <c r="O26" i="37" s="1"/>
  <c r="N25" i="37"/>
  <c r="O25" i="37" s="1"/>
  <c r="M24" i="37"/>
  <c r="L24" i="37"/>
  <c r="K24" i="37"/>
  <c r="J24" i="37"/>
  <c r="I24" i="37"/>
  <c r="H24" i="37"/>
  <c r="G24" i="37"/>
  <c r="N24" i="37" s="1"/>
  <c r="O24" i="37" s="1"/>
  <c r="F24" i="37"/>
  <c r="E24" i="37"/>
  <c r="D24" i="37"/>
  <c r="N23" i="37"/>
  <c r="O23" i="37" s="1"/>
  <c r="N22" i="37"/>
  <c r="O22" i="37" s="1"/>
  <c r="N21" i="37"/>
  <c r="O21" i="37"/>
  <c r="N20" i="37"/>
  <c r="O20" i="37"/>
  <c r="N19" i="37"/>
  <c r="O19" i="37" s="1"/>
  <c r="M18" i="37"/>
  <c r="L18" i="37"/>
  <c r="K18" i="37"/>
  <c r="J18" i="37"/>
  <c r="I18" i="37"/>
  <c r="H18" i="37"/>
  <c r="H34" i="37" s="1"/>
  <c r="G18" i="37"/>
  <c r="F18" i="37"/>
  <c r="E18" i="37"/>
  <c r="D18" i="37"/>
  <c r="N17" i="37"/>
  <c r="O17" i="37" s="1"/>
  <c r="N16" i="37"/>
  <c r="O16" i="37" s="1"/>
  <c r="N15" i="37"/>
  <c r="O15" i="37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/>
  <c r="M5" i="37"/>
  <c r="L5" i="37"/>
  <c r="K5" i="37"/>
  <c r="J5" i="37"/>
  <c r="I5" i="37"/>
  <c r="H5" i="37"/>
  <c r="G5" i="37"/>
  <c r="F5" i="37"/>
  <c r="E5" i="37"/>
  <c r="D5" i="37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/>
  <c r="N27" i="36"/>
  <c r="O27" i="36" s="1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 s="1"/>
  <c r="N21" i="36"/>
  <c r="O21" i="36"/>
  <c r="N20" i="36"/>
  <c r="O20" i="36" s="1"/>
  <c r="N19" i="36"/>
  <c r="O19" i="36" s="1"/>
  <c r="M18" i="36"/>
  <c r="L18" i="36"/>
  <c r="K18" i="36"/>
  <c r="J18" i="36"/>
  <c r="I18" i="36"/>
  <c r="H18" i="36"/>
  <c r="H34" i="36" s="1"/>
  <c r="G18" i="36"/>
  <c r="F18" i="36"/>
  <c r="F34" i="36" s="1"/>
  <c r="E18" i="36"/>
  <c r="E34" i="36" s="1"/>
  <c r="D18" i="36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G34" i="36" s="1"/>
  <c r="F13" i="36"/>
  <c r="E13" i="36"/>
  <c r="D13" i="36"/>
  <c r="N13" i="36" s="1"/>
  <c r="O13" i="36" s="1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M29" i="35"/>
  <c r="L29" i="35"/>
  <c r="K29" i="35"/>
  <c r="J29" i="35"/>
  <c r="I29" i="35"/>
  <c r="H29" i="35"/>
  <c r="G29" i="35"/>
  <c r="F29" i="35"/>
  <c r="F34" i="35" s="1"/>
  <c r="E29" i="35"/>
  <c r="D29" i="35"/>
  <c r="N28" i="35"/>
  <c r="O28" i="35" s="1"/>
  <c r="N27" i="35"/>
  <c r="O27" i="35"/>
  <c r="N26" i="35"/>
  <c r="O26" i="35" s="1"/>
  <c r="N25" i="35"/>
  <c r="O25" i="35" s="1"/>
  <c r="M24" i="35"/>
  <c r="L24" i="35"/>
  <c r="K24" i="35"/>
  <c r="J24" i="35"/>
  <c r="I24" i="35"/>
  <c r="H24" i="35"/>
  <c r="G24" i="35"/>
  <c r="N24" i="35"/>
  <c r="O24" i="35" s="1"/>
  <c r="F24" i="35"/>
  <c r="E24" i="35"/>
  <c r="D24" i="35"/>
  <c r="N23" i="35"/>
  <c r="O23" i="35" s="1"/>
  <c r="N22" i="35"/>
  <c r="O22" i="35" s="1"/>
  <c r="N21" i="35"/>
  <c r="O21" i="35" s="1"/>
  <c r="N20" i="35"/>
  <c r="O20" i="35"/>
  <c r="N19" i="35"/>
  <c r="O19" i="35"/>
  <c r="M18" i="35"/>
  <c r="L18" i="35"/>
  <c r="K18" i="35"/>
  <c r="J18" i="35"/>
  <c r="I18" i="35"/>
  <c r="H18" i="35"/>
  <c r="G18" i="35"/>
  <c r="F18" i="35"/>
  <c r="E18" i="35"/>
  <c r="D18" i="35"/>
  <c r="N17" i="35"/>
  <c r="O17" i="35"/>
  <c r="N16" i="35"/>
  <c r="O16" i="35"/>
  <c r="N15" i="35"/>
  <c r="O15" i="35" s="1"/>
  <c r="N14" i="35"/>
  <c r="O14" i="35" s="1"/>
  <c r="M13" i="35"/>
  <c r="L13" i="35"/>
  <c r="L34" i="35" s="1"/>
  <c r="K13" i="35"/>
  <c r="J13" i="35"/>
  <c r="I13" i="35"/>
  <c r="H13" i="35"/>
  <c r="G13" i="35"/>
  <c r="F13" i="35"/>
  <c r="E13" i="35"/>
  <c r="D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K5" i="35"/>
  <c r="K34" i="35" s="1"/>
  <c r="J5" i="35"/>
  <c r="J34" i="35" s="1"/>
  <c r="I5" i="35"/>
  <c r="H5" i="35"/>
  <c r="G5" i="35"/>
  <c r="F5" i="35"/>
  <c r="E5" i="35"/>
  <c r="D5" i="35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N22" i="34"/>
  <c r="O22" i="34" s="1"/>
  <c r="N21" i="34"/>
  <c r="O21" i="34"/>
  <c r="N20" i="34"/>
  <c r="O20" i="34" s="1"/>
  <c r="N19" i="34"/>
  <c r="O19" i="34" s="1"/>
  <c r="M18" i="34"/>
  <c r="L18" i="34"/>
  <c r="K18" i="34"/>
  <c r="J18" i="34"/>
  <c r="I18" i="34"/>
  <c r="H18" i="34"/>
  <c r="G18" i="34"/>
  <c r="G32" i="34" s="1"/>
  <c r="F18" i="34"/>
  <c r="E18" i="34"/>
  <c r="D18" i="34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H5" i="34"/>
  <c r="G5" i="34"/>
  <c r="F5" i="34"/>
  <c r="E5" i="34"/>
  <c r="D5" i="34"/>
  <c r="E29" i="33"/>
  <c r="F29" i="33"/>
  <c r="G29" i="33"/>
  <c r="H29" i="33"/>
  <c r="I29" i="33"/>
  <c r="J29" i="33"/>
  <c r="K29" i="33"/>
  <c r="L29" i="33"/>
  <c r="M29" i="33"/>
  <c r="D29" i="33"/>
  <c r="E27" i="33"/>
  <c r="F27" i="33"/>
  <c r="G27" i="33"/>
  <c r="H27" i="33"/>
  <c r="I27" i="33"/>
  <c r="J27" i="33"/>
  <c r="K27" i="33"/>
  <c r="L27" i="33"/>
  <c r="M27" i="33"/>
  <c r="E24" i="33"/>
  <c r="F24" i="33"/>
  <c r="G24" i="33"/>
  <c r="H24" i="33"/>
  <c r="I24" i="33"/>
  <c r="J24" i="33"/>
  <c r="K24" i="33"/>
  <c r="L24" i="33"/>
  <c r="M24" i="33"/>
  <c r="E18" i="33"/>
  <c r="F18" i="33"/>
  <c r="G18" i="33"/>
  <c r="H18" i="33"/>
  <c r="I18" i="33"/>
  <c r="J18" i="33"/>
  <c r="K18" i="33"/>
  <c r="L18" i="33"/>
  <c r="M18" i="33"/>
  <c r="E13" i="33"/>
  <c r="F13" i="33"/>
  <c r="G13" i="33"/>
  <c r="G32" i="33" s="1"/>
  <c r="H13" i="33"/>
  <c r="I13" i="33"/>
  <c r="J13" i="33"/>
  <c r="K13" i="33"/>
  <c r="L13" i="33"/>
  <c r="M13" i="33"/>
  <c r="E5" i="33"/>
  <c r="F5" i="33"/>
  <c r="F32" i="33" s="1"/>
  <c r="G5" i="33"/>
  <c r="H5" i="33"/>
  <c r="I5" i="33"/>
  <c r="J5" i="33"/>
  <c r="K5" i="33"/>
  <c r="L5" i="33"/>
  <c r="M5" i="33"/>
  <c r="D27" i="33"/>
  <c r="D24" i="33"/>
  <c r="D18" i="33"/>
  <c r="N18" i="33" s="1"/>
  <c r="O18" i="33" s="1"/>
  <c r="D13" i="33"/>
  <c r="N13" i="33" s="1"/>
  <c r="O13" i="33" s="1"/>
  <c r="D5" i="33"/>
  <c r="D32" i="33" s="1"/>
  <c r="N31" i="33"/>
  <c r="O31" i="33" s="1"/>
  <c r="N30" i="33"/>
  <c r="O30" i="33" s="1"/>
  <c r="N28" i="33"/>
  <c r="O28" i="33" s="1"/>
  <c r="N26" i="33"/>
  <c r="O26" i="33" s="1"/>
  <c r="N25" i="33"/>
  <c r="O25" i="33" s="1"/>
  <c r="N15" i="33"/>
  <c r="O15" i="33"/>
  <c r="N16" i="33"/>
  <c r="O16" i="33" s="1"/>
  <c r="N17" i="33"/>
  <c r="O17" i="33" s="1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 s="1"/>
  <c r="N6" i="33"/>
  <c r="O6" i="33" s="1"/>
  <c r="N19" i="33"/>
  <c r="O19" i="33" s="1"/>
  <c r="N20" i="33"/>
  <c r="O20" i="33" s="1"/>
  <c r="N21" i="33"/>
  <c r="O21" i="33"/>
  <c r="N22" i="33"/>
  <c r="O22" i="33" s="1"/>
  <c r="N23" i="33"/>
  <c r="O23" i="33" s="1"/>
  <c r="N14" i="33"/>
  <c r="O14" i="33" s="1"/>
  <c r="O13" i="47"/>
  <c r="P13" i="47"/>
  <c r="F32" i="47"/>
  <c r="J32" i="47"/>
  <c r="H32" i="47"/>
  <c r="I32" i="47"/>
  <c r="E32" i="47"/>
  <c r="M32" i="47"/>
  <c r="K32" i="47"/>
  <c r="G32" i="47"/>
  <c r="N32" i="47"/>
  <c r="D32" i="47"/>
  <c r="O33" i="47"/>
  <c r="P33" i="47" s="1"/>
  <c r="L32" i="47"/>
  <c r="I34" i="37" l="1"/>
  <c r="I32" i="33"/>
  <c r="L34" i="40"/>
  <c r="K34" i="37"/>
  <c r="N29" i="44"/>
  <c r="O29" i="44" s="1"/>
  <c r="L34" i="46"/>
  <c r="N30" i="38"/>
  <c r="O30" i="38" s="1"/>
  <c r="M34" i="46"/>
  <c r="E37" i="47"/>
  <c r="M34" i="35"/>
  <c r="N31" i="36"/>
  <c r="O31" i="36" s="1"/>
  <c r="F37" i="47"/>
  <c r="N27" i="33"/>
  <c r="O27" i="33" s="1"/>
  <c r="D34" i="36"/>
  <c r="H34" i="42"/>
  <c r="N27" i="42"/>
  <c r="O27" i="42" s="1"/>
  <c r="F34" i="43"/>
  <c r="N18" i="43"/>
  <c r="O18" i="43" s="1"/>
  <c r="G34" i="45"/>
  <c r="F32" i="34"/>
  <c r="N32" i="34" s="1"/>
  <c r="O32" i="34" s="1"/>
  <c r="J32" i="34"/>
  <c r="N5" i="36"/>
  <c r="O5" i="36" s="1"/>
  <c r="I34" i="42"/>
  <c r="K34" i="43"/>
  <c r="N29" i="43"/>
  <c r="O29" i="43" s="1"/>
  <c r="E34" i="44"/>
  <c r="H34" i="45"/>
  <c r="N13" i="45"/>
  <c r="O13" i="45" s="1"/>
  <c r="N29" i="45"/>
  <c r="O29" i="45" s="1"/>
  <c r="H37" i="47"/>
  <c r="L32" i="33"/>
  <c r="H32" i="34"/>
  <c r="E34" i="35"/>
  <c r="I34" i="35"/>
  <c r="J34" i="42"/>
  <c r="F34" i="44"/>
  <c r="I34" i="45"/>
  <c r="I37" i="47"/>
  <c r="K32" i="33"/>
  <c r="I32" i="34"/>
  <c r="N5" i="38"/>
  <c r="O5" i="38" s="1"/>
  <c r="K34" i="42"/>
  <c r="I34" i="43"/>
  <c r="G34" i="44"/>
  <c r="J34" i="45"/>
  <c r="O5" i="47"/>
  <c r="P5" i="47" s="1"/>
  <c r="K37" i="47"/>
  <c r="N14" i="41"/>
  <c r="O14" i="41" s="1"/>
  <c r="N13" i="42"/>
  <c r="O13" i="42" s="1"/>
  <c r="N29" i="35"/>
  <c r="O29" i="35" s="1"/>
  <c r="M33" i="41"/>
  <c r="N29" i="46"/>
  <c r="O29" i="46" s="1"/>
  <c r="N24" i="43"/>
  <c r="O24" i="43" s="1"/>
  <c r="F34" i="45"/>
  <c r="J32" i="33"/>
  <c r="N27" i="34"/>
  <c r="O27" i="34" s="1"/>
  <c r="I34" i="36"/>
  <c r="N34" i="36" s="1"/>
  <c r="O34" i="36" s="1"/>
  <c r="N25" i="41"/>
  <c r="O25" i="41" s="1"/>
  <c r="M34" i="42"/>
  <c r="N13" i="44"/>
  <c r="O13" i="44" s="1"/>
  <c r="L34" i="45"/>
  <c r="O34" i="47"/>
  <c r="P34" i="47" s="1"/>
  <c r="J33" i="38"/>
  <c r="J36" i="39"/>
  <c r="N31" i="44"/>
  <c r="O31" i="44" s="1"/>
  <c r="N29" i="33"/>
  <c r="O29" i="33" s="1"/>
  <c r="M32" i="34"/>
  <c r="F36" i="39"/>
  <c r="N18" i="40"/>
  <c r="O18" i="40" s="1"/>
  <c r="M34" i="43"/>
  <c r="D34" i="46"/>
  <c r="K33" i="41"/>
  <c r="E34" i="46"/>
  <c r="N31" i="46"/>
  <c r="O31" i="46" s="1"/>
  <c r="M37" i="47"/>
  <c r="E32" i="33"/>
  <c r="N32" i="33" s="1"/>
  <c r="O32" i="33" s="1"/>
  <c r="M34" i="36"/>
  <c r="N24" i="36"/>
  <c r="O24" i="36" s="1"/>
  <c r="N5" i="37"/>
  <c r="O5" i="37" s="1"/>
  <c r="G34" i="40"/>
  <c r="M34" i="44"/>
  <c r="N27" i="45"/>
  <c r="O27" i="45" s="1"/>
  <c r="F34" i="46"/>
  <c r="N13" i="46"/>
  <c r="O13" i="46" s="1"/>
  <c r="K34" i="46"/>
  <c r="N19" i="38"/>
  <c r="O19" i="38" s="1"/>
  <c r="L34" i="37"/>
  <c r="M36" i="39"/>
  <c r="N33" i="39"/>
  <c r="O33" i="39" s="1"/>
  <c r="D34" i="42"/>
  <c r="N34" i="42" s="1"/>
  <c r="O34" i="42" s="1"/>
  <c r="E34" i="40"/>
  <c r="F34" i="42"/>
  <c r="D32" i="34"/>
  <c r="N18" i="42"/>
  <c r="O18" i="42" s="1"/>
  <c r="E34" i="43"/>
  <c r="N34" i="43" s="1"/>
  <c r="O34" i="43" s="1"/>
  <c r="N18" i="35"/>
  <c r="O18" i="35" s="1"/>
  <c r="N31" i="42"/>
  <c r="O31" i="42" s="1"/>
  <c r="N18" i="45"/>
  <c r="O18" i="45" s="1"/>
  <c r="N27" i="46"/>
  <c r="O27" i="46" s="1"/>
  <c r="K32" i="34"/>
  <c r="N28" i="38"/>
  <c r="O28" i="38" s="1"/>
  <c r="I34" i="44"/>
  <c r="L32" i="34"/>
  <c r="N5" i="40"/>
  <c r="O5" i="40" s="1"/>
  <c r="I34" i="40"/>
  <c r="D34" i="37"/>
  <c r="G34" i="37"/>
  <c r="N31" i="37"/>
  <c r="O31" i="37" s="1"/>
  <c r="K33" i="38"/>
  <c r="N24" i="42"/>
  <c r="O24" i="42" s="1"/>
  <c r="L33" i="38"/>
  <c r="E36" i="39"/>
  <c r="F34" i="40"/>
  <c r="N30" i="41"/>
  <c r="O30" i="41" s="1"/>
  <c r="G36" i="39"/>
  <c r="E33" i="41"/>
  <c r="G34" i="42"/>
  <c r="N27" i="43"/>
  <c r="O27" i="43" s="1"/>
  <c r="L36" i="39"/>
  <c r="M34" i="40"/>
  <c r="N5" i="41"/>
  <c r="O5" i="41" s="1"/>
  <c r="D34" i="45"/>
  <c r="L33" i="41"/>
  <c r="D34" i="43"/>
  <c r="E34" i="45"/>
  <c r="N34" i="45" s="1"/>
  <c r="O34" i="45" s="1"/>
  <c r="H33" i="38"/>
  <c r="L34" i="42"/>
  <c r="H34" i="44"/>
  <c r="J34" i="36"/>
  <c r="I33" i="38"/>
  <c r="L37" i="47"/>
  <c r="H32" i="33"/>
  <c r="E32" i="34"/>
  <c r="L34" i="43"/>
  <c r="N5" i="44"/>
  <c r="O5" i="44" s="1"/>
  <c r="M34" i="45"/>
  <c r="N29" i="36"/>
  <c r="O29" i="36" s="1"/>
  <c r="D36" i="39"/>
  <c r="M32" i="33"/>
  <c r="N5" i="35"/>
  <c r="O5" i="35" s="1"/>
  <c r="N13" i="35"/>
  <c r="O13" i="35" s="1"/>
  <c r="E34" i="37"/>
  <c r="M33" i="38"/>
  <c r="G34" i="35"/>
  <c r="H36" i="39"/>
  <c r="N29" i="40"/>
  <c r="O29" i="40" s="1"/>
  <c r="F33" i="41"/>
  <c r="N32" i="43"/>
  <c r="O32" i="43" s="1"/>
  <c r="J34" i="37"/>
  <c r="N29" i="39"/>
  <c r="O29" i="39" s="1"/>
  <c r="N28" i="41"/>
  <c r="O28" i="41" s="1"/>
  <c r="O29" i="47"/>
  <c r="P29" i="47" s="1"/>
  <c r="N24" i="44"/>
  <c r="O24" i="44" s="1"/>
  <c r="N24" i="33"/>
  <c r="O24" i="33" s="1"/>
  <c r="N18" i="34"/>
  <c r="O18" i="34" s="1"/>
  <c r="M34" i="37"/>
  <c r="E34" i="42"/>
  <c r="D33" i="41"/>
  <c r="K34" i="45"/>
  <c r="N18" i="37"/>
  <c r="O18" i="37" s="1"/>
  <c r="K34" i="36"/>
  <c r="L34" i="44"/>
  <c r="N37" i="47"/>
  <c r="L34" i="36"/>
  <c r="N13" i="37"/>
  <c r="O13" i="37" s="1"/>
  <c r="H34" i="35"/>
  <c r="N31" i="35"/>
  <c r="O31" i="35" s="1"/>
  <c r="N25" i="38"/>
  <c r="O25" i="38" s="1"/>
  <c r="I36" i="39"/>
  <c r="J34" i="40"/>
  <c r="G33" i="41"/>
  <c r="N29" i="42"/>
  <c r="O29" i="42" s="1"/>
  <c r="I34" i="46"/>
  <c r="N18" i="46"/>
  <c r="O18" i="46" s="1"/>
  <c r="N24" i="46"/>
  <c r="O24" i="46" s="1"/>
  <c r="O34" i="48"/>
  <c r="P34" i="48" s="1"/>
  <c r="N33" i="41"/>
  <c r="O33" i="41" s="1"/>
  <c r="G37" i="47"/>
  <c r="N36" i="39"/>
  <c r="O36" i="39" s="1"/>
  <c r="O32" i="47"/>
  <c r="P32" i="47" s="1"/>
  <c r="N5" i="46"/>
  <c r="O5" i="46" s="1"/>
  <c r="N18" i="44"/>
  <c r="O18" i="44" s="1"/>
  <c r="N5" i="43"/>
  <c r="O5" i="43" s="1"/>
  <c r="N19" i="41"/>
  <c r="O19" i="41" s="1"/>
  <c r="N18" i="36"/>
  <c r="O18" i="36" s="1"/>
  <c r="F34" i="37"/>
  <c r="G33" i="38"/>
  <c r="J34" i="43"/>
  <c r="J34" i="46"/>
  <c r="N34" i="46" s="1"/>
  <c r="O34" i="46" s="1"/>
  <c r="D37" i="47"/>
  <c r="D34" i="35"/>
  <c r="N34" i="35" s="1"/>
  <c r="O34" i="35" s="1"/>
  <c r="N5" i="34"/>
  <c r="O5" i="34" s="1"/>
  <c r="N5" i="33"/>
  <c r="O5" i="33" s="1"/>
  <c r="J34" i="44"/>
  <c r="J37" i="47"/>
  <c r="N5" i="45"/>
  <c r="O5" i="45" s="1"/>
  <c r="N13" i="34"/>
  <c r="O13" i="34" s="1"/>
  <c r="D34" i="40"/>
  <c r="N5" i="39"/>
  <c r="O5" i="39" s="1"/>
  <c r="N5" i="42"/>
  <c r="O5" i="42" s="1"/>
  <c r="O37" i="47" l="1"/>
  <c r="P37" i="47" s="1"/>
  <c r="N33" i="38"/>
  <c r="O33" i="38" s="1"/>
  <c r="N34" i="37"/>
  <c r="O34" i="37" s="1"/>
  <c r="N34" i="40"/>
  <c r="O34" i="40" s="1"/>
  <c r="N34" i="44"/>
  <c r="O34" i="44" s="1"/>
</calcChain>
</file>

<file path=xl/sharedStrings.xml><?xml version="1.0" encoding="utf-8"?>
<sst xmlns="http://schemas.openxmlformats.org/spreadsheetml/2006/main" count="858" uniqueCount="106">
  <si>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</si>
  <si>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</si>
  <si>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</si>
  <si>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</si>
  <si>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</si>
  <si>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</si>
  <si>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</si>
  <si>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</si>
  <si>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</si>
  <si>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</si>
  <si>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</si>
  <si>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</si>
  <si>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</si>
  <si>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</si>
  <si>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</si>
  <si>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</si>
  <si>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</si>
  <si>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</si>
  <si>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</si>
  <si>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</si>
  <si>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</si>
  <si>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</si>
  <si>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</si>
  <si>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</si>
  <si>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</si>
  <si>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</si>
  <si>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</si>
  <si>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</si>
  <si>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</si>
  <si>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</si>
  <si>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</si>
  <si>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</si>
  <si>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</si>
  <si>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</si>
  <si>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</si>
  <si>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</si>
  <si>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</si>
  <si>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Transportation</t>
  </si>
  <si>
    <t>Road and Street Facilities</t>
  </si>
  <si>
    <t>Parking Facilities</t>
  </si>
  <si>
    <t>Culture / Recreation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</si>
  <si>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</si>
  <si>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</si>
  <si>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</si>
  <si>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</si>
  <si>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</si>
  <si>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Cocoa Beach Expenditures Reported by Account Code and Fund Type</t>
  </si>
  <si>
    <t>Local Fiscal Year Ended September 30, 2010</t>
  </si>
  <si>
    <t>2010 Municipal Census Population:</t>
  </si>
  <si>
    <t>Local Fiscal Year Ended September 30, 2011</t>
  </si>
  <si>
    <t>Airports</t>
  </si>
  <si>
    <t>Water Transportation Systems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</si>
  <si>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</si>
  <si>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</si>
  <si>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</si>
  <si>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</si>
  <si>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</si>
  <si>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</si>
  <si>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</si>
  <si>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Debt Service Payments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</si>
  <si>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</si>
  <si>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</si>
  <si>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</si>
  <si>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</si>
  <si>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</si>
  <si>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</si>
  <si>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</si>
  <si>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</si>
  <si>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Water</t>
  </si>
  <si>
    <t>Economic Environment</t>
  </si>
  <si>
    <t>Other Economic Environment</t>
  </si>
  <si>
    <t>Parks / Recreation</t>
  </si>
  <si>
    <t>Other Uses</t>
  </si>
  <si>
    <t>Interfund Transfers Out</t>
  </si>
  <si>
    <t>Other Non-Operating Disbursements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</si>
  <si>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</si>
  <si>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</si>
  <si>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</si>
  <si>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</si>
  <si>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</si>
  <si>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</si>
  <si>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</si>
  <si>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</si>
  <si>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Libraries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</si>
  <si>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</si>
  <si>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</si>
  <si>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</si>
  <si>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</si>
  <si>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</si>
  <si>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</si>
  <si>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</si>
  <si>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</si>
  <si>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</si>
  <si>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</si>
  <si>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</si>
  <si>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Industry Development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</si>
  <si>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</si>
  <si>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</si>
  <si>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</si>
  <si>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</si>
  <si>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</si>
  <si>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Ambulance and Rescue Services</t>
  </si>
  <si>
    <t>Human Services</t>
  </si>
  <si>
    <t>Health Services</t>
  </si>
  <si>
    <t>Lease Acquisitions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</si>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</sst>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8" fillId="0" borderId="1" xfId="0" applyFont="1" applyBorder="1" applyAlignment="1">
      <alignment vertical="center"/>
    </xf>
    <xf numFmtId="1" fontId="18" fillId="0" borderId="2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3E840-ED05-42F2-B844-100E4E3C6CBB}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92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93</v>
      </c>
      <c r="N4" s="98" t="s">
        <v>5</v>
      </c>
      <c r="O4" s="98" t="s">
        <v>94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8962221</v>
      </c>
      <c r="E5" s="103">
        <f>SUM(E6:E12)</f>
        <v>203</v>
      </c>
      <c r="F5" s="103">
        <f>SUM(F6:F12)</f>
        <v>0</v>
      </c>
      <c r="G5" s="103">
        <f>SUM(G6:G12)</f>
        <v>864146</v>
      </c>
      <c r="H5" s="103">
        <f>SUM(H6:H12)</f>
        <v>22980</v>
      </c>
      <c r="I5" s="103">
        <f>SUM(I6:I12)</f>
        <v>1253438</v>
      </c>
      <c r="J5" s="103">
        <f>SUM(J6:J12)</f>
        <v>51</v>
      </c>
      <c r="K5" s="103">
        <f>SUM(K6:K12)</f>
        <v>4933204</v>
      </c>
      <c r="L5" s="103">
        <f>SUM(L6:L12)</f>
        <v>3053</v>
      </c>
      <c r="M5" s="103">
        <f>SUM(M6:M12)</f>
        <v>0</v>
      </c>
      <c r="N5" s="103">
        <f>SUM(N6:N12)</f>
        <v>0</v>
      </c>
      <c r="O5" s="104">
        <f>SUM(D5:N5)</f>
        <v>16039296</v>
      </c>
      <c r="P5" s="105">
        <f>(O5/P$42)</f>
        <v>1412.4071856287426</v>
      </c>
      <c r="Q5" s="106"/>
    </row>
    <row r="6" spans="1:134">
      <c r="A6" s="108"/>
      <c r="B6" s="109">
        <v>511</v>
      </c>
      <c r="C6" s="110" t="s">
        <v>19</v>
      </c>
      <c r="D6" s="111">
        <v>132243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132243</v>
      </c>
      <c r="P6" s="112">
        <f>(O6/P$42)</f>
        <v>11.645209580838323</v>
      </c>
      <c r="Q6" s="113"/>
    </row>
    <row r="7" spans="1:134">
      <c r="A7" s="108"/>
      <c r="B7" s="109">
        <v>512</v>
      </c>
      <c r="C7" s="110" t="s">
        <v>20</v>
      </c>
      <c r="D7" s="111">
        <v>548141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548141</v>
      </c>
      <c r="P7" s="112">
        <f>(O7/P$42)</f>
        <v>48.268844663613947</v>
      </c>
      <c r="Q7" s="113"/>
    </row>
    <row r="8" spans="1:134">
      <c r="A8" s="108"/>
      <c r="B8" s="109">
        <v>513</v>
      </c>
      <c r="C8" s="110" t="s">
        <v>21</v>
      </c>
      <c r="D8" s="111">
        <v>3189915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3189915</v>
      </c>
      <c r="P8" s="112">
        <f>(O8/P$42)</f>
        <v>280.90128566396618</v>
      </c>
      <c r="Q8" s="113"/>
    </row>
    <row r="9" spans="1:134">
      <c r="A9" s="108"/>
      <c r="B9" s="109">
        <v>514</v>
      </c>
      <c r="C9" s="110" t="s">
        <v>22</v>
      </c>
      <c r="D9" s="111">
        <v>247200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247200</v>
      </c>
      <c r="P9" s="112">
        <f>(O9/P$42)</f>
        <v>21.768228249383586</v>
      </c>
      <c r="Q9" s="113"/>
    </row>
    <row r="10" spans="1:134">
      <c r="A10" s="108"/>
      <c r="B10" s="109">
        <v>515</v>
      </c>
      <c r="C10" s="110" t="s">
        <v>23</v>
      </c>
      <c r="D10" s="111">
        <v>278711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278711</v>
      </c>
      <c r="P10" s="112">
        <f>(O10/P$42)</f>
        <v>24.54306093694963</v>
      </c>
      <c r="Q10" s="113"/>
    </row>
    <row r="11" spans="1:134">
      <c r="A11" s="108"/>
      <c r="B11" s="109">
        <v>518</v>
      </c>
      <c r="C11" s="110" t="s">
        <v>24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4933204</v>
      </c>
      <c r="L11" s="111">
        <v>3053</v>
      </c>
      <c r="M11" s="111">
        <v>0</v>
      </c>
      <c r="N11" s="111">
        <v>0</v>
      </c>
      <c r="O11" s="111">
        <f t="shared" si="0"/>
        <v>4936257</v>
      </c>
      <c r="P11" s="112">
        <f>(O11/P$42)</f>
        <v>434.68272278971466</v>
      </c>
      <c r="Q11" s="113"/>
    </row>
    <row r="12" spans="1:134">
      <c r="A12" s="108"/>
      <c r="B12" s="109">
        <v>519</v>
      </c>
      <c r="C12" s="110" t="s">
        <v>25</v>
      </c>
      <c r="D12" s="111">
        <v>4566011</v>
      </c>
      <c r="E12" s="111">
        <v>203</v>
      </c>
      <c r="F12" s="111">
        <v>0</v>
      </c>
      <c r="G12" s="111">
        <v>864146</v>
      </c>
      <c r="H12" s="111">
        <v>22980</v>
      </c>
      <c r="I12" s="111">
        <v>1253438</v>
      </c>
      <c r="J12" s="111">
        <v>51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6706829</v>
      </c>
      <c r="P12" s="112">
        <f>(O12/P$42)</f>
        <v>590.59783374427616</v>
      </c>
      <c r="Q12" s="113"/>
    </row>
    <row r="13" spans="1:134" ht="15.75">
      <c r="A13" s="114" t="s">
        <v>26</v>
      </c>
      <c r="B13" s="115"/>
      <c r="C13" s="116"/>
      <c r="D13" s="117">
        <f>SUM(D14:D18)</f>
        <v>12263851</v>
      </c>
      <c r="E13" s="117">
        <f>SUM(E14:E18)</f>
        <v>0</v>
      </c>
      <c r="F13" s="117">
        <f>SUM(F14:F18)</f>
        <v>0</v>
      </c>
      <c r="G13" s="117">
        <f>SUM(G14:G18)</f>
        <v>0</v>
      </c>
      <c r="H13" s="117">
        <f>SUM(H14:H18)</f>
        <v>449775</v>
      </c>
      <c r="I13" s="117">
        <f>SUM(I14:I18)</f>
        <v>0</v>
      </c>
      <c r="J13" s="117">
        <f>SUM(J14:J18)</f>
        <v>0</v>
      </c>
      <c r="K13" s="117">
        <f>SUM(K14:K18)</f>
        <v>0</v>
      </c>
      <c r="L13" s="117">
        <f>SUM(L14:L18)</f>
        <v>0</v>
      </c>
      <c r="M13" s="117">
        <f>SUM(M14:M18)</f>
        <v>0</v>
      </c>
      <c r="N13" s="117">
        <f>SUM(N14:N18)</f>
        <v>0</v>
      </c>
      <c r="O13" s="118">
        <f>SUM(D13:N13)</f>
        <v>12713626</v>
      </c>
      <c r="P13" s="119">
        <f>(O13/P$42)</f>
        <v>1119.5514265586473</v>
      </c>
      <c r="Q13" s="120"/>
    </row>
    <row r="14" spans="1:134">
      <c r="A14" s="108"/>
      <c r="B14" s="109">
        <v>521</v>
      </c>
      <c r="C14" s="110" t="s">
        <v>27</v>
      </c>
      <c r="D14" s="111">
        <v>5914623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5914623</v>
      </c>
      <c r="P14" s="112">
        <f>(O14/P$42)</f>
        <v>520.83682634730542</v>
      </c>
      <c r="Q14" s="113"/>
    </row>
    <row r="15" spans="1:134">
      <c r="A15" s="108"/>
      <c r="B15" s="109">
        <v>522</v>
      </c>
      <c r="C15" s="110" t="s">
        <v>28</v>
      </c>
      <c r="D15" s="111">
        <v>5345240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8" si="1">SUM(D15:N15)</f>
        <v>5345240</v>
      </c>
      <c r="P15" s="112">
        <f>(O15/P$42)</f>
        <v>470.69742867206764</v>
      </c>
      <c r="Q15" s="113"/>
    </row>
    <row r="16" spans="1:134">
      <c r="A16" s="108"/>
      <c r="B16" s="109">
        <v>524</v>
      </c>
      <c r="C16" s="110" t="s">
        <v>29</v>
      </c>
      <c r="D16" s="111">
        <v>-5091</v>
      </c>
      <c r="E16" s="111">
        <v>0</v>
      </c>
      <c r="F16" s="111">
        <v>0</v>
      </c>
      <c r="G16" s="111">
        <v>0</v>
      </c>
      <c r="H16" s="111">
        <v>449775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444684</v>
      </c>
      <c r="P16" s="112">
        <f>(O16/P$42)</f>
        <v>39.158506516379006</v>
      </c>
      <c r="Q16" s="113"/>
    </row>
    <row r="17" spans="1:17">
      <c r="A17" s="108"/>
      <c r="B17" s="109">
        <v>526</v>
      </c>
      <c r="C17" s="110" t="s">
        <v>101</v>
      </c>
      <c r="D17" s="111">
        <v>118459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118459</v>
      </c>
      <c r="P17" s="112">
        <f>(O17/P$42)</f>
        <v>10.431401902078196</v>
      </c>
      <c r="Q17" s="113"/>
    </row>
    <row r="18" spans="1:17">
      <c r="A18" s="108"/>
      <c r="B18" s="109">
        <v>529</v>
      </c>
      <c r="C18" s="110" t="s">
        <v>30</v>
      </c>
      <c r="D18" s="111">
        <v>890620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890620</v>
      </c>
      <c r="P18" s="112">
        <f>(O18/P$42)</f>
        <v>78.427263120817187</v>
      </c>
      <c r="Q18" s="113"/>
    </row>
    <row r="19" spans="1:17" ht="15.75">
      <c r="A19" s="114" t="s">
        <v>31</v>
      </c>
      <c r="B19" s="115"/>
      <c r="C19" s="116"/>
      <c r="D19" s="117">
        <f>SUM(D20:D24)</f>
        <v>3158755</v>
      </c>
      <c r="E19" s="117">
        <f>SUM(E20:E24)</f>
        <v>0</v>
      </c>
      <c r="F19" s="117">
        <f>SUM(F20:F24)</f>
        <v>0</v>
      </c>
      <c r="G19" s="117">
        <f>SUM(G20:G24)</f>
        <v>0</v>
      </c>
      <c r="H19" s="117">
        <f>SUM(H20:H24)</f>
        <v>0</v>
      </c>
      <c r="I19" s="117">
        <f>SUM(I20:I24)</f>
        <v>7190713</v>
      </c>
      <c r="J19" s="117">
        <f>SUM(J20:J24)</f>
        <v>0</v>
      </c>
      <c r="K19" s="117">
        <f>SUM(K20:K24)</f>
        <v>0</v>
      </c>
      <c r="L19" s="117">
        <f>SUM(L20:L24)</f>
        <v>0</v>
      </c>
      <c r="M19" s="117">
        <f>SUM(M20:M24)</f>
        <v>0</v>
      </c>
      <c r="N19" s="117">
        <f>SUM(N20:N24)</f>
        <v>0</v>
      </c>
      <c r="O19" s="118">
        <f>SUM(D19:N19)</f>
        <v>10349468</v>
      </c>
      <c r="P19" s="119">
        <f>(O19/P$42)</f>
        <v>911.36562169778085</v>
      </c>
      <c r="Q19" s="120"/>
    </row>
    <row r="20" spans="1:17">
      <c r="A20" s="108"/>
      <c r="B20" s="109">
        <v>534</v>
      </c>
      <c r="C20" s="110" t="s">
        <v>32</v>
      </c>
      <c r="D20" s="111">
        <v>3151160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6" si="2">SUM(D20:N20)</f>
        <v>3151160</v>
      </c>
      <c r="P20" s="112">
        <f>(O20/P$42)</f>
        <v>277.48855230715043</v>
      </c>
      <c r="Q20" s="113"/>
    </row>
    <row r="21" spans="1:17">
      <c r="A21" s="108"/>
      <c r="B21" s="109">
        <v>535</v>
      </c>
      <c r="C21" s="110" t="s">
        <v>33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1462668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1462668</v>
      </c>
      <c r="P21" s="112">
        <f>(O21/P$42)</f>
        <v>128.80133849947165</v>
      </c>
      <c r="Q21" s="113"/>
    </row>
    <row r="22" spans="1:17">
      <c r="A22" s="108"/>
      <c r="B22" s="109">
        <v>536</v>
      </c>
      <c r="C22" s="110" t="s">
        <v>34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2279801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2279801</v>
      </c>
      <c r="P22" s="112">
        <f>(O22/P$42)</f>
        <v>200.75739697076435</v>
      </c>
      <c r="Q22" s="113"/>
    </row>
    <row r="23" spans="1:17">
      <c r="A23" s="108"/>
      <c r="B23" s="109">
        <v>537</v>
      </c>
      <c r="C23" s="110" t="s">
        <v>35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2565973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2565973</v>
      </c>
      <c r="P23" s="112">
        <f>(O23/P$42)</f>
        <v>225.95746741810495</v>
      </c>
      <c r="Q23" s="113"/>
    </row>
    <row r="24" spans="1:17">
      <c r="A24" s="108"/>
      <c r="B24" s="109">
        <v>538</v>
      </c>
      <c r="C24" s="110" t="s">
        <v>36</v>
      </c>
      <c r="D24" s="111">
        <v>7595</v>
      </c>
      <c r="E24" s="111">
        <v>0</v>
      </c>
      <c r="F24" s="111">
        <v>0</v>
      </c>
      <c r="G24" s="111">
        <v>0</v>
      </c>
      <c r="H24" s="111">
        <v>0</v>
      </c>
      <c r="I24" s="111">
        <v>882271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889866</v>
      </c>
      <c r="P24" s="112">
        <f>(O24/P$42)</f>
        <v>78.360866502289539</v>
      </c>
      <c r="Q24" s="113"/>
    </row>
    <row r="25" spans="1:17" ht="15.75">
      <c r="A25" s="114" t="s">
        <v>37</v>
      </c>
      <c r="B25" s="115"/>
      <c r="C25" s="116"/>
      <c r="D25" s="117">
        <f>SUM(D26:D29)</f>
        <v>5088264</v>
      </c>
      <c r="E25" s="117">
        <f>SUM(E26:E29)</f>
        <v>0</v>
      </c>
      <c r="F25" s="117">
        <f>SUM(F26:F29)</f>
        <v>0</v>
      </c>
      <c r="G25" s="117">
        <f>SUM(G26:G29)</f>
        <v>0</v>
      </c>
      <c r="H25" s="117">
        <f>SUM(H26:H29)</f>
        <v>0</v>
      </c>
      <c r="I25" s="117">
        <f>SUM(I26:I29)</f>
        <v>0</v>
      </c>
      <c r="J25" s="117">
        <f>SUM(J26:J29)</f>
        <v>0</v>
      </c>
      <c r="K25" s="117">
        <f>SUM(K26:K29)</f>
        <v>0</v>
      </c>
      <c r="L25" s="117">
        <f>SUM(L26:L29)</f>
        <v>0</v>
      </c>
      <c r="M25" s="117">
        <f>SUM(M26:M29)</f>
        <v>0</v>
      </c>
      <c r="N25" s="117">
        <f>SUM(N26:N29)</f>
        <v>0</v>
      </c>
      <c r="O25" s="117">
        <f t="shared" si="2"/>
        <v>5088264</v>
      </c>
      <c r="P25" s="119">
        <f>(O25/P$42)</f>
        <v>448.06833392039448</v>
      </c>
      <c r="Q25" s="120"/>
    </row>
    <row r="26" spans="1:17">
      <c r="A26" s="108"/>
      <c r="B26" s="109">
        <v>541</v>
      </c>
      <c r="C26" s="110" t="s">
        <v>38</v>
      </c>
      <c r="D26" s="111">
        <v>1768954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1768954</v>
      </c>
      <c r="P26" s="112">
        <f>(O26/P$42)</f>
        <v>155.7726312081719</v>
      </c>
      <c r="Q26" s="113"/>
    </row>
    <row r="27" spans="1:17">
      <c r="A27" s="108"/>
      <c r="B27" s="109">
        <v>542</v>
      </c>
      <c r="C27" s="110" t="s">
        <v>50</v>
      </c>
      <c r="D27" s="111">
        <v>800585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800585</v>
      </c>
      <c r="P27" s="112">
        <f>(O27/P$42)</f>
        <v>70.498855230715037</v>
      </c>
      <c r="Q27" s="113"/>
    </row>
    <row r="28" spans="1:17">
      <c r="A28" s="108"/>
      <c r="B28" s="109">
        <v>543</v>
      </c>
      <c r="C28" s="110" t="s">
        <v>51</v>
      </c>
      <c r="D28" s="111">
        <v>2165022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2165022</v>
      </c>
      <c r="P28" s="112">
        <f>(O28/P$42)</f>
        <v>190.65005283550545</v>
      </c>
      <c r="Q28" s="113"/>
    </row>
    <row r="29" spans="1:17">
      <c r="A29" s="108"/>
      <c r="B29" s="109">
        <v>545</v>
      </c>
      <c r="C29" s="110" t="s">
        <v>39</v>
      </c>
      <c r="D29" s="111">
        <v>353703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353703</v>
      </c>
      <c r="P29" s="112">
        <f>(O29/P$42)</f>
        <v>31.146794646002114</v>
      </c>
      <c r="Q29" s="113"/>
    </row>
    <row r="30" spans="1:17" ht="15.75">
      <c r="A30" s="114" t="s">
        <v>69</v>
      </c>
      <c r="B30" s="115"/>
      <c r="C30" s="116"/>
      <c r="D30" s="117">
        <f>SUM(D31:D32)</f>
        <v>36908</v>
      </c>
      <c r="E30" s="117">
        <f>SUM(E31:E32)</f>
        <v>532347</v>
      </c>
      <c r="F30" s="117">
        <f>SUM(F31:F32)</f>
        <v>0</v>
      </c>
      <c r="G30" s="117">
        <f>SUM(G31:G32)</f>
        <v>0</v>
      </c>
      <c r="H30" s="117">
        <f>SUM(H31:H32)</f>
        <v>0</v>
      </c>
      <c r="I30" s="117">
        <f>SUM(I31:I32)</f>
        <v>0</v>
      </c>
      <c r="J30" s="117">
        <f>SUM(J31:J32)</f>
        <v>0</v>
      </c>
      <c r="K30" s="117">
        <f>SUM(K31:K32)</f>
        <v>0</v>
      </c>
      <c r="L30" s="117">
        <f>SUM(L31:L32)</f>
        <v>0</v>
      </c>
      <c r="M30" s="117">
        <f>SUM(M31:M32)</f>
        <v>0</v>
      </c>
      <c r="N30" s="117">
        <f>SUM(N31:N32)</f>
        <v>0</v>
      </c>
      <c r="O30" s="117">
        <f t="shared" si="2"/>
        <v>569255</v>
      </c>
      <c r="P30" s="119">
        <f>(O30/P$42)</f>
        <v>50.128126100739699</v>
      </c>
      <c r="Q30" s="120"/>
    </row>
    <row r="31" spans="1:17">
      <c r="A31" s="121"/>
      <c r="B31" s="122">
        <v>552</v>
      </c>
      <c r="C31" s="123" t="s">
        <v>95</v>
      </c>
      <c r="D31" s="111">
        <v>36908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36908</v>
      </c>
      <c r="P31" s="112">
        <f>(O31/P$42)</f>
        <v>3.2500880591757659</v>
      </c>
      <c r="Q31" s="113"/>
    </row>
    <row r="32" spans="1:17">
      <c r="A32" s="121"/>
      <c r="B32" s="122">
        <v>559</v>
      </c>
      <c r="C32" s="123" t="s">
        <v>70</v>
      </c>
      <c r="D32" s="111">
        <v>0</v>
      </c>
      <c r="E32" s="111">
        <v>532347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532347</v>
      </c>
      <c r="P32" s="112">
        <f>(O32/P$42)</f>
        <v>46.878038041563933</v>
      </c>
      <c r="Q32" s="113"/>
    </row>
    <row r="33" spans="1:120" ht="15.75">
      <c r="A33" s="114" t="s">
        <v>102</v>
      </c>
      <c r="B33" s="115"/>
      <c r="C33" s="116"/>
      <c r="D33" s="117">
        <f>SUM(D34:D34)</f>
        <v>0</v>
      </c>
      <c r="E33" s="117">
        <f>SUM(E34:E34)</f>
        <v>0</v>
      </c>
      <c r="F33" s="117">
        <f>SUM(F34:F34)</f>
        <v>0</v>
      </c>
      <c r="G33" s="117">
        <f>SUM(G34:G34)</f>
        <v>0</v>
      </c>
      <c r="H33" s="117">
        <f>SUM(H34:H34)</f>
        <v>0</v>
      </c>
      <c r="I33" s="117">
        <f>SUM(I34:I34)</f>
        <v>0</v>
      </c>
      <c r="J33" s="117">
        <f>SUM(J34:J34)</f>
        <v>2796721</v>
      </c>
      <c r="K33" s="117">
        <f>SUM(K34:K34)</f>
        <v>0</v>
      </c>
      <c r="L33" s="117">
        <f>SUM(L34:L34)</f>
        <v>0</v>
      </c>
      <c r="M33" s="117">
        <f>SUM(M34:M34)</f>
        <v>0</v>
      </c>
      <c r="N33" s="117">
        <f>SUM(N34:N34)</f>
        <v>0</v>
      </c>
      <c r="O33" s="117">
        <f t="shared" si="2"/>
        <v>2796721</v>
      </c>
      <c r="P33" s="119">
        <f>(O33/P$42)</f>
        <v>246.27694610778443</v>
      </c>
      <c r="Q33" s="120"/>
    </row>
    <row r="34" spans="1:120">
      <c r="A34" s="108"/>
      <c r="B34" s="109">
        <v>562</v>
      </c>
      <c r="C34" s="110" t="s">
        <v>103</v>
      </c>
      <c r="D34" s="111">
        <v>0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2796721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2"/>
        <v>2796721</v>
      </c>
      <c r="P34" s="112">
        <f>(O34/P$42)</f>
        <v>246.27694610778443</v>
      </c>
      <c r="Q34" s="113"/>
    </row>
    <row r="35" spans="1:120" ht="15.75">
      <c r="A35" s="114" t="s">
        <v>40</v>
      </c>
      <c r="B35" s="115"/>
      <c r="C35" s="116"/>
      <c r="D35" s="117">
        <f>SUM(D36:D36)</f>
        <v>3648616</v>
      </c>
      <c r="E35" s="117">
        <f>SUM(E36:E36)</f>
        <v>0</v>
      </c>
      <c r="F35" s="117">
        <f>SUM(F36:F36)</f>
        <v>0</v>
      </c>
      <c r="G35" s="117">
        <f>SUM(G36:G36)</f>
        <v>0</v>
      </c>
      <c r="H35" s="117">
        <f>SUM(H36:H36)</f>
        <v>0</v>
      </c>
      <c r="I35" s="117">
        <f>SUM(I36:I36)</f>
        <v>0</v>
      </c>
      <c r="J35" s="117">
        <f>SUM(J36:J36)</f>
        <v>0</v>
      </c>
      <c r="K35" s="117">
        <f>SUM(K36:K36)</f>
        <v>0</v>
      </c>
      <c r="L35" s="117">
        <f>SUM(L36:L36)</f>
        <v>0</v>
      </c>
      <c r="M35" s="117">
        <f>SUM(M36:M36)</f>
        <v>0</v>
      </c>
      <c r="N35" s="117">
        <f>SUM(N36:N36)</f>
        <v>0</v>
      </c>
      <c r="O35" s="117">
        <f>SUM(D35:N35)</f>
        <v>3648616</v>
      </c>
      <c r="P35" s="119">
        <f>(O35/P$42)</f>
        <v>321.29411764705884</v>
      </c>
      <c r="Q35" s="113"/>
    </row>
    <row r="36" spans="1:120">
      <c r="A36" s="108"/>
      <c r="B36" s="109">
        <v>572</v>
      </c>
      <c r="C36" s="110" t="s">
        <v>41</v>
      </c>
      <c r="D36" s="111">
        <v>3648616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2"/>
        <v>3648616</v>
      </c>
      <c r="P36" s="112">
        <f>(O36/P$42)</f>
        <v>321.29411764705884</v>
      </c>
      <c r="Q36" s="113"/>
    </row>
    <row r="37" spans="1:120" ht="15.75">
      <c r="A37" s="114" t="s">
        <v>44</v>
      </c>
      <c r="B37" s="115"/>
      <c r="C37" s="116"/>
      <c r="D37" s="117">
        <f>SUM(D38:D39)</f>
        <v>178557</v>
      </c>
      <c r="E37" s="117">
        <f>SUM(E38:E39)</f>
        <v>40000</v>
      </c>
      <c r="F37" s="117">
        <f>SUM(F38:F39)</f>
        <v>0</v>
      </c>
      <c r="G37" s="117">
        <f>SUM(G38:G39)</f>
        <v>0</v>
      </c>
      <c r="H37" s="117">
        <f>SUM(H38:H39)</f>
        <v>158636</v>
      </c>
      <c r="I37" s="117">
        <f>SUM(I38:I39)</f>
        <v>1993909</v>
      </c>
      <c r="J37" s="117">
        <f>SUM(J38:J39)</f>
        <v>0</v>
      </c>
      <c r="K37" s="117">
        <f>SUM(K38:K39)</f>
        <v>0</v>
      </c>
      <c r="L37" s="117">
        <f>SUM(L38:L39)</f>
        <v>0</v>
      </c>
      <c r="M37" s="117">
        <f>SUM(M38:M39)</f>
        <v>0</v>
      </c>
      <c r="N37" s="117">
        <f>SUM(N38:N39)</f>
        <v>0</v>
      </c>
      <c r="O37" s="117">
        <f>SUM(D37:N37)</f>
        <v>2371102</v>
      </c>
      <c r="P37" s="119">
        <f>(O37/P$42)</f>
        <v>208.7972877773864</v>
      </c>
      <c r="Q37" s="113"/>
    </row>
    <row r="38" spans="1:120">
      <c r="A38" s="108"/>
      <c r="B38" s="109">
        <v>581</v>
      </c>
      <c r="C38" s="110" t="s">
        <v>96</v>
      </c>
      <c r="D38" s="111">
        <v>120000</v>
      </c>
      <c r="E38" s="111">
        <v>40000</v>
      </c>
      <c r="F38" s="111">
        <v>0</v>
      </c>
      <c r="G38" s="111">
        <v>0</v>
      </c>
      <c r="H38" s="111">
        <v>158636</v>
      </c>
      <c r="I38" s="111">
        <v>1993909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>SUM(D38:N38)</f>
        <v>2312545</v>
      </c>
      <c r="P38" s="112">
        <f>(O38/P$42)</f>
        <v>203.64080662205001</v>
      </c>
      <c r="Q38" s="113"/>
    </row>
    <row r="39" spans="1:120" ht="15.75" thickBot="1">
      <c r="A39" s="108"/>
      <c r="B39" s="109">
        <v>584</v>
      </c>
      <c r="C39" s="110" t="s">
        <v>104</v>
      </c>
      <c r="D39" s="111">
        <v>58557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f t="shared" ref="O39" si="3">SUM(D39:N39)</f>
        <v>58557</v>
      </c>
      <c r="P39" s="112">
        <f>(O39/P$42)</f>
        <v>5.1564811553363858</v>
      </c>
      <c r="Q39" s="113"/>
    </row>
    <row r="40" spans="1:120" ht="16.5" thickBot="1">
      <c r="A40" s="124" t="s">
        <v>10</v>
      </c>
      <c r="B40" s="125"/>
      <c r="C40" s="126"/>
      <c r="D40" s="127">
        <f>SUM(D5,D13,D19,D25,D30,D33,D35,D37)</f>
        <v>33337172</v>
      </c>
      <c r="E40" s="127">
        <f t="shared" ref="E40:N40" si="4">SUM(E5,E13,E19,E25,E30,E33,E35,E37)</f>
        <v>572550</v>
      </c>
      <c r="F40" s="127">
        <f t="shared" si="4"/>
        <v>0</v>
      </c>
      <c r="G40" s="127">
        <f t="shared" si="4"/>
        <v>864146</v>
      </c>
      <c r="H40" s="127">
        <f t="shared" si="4"/>
        <v>631391</v>
      </c>
      <c r="I40" s="127">
        <f t="shared" si="4"/>
        <v>10438060</v>
      </c>
      <c r="J40" s="127">
        <f t="shared" si="4"/>
        <v>2796772</v>
      </c>
      <c r="K40" s="127">
        <f t="shared" si="4"/>
        <v>4933204</v>
      </c>
      <c r="L40" s="127">
        <f t="shared" si="4"/>
        <v>3053</v>
      </c>
      <c r="M40" s="127">
        <f t="shared" si="4"/>
        <v>0</v>
      </c>
      <c r="N40" s="127">
        <f t="shared" si="4"/>
        <v>0</v>
      </c>
      <c r="O40" s="127">
        <f>SUM(D40:N40)</f>
        <v>53576348</v>
      </c>
      <c r="P40" s="128">
        <f>(O40/P$42)</f>
        <v>4717.8890454385346</v>
      </c>
      <c r="Q40" s="106"/>
      <c r="R40" s="129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</row>
    <row r="41" spans="1:120">
      <c r="A41" s="130"/>
      <c r="B41" s="131"/>
      <c r="C41" s="131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3"/>
    </row>
    <row r="42" spans="1:120">
      <c r="A42" s="134"/>
      <c r="B42" s="135"/>
      <c r="C42" s="135"/>
      <c r="D42" s="136"/>
      <c r="E42" s="136"/>
      <c r="F42" s="136"/>
      <c r="G42" s="136"/>
      <c r="H42" s="136"/>
      <c r="I42" s="136"/>
      <c r="J42" s="136"/>
      <c r="K42" s="136"/>
      <c r="L42" s="136"/>
      <c r="M42" s="139" t="s">
        <v>105</v>
      </c>
      <c r="N42" s="139"/>
      <c r="O42" s="139"/>
      <c r="P42" s="137">
        <v>11356</v>
      </c>
    </row>
    <row r="43" spans="1:120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43" t="s">
        <v>53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4" t="s">
        <v>46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5"/>
      <c r="Q1" s="46"/>
    </row>
    <row r="2" spans="1:133" ht="24" thickBot="1">
      <c r="A2" s="187" t="s">
        <v>61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5"/>
      <c r="Q2" s="46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47"/>
      <c r="N3" s="48"/>
      <c r="O3" s="199" t="s">
        <v>17</v>
      </c>
      <c r="P3" s="49"/>
      <c r="Q3" s="46"/>
    </row>
    <row r="4" spans="1:133" ht="32.25" customHeight="1" thickBot="1">
      <c r="A4" s="193"/>
      <c r="B4" s="194"/>
      <c r="C4" s="19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20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6566763</v>
      </c>
      <c r="E5" s="56">
        <f t="shared" si="0"/>
        <v>48830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3852534</v>
      </c>
      <c r="J5" s="56">
        <f t="shared" si="0"/>
        <v>0</v>
      </c>
      <c r="K5" s="56">
        <f t="shared" si="0"/>
        <v>2505965</v>
      </c>
      <c r="L5" s="56">
        <f t="shared" si="0"/>
        <v>117889</v>
      </c>
      <c r="M5" s="56">
        <f t="shared" si="0"/>
        <v>0</v>
      </c>
      <c r="N5" s="57">
        <f>SUM(D5:M5)</f>
        <v>13091981</v>
      </c>
      <c r="O5" s="58">
        <f t="shared" ref="O5:O36" si="1">(N5/O$38)</f>
        <v>1176.1729404366185</v>
      </c>
      <c r="P5" s="59"/>
    </row>
    <row r="6" spans="1:133">
      <c r="A6" s="61"/>
      <c r="B6" s="62">
        <v>511</v>
      </c>
      <c r="C6" s="63" t="s">
        <v>19</v>
      </c>
      <c r="D6" s="64">
        <v>67746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67746</v>
      </c>
      <c r="O6" s="65">
        <f t="shared" si="1"/>
        <v>6.086245620339592</v>
      </c>
      <c r="P6" s="66"/>
    </row>
    <row r="7" spans="1:133">
      <c r="A7" s="61"/>
      <c r="B7" s="62">
        <v>512</v>
      </c>
      <c r="C7" s="63" t="s">
        <v>20</v>
      </c>
      <c r="D7" s="64">
        <v>320627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320627</v>
      </c>
      <c r="O7" s="65">
        <f t="shared" si="1"/>
        <v>28.804869283981674</v>
      </c>
      <c r="P7" s="66"/>
    </row>
    <row r="8" spans="1:133">
      <c r="A8" s="61"/>
      <c r="B8" s="62">
        <v>513</v>
      </c>
      <c r="C8" s="63" t="s">
        <v>21</v>
      </c>
      <c r="D8" s="64">
        <v>1774526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55719</v>
      </c>
      <c r="L8" s="64">
        <v>0</v>
      </c>
      <c r="M8" s="64">
        <v>0</v>
      </c>
      <c r="N8" s="64">
        <f t="shared" si="2"/>
        <v>1830245</v>
      </c>
      <c r="O8" s="65">
        <f t="shared" si="1"/>
        <v>164.42772437337166</v>
      </c>
      <c r="P8" s="66"/>
    </row>
    <row r="9" spans="1:133">
      <c r="A9" s="61"/>
      <c r="B9" s="62">
        <v>514</v>
      </c>
      <c r="C9" s="63" t="s">
        <v>22</v>
      </c>
      <c r="D9" s="64">
        <v>323266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323266</v>
      </c>
      <c r="O9" s="65">
        <f t="shared" si="1"/>
        <v>29.041954900727699</v>
      </c>
      <c r="P9" s="66"/>
    </row>
    <row r="10" spans="1:133">
      <c r="A10" s="61"/>
      <c r="B10" s="62">
        <v>515</v>
      </c>
      <c r="C10" s="63" t="s">
        <v>23</v>
      </c>
      <c r="D10" s="64">
        <v>559531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559531</v>
      </c>
      <c r="O10" s="65">
        <f t="shared" si="1"/>
        <v>50.267810618992002</v>
      </c>
      <c r="P10" s="66"/>
    </row>
    <row r="11" spans="1:133">
      <c r="A11" s="61"/>
      <c r="B11" s="62">
        <v>518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2450246</v>
      </c>
      <c r="L11" s="64">
        <v>117889</v>
      </c>
      <c r="M11" s="64">
        <v>0</v>
      </c>
      <c r="N11" s="64">
        <f t="shared" si="2"/>
        <v>2568135</v>
      </c>
      <c r="O11" s="65">
        <f t="shared" si="1"/>
        <v>230.7191626987692</v>
      </c>
      <c r="P11" s="66"/>
    </row>
    <row r="12" spans="1:133">
      <c r="A12" s="61"/>
      <c r="B12" s="62">
        <v>519</v>
      </c>
      <c r="C12" s="63" t="s">
        <v>62</v>
      </c>
      <c r="D12" s="64">
        <v>3521067</v>
      </c>
      <c r="E12" s="64">
        <v>48830</v>
      </c>
      <c r="F12" s="64">
        <v>0</v>
      </c>
      <c r="G12" s="64">
        <v>0</v>
      </c>
      <c r="H12" s="64">
        <v>0</v>
      </c>
      <c r="I12" s="64">
        <v>3852534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7422431</v>
      </c>
      <c r="O12" s="65">
        <f t="shared" si="1"/>
        <v>666.82517294043657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SUM(D14:D17)</f>
        <v>8615162</v>
      </c>
      <c r="E13" s="70">
        <f t="shared" si="3"/>
        <v>0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23" si="4">SUM(D13:M13)</f>
        <v>8615162</v>
      </c>
      <c r="O13" s="72">
        <f t="shared" si="1"/>
        <v>773.97915730841794</v>
      </c>
      <c r="P13" s="73"/>
    </row>
    <row r="14" spans="1:133">
      <c r="A14" s="61"/>
      <c r="B14" s="62">
        <v>521</v>
      </c>
      <c r="C14" s="63" t="s">
        <v>27</v>
      </c>
      <c r="D14" s="64">
        <v>4642920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4642920</v>
      </c>
      <c r="O14" s="65">
        <f t="shared" si="1"/>
        <v>417.11616206989487</v>
      </c>
      <c r="P14" s="66"/>
    </row>
    <row r="15" spans="1:133">
      <c r="A15" s="61"/>
      <c r="B15" s="62">
        <v>522</v>
      </c>
      <c r="C15" s="63" t="s">
        <v>28</v>
      </c>
      <c r="D15" s="64">
        <v>3085566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3085566</v>
      </c>
      <c r="O15" s="65">
        <f t="shared" si="1"/>
        <v>277.20474350911866</v>
      </c>
      <c r="P15" s="66"/>
    </row>
    <row r="16" spans="1:133">
      <c r="A16" s="61"/>
      <c r="B16" s="62">
        <v>524</v>
      </c>
      <c r="C16" s="63" t="s">
        <v>29</v>
      </c>
      <c r="D16" s="64">
        <v>218575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218575</v>
      </c>
      <c r="O16" s="65">
        <f t="shared" si="1"/>
        <v>19.636600485131613</v>
      </c>
      <c r="P16" s="66"/>
    </row>
    <row r="17" spans="1:16">
      <c r="A17" s="61"/>
      <c r="B17" s="62">
        <v>529</v>
      </c>
      <c r="C17" s="63" t="s">
        <v>30</v>
      </c>
      <c r="D17" s="64">
        <v>668101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668101</v>
      </c>
      <c r="O17" s="65">
        <f t="shared" si="1"/>
        <v>60.021651244272753</v>
      </c>
      <c r="P17" s="66"/>
    </row>
    <row r="18" spans="1:16" ht="15.75">
      <c r="A18" s="67" t="s">
        <v>31</v>
      </c>
      <c r="B18" s="68"/>
      <c r="C18" s="69"/>
      <c r="D18" s="70">
        <f t="shared" ref="D18:M18" si="5">SUM(D19:D23)</f>
        <v>1491654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3047782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1">
        <f t="shared" si="4"/>
        <v>4539436</v>
      </c>
      <c r="O18" s="72">
        <f t="shared" si="1"/>
        <v>407.81924355403828</v>
      </c>
      <c r="P18" s="73"/>
    </row>
    <row r="19" spans="1:16">
      <c r="A19" s="61"/>
      <c r="B19" s="62">
        <v>534</v>
      </c>
      <c r="C19" s="63" t="s">
        <v>63</v>
      </c>
      <c r="D19" s="64">
        <v>1491654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1491654</v>
      </c>
      <c r="O19" s="65">
        <f t="shared" si="1"/>
        <v>134.00898391878536</v>
      </c>
      <c r="P19" s="66"/>
    </row>
    <row r="20" spans="1:16">
      <c r="A20" s="61"/>
      <c r="B20" s="62">
        <v>535</v>
      </c>
      <c r="C20" s="63" t="s">
        <v>33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896492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896492</v>
      </c>
      <c r="O20" s="65">
        <f t="shared" si="1"/>
        <v>80.540113197376698</v>
      </c>
      <c r="P20" s="66"/>
    </row>
    <row r="21" spans="1:16">
      <c r="A21" s="61"/>
      <c r="B21" s="62">
        <v>536</v>
      </c>
      <c r="C21" s="63" t="s">
        <v>64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873664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873664</v>
      </c>
      <c r="O21" s="65">
        <f t="shared" si="1"/>
        <v>78.489264217051485</v>
      </c>
      <c r="P21" s="66"/>
    </row>
    <row r="22" spans="1:16">
      <c r="A22" s="61"/>
      <c r="B22" s="62">
        <v>537</v>
      </c>
      <c r="C22" s="63" t="s">
        <v>65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874348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874348</v>
      </c>
      <c r="O22" s="65">
        <f t="shared" si="1"/>
        <v>78.550714221543444</v>
      </c>
      <c r="P22" s="66"/>
    </row>
    <row r="23" spans="1:16">
      <c r="A23" s="61"/>
      <c r="B23" s="62">
        <v>538</v>
      </c>
      <c r="C23" s="63" t="s">
        <v>66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403278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403278</v>
      </c>
      <c r="O23" s="65">
        <f t="shared" si="1"/>
        <v>36.230167999281285</v>
      </c>
      <c r="P23" s="66"/>
    </row>
    <row r="24" spans="1:16" ht="15.75">
      <c r="A24" s="67" t="s">
        <v>37</v>
      </c>
      <c r="B24" s="68"/>
      <c r="C24" s="69"/>
      <c r="D24" s="70">
        <f t="shared" ref="D24:M24" si="6">SUM(D25:D28)</f>
        <v>2469421</v>
      </c>
      <c r="E24" s="70">
        <f t="shared" si="6"/>
        <v>406248</v>
      </c>
      <c r="F24" s="70">
        <f t="shared" si="6"/>
        <v>0</v>
      </c>
      <c r="G24" s="70">
        <f t="shared" si="6"/>
        <v>0</v>
      </c>
      <c r="H24" s="70">
        <f t="shared" si="6"/>
        <v>0</v>
      </c>
      <c r="I24" s="70">
        <f t="shared" si="6"/>
        <v>0</v>
      </c>
      <c r="J24" s="70">
        <f t="shared" si="6"/>
        <v>0</v>
      </c>
      <c r="K24" s="70">
        <f t="shared" si="6"/>
        <v>0</v>
      </c>
      <c r="L24" s="70">
        <f t="shared" si="6"/>
        <v>0</v>
      </c>
      <c r="M24" s="70">
        <f t="shared" si="6"/>
        <v>0</v>
      </c>
      <c r="N24" s="70">
        <f t="shared" ref="N24:N30" si="7">SUM(D24:M24)</f>
        <v>2875669</v>
      </c>
      <c r="O24" s="72">
        <f t="shared" si="1"/>
        <v>258.34776749618186</v>
      </c>
      <c r="P24" s="73"/>
    </row>
    <row r="25" spans="1:16">
      <c r="A25" s="61"/>
      <c r="B25" s="62">
        <v>541</v>
      </c>
      <c r="C25" s="63" t="s">
        <v>67</v>
      </c>
      <c r="D25" s="64">
        <v>982088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7"/>
        <v>982088</v>
      </c>
      <c r="O25" s="65">
        <f t="shared" si="1"/>
        <v>88.229988320905576</v>
      </c>
      <c r="P25" s="66"/>
    </row>
    <row r="26" spans="1:16">
      <c r="A26" s="61"/>
      <c r="B26" s="62">
        <v>542</v>
      </c>
      <c r="C26" s="63" t="s">
        <v>50</v>
      </c>
      <c r="D26" s="64">
        <v>385832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7"/>
        <v>385832</v>
      </c>
      <c r="O26" s="65">
        <f t="shared" si="1"/>
        <v>34.662833527984908</v>
      </c>
      <c r="P26" s="66"/>
    </row>
    <row r="27" spans="1:16">
      <c r="A27" s="61"/>
      <c r="B27" s="62">
        <v>543</v>
      </c>
      <c r="C27" s="63" t="s">
        <v>68</v>
      </c>
      <c r="D27" s="64">
        <v>1101501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7"/>
        <v>1101501</v>
      </c>
      <c r="O27" s="65">
        <f t="shared" si="1"/>
        <v>98.957955260084447</v>
      </c>
      <c r="P27" s="66"/>
    </row>
    <row r="28" spans="1:16">
      <c r="A28" s="61"/>
      <c r="B28" s="62">
        <v>545</v>
      </c>
      <c r="C28" s="63" t="s">
        <v>39</v>
      </c>
      <c r="D28" s="64">
        <v>0</v>
      </c>
      <c r="E28" s="64">
        <v>406248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7"/>
        <v>406248</v>
      </c>
      <c r="O28" s="65">
        <f t="shared" si="1"/>
        <v>36.4969903872069</v>
      </c>
      <c r="P28" s="66"/>
    </row>
    <row r="29" spans="1:16" ht="15.75">
      <c r="A29" s="67" t="s">
        <v>69</v>
      </c>
      <c r="B29" s="68"/>
      <c r="C29" s="69"/>
      <c r="D29" s="70">
        <f t="shared" ref="D29:M29" si="8">SUM(D30:D30)</f>
        <v>0</v>
      </c>
      <c r="E29" s="70">
        <f t="shared" si="8"/>
        <v>26168</v>
      </c>
      <c r="F29" s="70">
        <f t="shared" si="8"/>
        <v>0</v>
      </c>
      <c r="G29" s="70">
        <f t="shared" si="8"/>
        <v>0</v>
      </c>
      <c r="H29" s="70">
        <f t="shared" si="8"/>
        <v>0</v>
      </c>
      <c r="I29" s="70">
        <f t="shared" si="8"/>
        <v>0</v>
      </c>
      <c r="J29" s="70">
        <f t="shared" si="8"/>
        <v>0</v>
      </c>
      <c r="K29" s="70">
        <f t="shared" si="8"/>
        <v>0</v>
      </c>
      <c r="L29" s="70">
        <f t="shared" si="8"/>
        <v>0</v>
      </c>
      <c r="M29" s="70">
        <f t="shared" si="8"/>
        <v>0</v>
      </c>
      <c r="N29" s="70">
        <f t="shared" si="7"/>
        <v>26168</v>
      </c>
      <c r="O29" s="72">
        <f t="shared" si="1"/>
        <v>2.3509118677567153</v>
      </c>
      <c r="P29" s="73"/>
    </row>
    <row r="30" spans="1:16">
      <c r="A30" s="61"/>
      <c r="B30" s="62">
        <v>559</v>
      </c>
      <c r="C30" s="63" t="s">
        <v>70</v>
      </c>
      <c r="D30" s="64">
        <v>0</v>
      </c>
      <c r="E30" s="64">
        <v>26168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f t="shared" si="7"/>
        <v>26168</v>
      </c>
      <c r="O30" s="65">
        <f t="shared" si="1"/>
        <v>2.3509118677567153</v>
      </c>
      <c r="P30" s="66"/>
    </row>
    <row r="31" spans="1:16" ht="15.75">
      <c r="A31" s="67" t="s">
        <v>40</v>
      </c>
      <c r="B31" s="68"/>
      <c r="C31" s="69"/>
      <c r="D31" s="70">
        <f t="shared" ref="D31:M31" si="9">SUM(D32:D32)</f>
        <v>3615523</v>
      </c>
      <c r="E31" s="70">
        <f t="shared" si="9"/>
        <v>0</v>
      </c>
      <c r="F31" s="70">
        <f t="shared" si="9"/>
        <v>0</v>
      </c>
      <c r="G31" s="70">
        <f t="shared" si="9"/>
        <v>0</v>
      </c>
      <c r="H31" s="70">
        <f t="shared" si="9"/>
        <v>0</v>
      </c>
      <c r="I31" s="70">
        <f t="shared" si="9"/>
        <v>0</v>
      </c>
      <c r="J31" s="70">
        <f t="shared" si="9"/>
        <v>0</v>
      </c>
      <c r="K31" s="70">
        <f t="shared" si="9"/>
        <v>0</v>
      </c>
      <c r="L31" s="70">
        <f t="shared" si="9"/>
        <v>0</v>
      </c>
      <c r="M31" s="70">
        <f t="shared" si="9"/>
        <v>0</v>
      </c>
      <c r="N31" s="70">
        <f t="shared" ref="N31:N36" si="10">SUM(D31:M31)</f>
        <v>3615523</v>
      </c>
      <c r="O31" s="72">
        <f t="shared" si="1"/>
        <v>324.81564998652414</v>
      </c>
      <c r="P31" s="66"/>
    </row>
    <row r="32" spans="1:16">
      <c r="A32" s="61"/>
      <c r="B32" s="62">
        <v>572</v>
      </c>
      <c r="C32" s="63" t="s">
        <v>71</v>
      </c>
      <c r="D32" s="64">
        <v>3615523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f t="shared" si="10"/>
        <v>3615523</v>
      </c>
      <c r="O32" s="65">
        <f t="shared" si="1"/>
        <v>324.81564998652414</v>
      </c>
      <c r="P32" s="66"/>
    </row>
    <row r="33" spans="1:119" ht="15.75">
      <c r="A33" s="67" t="s">
        <v>72</v>
      </c>
      <c r="B33" s="68"/>
      <c r="C33" s="69"/>
      <c r="D33" s="70">
        <f t="shared" ref="D33:M33" si="11">SUM(D34:D35)</f>
        <v>168290</v>
      </c>
      <c r="E33" s="70">
        <f t="shared" si="11"/>
        <v>496850</v>
      </c>
      <c r="F33" s="70">
        <f t="shared" si="11"/>
        <v>0</v>
      </c>
      <c r="G33" s="70">
        <f t="shared" si="11"/>
        <v>0</v>
      </c>
      <c r="H33" s="70">
        <f t="shared" si="11"/>
        <v>0</v>
      </c>
      <c r="I33" s="70">
        <f t="shared" si="11"/>
        <v>4199895</v>
      </c>
      <c r="J33" s="70">
        <f t="shared" si="11"/>
        <v>0</v>
      </c>
      <c r="K33" s="70">
        <f t="shared" si="11"/>
        <v>0</v>
      </c>
      <c r="L33" s="70">
        <f t="shared" si="11"/>
        <v>0</v>
      </c>
      <c r="M33" s="70">
        <f t="shared" si="11"/>
        <v>0</v>
      </c>
      <c r="N33" s="70">
        <f t="shared" si="10"/>
        <v>4865035</v>
      </c>
      <c r="O33" s="72">
        <f t="shared" si="1"/>
        <v>437.07079328002874</v>
      </c>
      <c r="P33" s="66"/>
    </row>
    <row r="34" spans="1:119">
      <c r="A34" s="61"/>
      <c r="B34" s="62">
        <v>581</v>
      </c>
      <c r="C34" s="63" t="s">
        <v>73</v>
      </c>
      <c r="D34" s="64">
        <v>163828</v>
      </c>
      <c r="E34" s="64">
        <v>494350</v>
      </c>
      <c r="F34" s="64">
        <v>0</v>
      </c>
      <c r="G34" s="64">
        <v>0</v>
      </c>
      <c r="H34" s="64">
        <v>0</v>
      </c>
      <c r="I34" s="64">
        <v>917163</v>
      </c>
      <c r="J34" s="64">
        <v>0</v>
      </c>
      <c r="K34" s="64">
        <v>0</v>
      </c>
      <c r="L34" s="64">
        <v>0</v>
      </c>
      <c r="M34" s="64">
        <v>0</v>
      </c>
      <c r="N34" s="64">
        <f t="shared" si="10"/>
        <v>1575341</v>
      </c>
      <c r="O34" s="65">
        <f t="shared" si="1"/>
        <v>141.52735603270148</v>
      </c>
      <c r="P34" s="66"/>
    </row>
    <row r="35" spans="1:119" ht="15.75" thickBot="1">
      <c r="A35" s="61"/>
      <c r="B35" s="62">
        <v>590</v>
      </c>
      <c r="C35" s="63" t="s">
        <v>74</v>
      </c>
      <c r="D35" s="64">
        <v>4462</v>
      </c>
      <c r="E35" s="64">
        <v>2500</v>
      </c>
      <c r="F35" s="64">
        <v>0</v>
      </c>
      <c r="G35" s="64">
        <v>0</v>
      </c>
      <c r="H35" s="64">
        <v>0</v>
      </c>
      <c r="I35" s="64">
        <v>3282732</v>
      </c>
      <c r="J35" s="64">
        <v>0</v>
      </c>
      <c r="K35" s="64">
        <v>0</v>
      </c>
      <c r="L35" s="64">
        <v>0</v>
      </c>
      <c r="M35" s="64">
        <v>0</v>
      </c>
      <c r="N35" s="64">
        <f t="shared" si="10"/>
        <v>3289694</v>
      </c>
      <c r="O35" s="65">
        <f t="shared" si="1"/>
        <v>295.54343724732729</v>
      </c>
      <c r="P35" s="66"/>
    </row>
    <row r="36" spans="1:119" ht="16.5" thickBot="1">
      <c r="A36" s="74" t="s">
        <v>10</v>
      </c>
      <c r="B36" s="75"/>
      <c r="C36" s="76"/>
      <c r="D36" s="77">
        <f>SUM(D5,D13,D18,D24,D29,D31,D33)</f>
        <v>22926813</v>
      </c>
      <c r="E36" s="77">
        <f t="shared" ref="E36:M36" si="12">SUM(E5,E13,E18,E24,E29,E31,E33)</f>
        <v>978096</v>
      </c>
      <c r="F36" s="77">
        <f t="shared" si="12"/>
        <v>0</v>
      </c>
      <c r="G36" s="77">
        <f t="shared" si="12"/>
        <v>0</v>
      </c>
      <c r="H36" s="77">
        <f t="shared" si="12"/>
        <v>0</v>
      </c>
      <c r="I36" s="77">
        <f t="shared" si="12"/>
        <v>11100211</v>
      </c>
      <c r="J36" s="77">
        <f t="shared" si="12"/>
        <v>0</v>
      </c>
      <c r="K36" s="77">
        <f t="shared" si="12"/>
        <v>2505965</v>
      </c>
      <c r="L36" s="77">
        <f t="shared" si="12"/>
        <v>117889</v>
      </c>
      <c r="M36" s="77">
        <f t="shared" si="12"/>
        <v>0</v>
      </c>
      <c r="N36" s="77">
        <f t="shared" si="10"/>
        <v>37628974</v>
      </c>
      <c r="O36" s="78">
        <f t="shared" si="1"/>
        <v>3380.5564639295662</v>
      </c>
      <c r="P36" s="59"/>
      <c r="Q36" s="79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</row>
    <row r="37" spans="1:119">
      <c r="A37" s="81"/>
      <c r="B37" s="82"/>
      <c r="C37" s="82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4"/>
    </row>
    <row r="38" spans="1:119">
      <c r="A38" s="85"/>
      <c r="B38" s="86"/>
      <c r="C38" s="86"/>
      <c r="D38" s="87"/>
      <c r="E38" s="87"/>
      <c r="F38" s="87"/>
      <c r="G38" s="87"/>
      <c r="H38" s="87"/>
      <c r="I38" s="87"/>
      <c r="J38" s="87"/>
      <c r="K38" s="87"/>
      <c r="L38" s="177" t="s">
        <v>75</v>
      </c>
      <c r="M38" s="177"/>
      <c r="N38" s="177"/>
      <c r="O38" s="88">
        <v>11131</v>
      </c>
    </row>
    <row r="39" spans="1:119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80"/>
    </row>
    <row r="40" spans="1:119" ht="15.75" customHeight="1" thickBot="1">
      <c r="A40" s="181" t="s">
        <v>53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3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3625093</v>
      </c>
      <c r="E5" s="24">
        <f t="shared" si="0"/>
        <v>53858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2340127</v>
      </c>
      <c r="J5" s="24">
        <f t="shared" si="0"/>
        <v>0</v>
      </c>
      <c r="K5" s="24">
        <f t="shared" si="0"/>
        <v>2401425</v>
      </c>
      <c r="L5" s="24">
        <f t="shared" si="0"/>
        <v>195176</v>
      </c>
      <c r="M5" s="24">
        <f t="shared" si="0"/>
        <v>0</v>
      </c>
      <c r="N5" s="25">
        <f>SUM(D5:M5)</f>
        <v>8615679</v>
      </c>
      <c r="O5" s="30">
        <f t="shared" ref="O5:O34" si="1">(N5/O$36)</f>
        <v>768.29668271803098</v>
      </c>
      <c r="P5" s="6"/>
    </row>
    <row r="6" spans="1:133">
      <c r="A6" s="12"/>
      <c r="B6" s="42">
        <v>511</v>
      </c>
      <c r="C6" s="19" t="s">
        <v>19</v>
      </c>
      <c r="D6" s="43">
        <v>75142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75142</v>
      </c>
      <c r="O6" s="44">
        <f t="shared" si="1"/>
        <v>6.700731228821116</v>
      </c>
      <c r="P6" s="9"/>
    </row>
    <row r="7" spans="1:133">
      <c r="A7" s="12"/>
      <c r="B7" s="42">
        <v>512</v>
      </c>
      <c r="C7" s="19" t="s">
        <v>20</v>
      </c>
      <c r="D7" s="43">
        <v>268371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268371</v>
      </c>
      <c r="O7" s="44">
        <f t="shared" si="1"/>
        <v>23.931781701444624</v>
      </c>
      <c r="P7" s="9"/>
    </row>
    <row r="8" spans="1:133">
      <c r="A8" s="12"/>
      <c r="B8" s="42">
        <v>513</v>
      </c>
      <c r="C8" s="19" t="s">
        <v>21</v>
      </c>
      <c r="D8" s="43">
        <v>1600783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76561</v>
      </c>
      <c r="L8" s="43">
        <v>0</v>
      </c>
      <c r="M8" s="43">
        <v>0</v>
      </c>
      <c r="N8" s="43">
        <f t="shared" si="2"/>
        <v>1677344</v>
      </c>
      <c r="O8" s="44">
        <f t="shared" si="1"/>
        <v>149.57588728375245</v>
      </c>
      <c r="P8" s="9"/>
    </row>
    <row r="9" spans="1:133">
      <c r="A9" s="12"/>
      <c r="B9" s="42">
        <v>514</v>
      </c>
      <c r="C9" s="19" t="s">
        <v>22</v>
      </c>
      <c r="D9" s="43">
        <v>133650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133650</v>
      </c>
      <c r="O9" s="44">
        <f t="shared" si="1"/>
        <v>11.918138041733547</v>
      </c>
      <c r="P9" s="9"/>
    </row>
    <row r="10" spans="1:133">
      <c r="A10" s="12"/>
      <c r="B10" s="42">
        <v>515</v>
      </c>
      <c r="C10" s="19" t="s">
        <v>23</v>
      </c>
      <c r="D10" s="43">
        <v>316032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316032</v>
      </c>
      <c r="O10" s="44">
        <f t="shared" si="1"/>
        <v>28.181915462814338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2324864</v>
      </c>
      <c r="L11" s="43">
        <v>195176</v>
      </c>
      <c r="M11" s="43">
        <v>0</v>
      </c>
      <c r="N11" s="43">
        <f t="shared" si="2"/>
        <v>2520040</v>
      </c>
      <c r="O11" s="44">
        <f t="shared" si="1"/>
        <v>224.72266809345462</v>
      </c>
      <c r="P11" s="9"/>
    </row>
    <row r="12" spans="1:133">
      <c r="A12" s="12"/>
      <c r="B12" s="42">
        <v>519</v>
      </c>
      <c r="C12" s="19" t="s">
        <v>25</v>
      </c>
      <c r="D12" s="43">
        <v>1231115</v>
      </c>
      <c r="E12" s="43">
        <v>53858</v>
      </c>
      <c r="F12" s="43">
        <v>0</v>
      </c>
      <c r="G12" s="43">
        <v>0</v>
      </c>
      <c r="H12" s="43">
        <v>0</v>
      </c>
      <c r="I12" s="43">
        <v>2340127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3625100</v>
      </c>
      <c r="O12" s="44">
        <f t="shared" si="1"/>
        <v>323.26556090601036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8086126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8086126</v>
      </c>
      <c r="O13" s="41">
        <f t="shared" si="1"/>
        <v>721.07419297306933</v>
      </c>
      <c r="P13" s="10"/>
    </row>
    <row r="14" spans="1:133">
      <c r="A14" s="12"/>
      <c r="B14" s="42">
        <v>521</v>
      </c>
      <c r="C14" s="19" t="s">
        <v>27</v>
      </c>
      <c r="D14" s="43">
        <v>4167368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4167368</v>
      </c>
      <c r="O14" s="44">
        <f t="shared" si="1"/>
        <v>371.62190119493488</v>
      </c>
      <c r="P14" s="9"/>
    </row>
    <row r="15" spans="1:133">
      <c r="A15" s="12"/>
      <c r="B15" s="42">
        <v>522</v>
      </c>
      <c r="C15" s="19" t="s">
        <v>28</v>
      </c>
      <c r="D15" s="43">
        <v>2969216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2969216</v>
      </c>
      <c r="O15" s="44">
        <f t="shared" si="1"/>
        <v>264.77759942928481</v>
      </c>
      <c r="P15" s="9"/>
    </row>
    <row r="16" spans="1:133">
      <c r="A16" s="12"/>
      <c r="B16" s="42">
        <v>524</v>
      </c>
      <c r="C16" s="19" t="s">
        <v>29</v>
      </c>
      <c r="D16" s="43">
        <v>287375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287375</v>
      </c>
      <c r="O16" s="44">
        <f t="shared" si="1"/>
        <v>25.62644908150526</v>
      </c>
      <c r="P16" s="9"/>
    </row>
    <row r="17" spans="1:16">
      <c r="A17" s="12"/>
      <c r="B17" s="42">
        <v>529</v>
      </c>
      <c r="C17" s="19" t="s">
        <v>30</v>
      </c>
      <c r="D17" s="43">
        <v>662167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662167</v>
      </c>
      <c r="O17" s="44">
        <f t="shared" si="1"/>
        <v>59.04824326734439</v>
      </c>
      <c r="P17" s="9"/>
    </row>
    <row r="18" spans="1:16" ht="15.75">
      <c r="A18" s="26" t="s">
        <v>31</v>
      </c>
      <c r="B18" s="27"/>
      <c r="C18" s="28"/>
      <c r="D18" s="29">
        <f t="shared" ref="D18:M18" si="5">SUM(D19:D23)</f>
        <v>1480466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3035323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4515789</v>
      </c>
      <c r="O18" s="41">
        <f t="shared" si="1"/>
        <v>402.69208132691278</v>
      </c>
      <c r="P18" s="10"/>
    </row>
    <row r="19" spans="1:16">
      <c r="A19" s="12"/>
      <c r="B19" s="42">
        <v>534</v>
      </c>
      <c r="C19" s="19" t="s">
        <v>32</v>
      </c>
      <c r="D19" s="43">
        <v>1480466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1480466</v>
      </c>
      <c r="O19" s="44">
        <f t="shared" si="1"/>
        <v>132.01943998573213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937319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937319</v>
      </c>
      <c r="O20" s="44">
        <f t="shared" si="1"/>
        <v>83.58471553415373</v>
      </c>
      <c r="P20" s="9"/>
    </row>
    <row r="21" spans="1:16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852237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852237</v>
      </c>
      <c r="O21" s="44">
        <f t="shared" si="1"/>
        <v>75.9975922953451</v>
      </c>
      <c r="P21" s="9"/>
    </row>
    <row r="22" spans="1:16">
      <c r="A22" s="12"/>
      <c r="B22" s="42">
        <v>537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838312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838312</v>
      </c>
      <c r="O22" s="44">
        <f t="shared" si="1"/>
        <v>74.755840913144283</v>
      </c>
      <c r="P22" s="9"/>
    </row>
    <row r="23" spans="1:16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407455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407455</v>
      </c>
      <c r="O23" s="44">
        <f t="shared" si="1"/>
        <v>36.334492598537544</v>
      </c>
      <c r="P23" s="9"/>
    </row>
    <row r="24" spans="1:16" ht="15.75">
      <c r="A24" s="26" t="s">
        <v>37</v>
      </c>
      <c r="B24" s="27"/>
      <c r="C24" s="28"/>
      <c r="D24" s="29">
        <f t="shared" ref="D24:M24" si="6">SUM(D25:D28)</f>
        <v>2106697</v>
      </c>
      <c r="E24" s="29">
        <f t="shared" si="6"/>
        <v>298571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2405268</v>
      </c>
      <c r="O24" s="41">
        <f t="shared" si="1"/>
        <v>214.48796147672553</v>
      </c>
      <c r="P24" s="10"/>
    </row>
    <row r="25" spans="1:16">
      <c r="A25" s="12"/>
      <c r="B25" s="42">
        <v>541</v>
      </c>
      <c r="C25" s="19" t="s">
        <v>38</v>
      </c>
      <c r="D25" s="43">
        <v>997412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997412</v>
      </c>
      <c r="O25" s="44">
        <f t="shared" si="1"/>
        <v>88.943463527733186</v>
      </c>
      <c r="P25" s="9"/>
    </row>
    <row r="26" spans="1:16">
      <c r="A26" s="12"/>
      <c r="B26" s="42">
        <v>542</v>
      </c>
      <c r="C26" s="19" t="s">
        <v>50</v>
      </c>
      <c r="D26" s="43">
        <v>399957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399957</v>
      </c>
      <c r="O26" s="44">
        <f t="shared" si="1"/>
        <v>35.665864098448367</v>
      </c>
      <c r="P26" s="9"/>
    </row>
    <row r="27" spans="1:16">
      <c r="A27" s="12"/>
      <c r="B27" s="42">
        <v>543</v>
      </c>
      <c r="C27" s="19" t="s">
        <v>51</v>
      </c>
      <c r="D27" s="43">
        <v>709328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709328</v>
      </c>
      <c r="O27" s="44">
        <f t="shared" si="1"/>
        <v>63.253789905475301</v>
      </c>
      <c r="P27" s="9"/>
    </row>
    <row r="28" spans="1:16">
      <c r="A28" s="12"/>
      <c r="B28" s="42">
        <v>545</v>
      </c>
      <c r="C28" s="19" t="s">
        <v>39</v>
      </c>
      <c r="D28" s="43">
        <v>0</v>
      </c>
      <c r="E28" s="43">
        <v>298571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298571</v>
      </c>
      <c r="O28" s="44">
        <f t="shared" si="1"/>
        <v>26.624843945068665</v>
      </c>
      <c r="P28" s="9"/>
    </row>
    <row r="29" spans="1:16" ht="15.75">
      <c r="A29" s="26" t="s">
        <v>40</v>
      </c>
      <c r="B29" s="27"/>
      <c r="C29" s="28"/>
      <c r="D29" s="29">
        <f t="shared" ref="D29:M29" si="7">SUM(D30:D30)</f>
        <v>1018472</v>
      </c>
      <c r="E29" s="29">
        <f t="shared" si="7"/>
        <v>0</v>
      </c>
      <c r="F29" s="29">
        <f t="shared" si="7"/>
        <v>0</v>
      </c>
      <c r="G29" s="29">
        <f t="shared" si="7"/>
        <v>0</v>
      </c>
      <c r="H29" s="29">
        <f t="shared" si="7"/>
        <v>0</v>
      </c>
      <c r="I29" s="29">
        <f t="shared" si="7"/>
        <v>2412192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4"/>
        <v>3430664</v>
      </c>
      <c r="O29" s="41">
        <f t="shared" si="1"/>
        <v>305.92687711788835</v>
      </c>
      <c r="P29" s="9"/>
    </row>
    <row r="30" spans="1:16">
      <c r="A30" s="12"/>
      <c r="B30" s="42">
        <v>572</v>
      </c>
      <c r="C30" s="19" t="s">
        <v>41</v>
      </c>
      <c r="D30" s="43">
        <v>1018472</v>
      </c>
      <c r="E30" s="43">
        <v>0</v>
      </c>
      <c r="F30" s="43">
        <v>0</v>
      </c>
      <c r="G30" s="43">
        <v>0</v>
      </c>
      <c r="H30" s="43">
        <v>0</v>
      </c>
      <c r="I30" s="43">
        <v>2412192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3430664</v>
      </c>
      <c r="O30" s="44">
        <f t="shared" si="1"/>
        <v>305.92687711788835</v>
      </c>
      <c r="P30" s="9"/>
    </row>
    <row r="31" spans="1:16" ht="15.75">
      <c r="A31" s="26" t="s">
        <v>44</v>
      </c>
      <c r="B31" s="27"/>
      <c r="C31" s="28"/>
      <c r="D31" s="29">
        <f t="shared" ref="D31:M31" si="8">SUM(D32:D33)</f>
        <v>4114165</v>
      </c>
      <c r="E31" s="29">
        <f t="shared" si="8"/>
        <v>475234</v>
      </c>
      <c r="F31" s="29">
        <f t="shared" si="8"/>
        <v>0</v>
      </c>
      <c r="G31" s="29">
        <f t="shared" si="8"/>
        <v>0</v>
      </c>
      <c r="H31" s="29">
        <f t="shared" si="8"/>
        <v>0</v>
      </c>
      <c r="I31" s="29">
        <f t="shared" si="8"/>
        <v>674490</v>
      </c>
      <c r="J31" s="29">
        <f t="shared" si="8"/>
        <v>0</v>
      </c>
      <c r="K31" s="29">
        <f t="shared" si="8"/>
        <v>0</v>
      </c>
      <c r="L31" s="29">
        <f t="shared" si="8"/>
        <v>0</v>
      </c>
      <c r="M31" s="29">
        <f t="shared" si="8"/>
        <v>0</v>
      </c>
      <c r="N31" s="29">
        <f t="shared" si="4"/>
        <v>5263889</v>
      </c>
      <c r="O31" s="41">
        <f t="shared" si="1"/>
        <v>469.40333511681825</v>
      </c>
      <c r="P31" s="9"/>
    </row>
    <row r="32" spans="1:16">
      <c r="A32" s="12"/>
      <c r="B32" s="42">
        <v>581</v>
      </c>
      <c r="C32" s="19" t="s">
        <v>42</v>
      </c>
      <c r="D32" s="43">
        <v>3821370</v>
      </c>
      <c r="E32" s="43">
        <v>475234</v>
      </c>
      <c r="F32" s="43">
        <v>0</v>
      </c>
      <c r="G32" s="43">
        <v>0</v>
      </c>
      <c r="H32" s="43">
        <v>0</v>
      </c>
      <c r="I32" s="43">
        <v>644000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4940604</v>
      </c>
      <c r="O32" s="44">
        <f t="shared" si="1"/>
        <v>440.57463884430177</v>
      </c>
      <c r="P32" s="9"/>
    </row>
    <row r="33" spans="1:119" ht="15.75" thickBot="1">
      <c r="A33" s="12"/>
      <c r="B33" s="42">
        <v>590</v>
      </c>
      <c r="C33" s="19" t="s">
        <v>43</v>
      </c>
      <c r="D33" s="43">
        <v>292795</v>
      </c>
      <c r="E33" s="43">
        <v>0</v>
      </c>
      <c r="F33" s="43">
        <v>0</v>
      </c>
      <c r="G33" s="43">
        <v>0</v>
      </c>
      <c r="H33" s="43">
        <v>0</v>
      </c>
      <c r="I33" s="43">
        <v>30490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323285</v>
      </c>
      <c r="O33" s="44">
        <f t="shared" si="1"/>
        <v>28.828696272516495</v>
      </c>
      <c r="P33" s="9"/>
    </row>
    <row r="34" spans="1:119" ht="16.5" thickBot="1">
      <c r="A34" s="13" t="s">
        <v>10</v>
      </c>
      <c r="B34" s="21"/>
      <c r="C34" s="20"/>
      <c r="D34" s="14">
        <f>SUM(D5,D13,D18,D24,D29,D31)</f>
        <v>20431019</v>
      </c>
      <c r="E34" s="14">
        <f t="shared" ref="E34:M34" si="9">SUM(E5,E13,E18,E24,E29,E31)</f>
        <v>827663</v>
      </c>
      <c r="F34" s="14">
        <f t="shared" si="9"/>
        <v>0</v>
      </c>
      <c r="G34" s="14">
        <f t="shared" si="9"/>
        <v>0</v>
      </c>
      <c r="H34" s="14">
        <f t="shared" si="9"/>
        <v>0</v>
      </c>
      <c r="I34" s="14">
        <f t="shared" si="9"/>
        <v>8462132</v>
      </c>
      <c r="J34" s="14">
        <f t="shared" si="9"/>
        <v>0</v>
      </c>
      <c r="K34" s="14">
        <f t="shared" si="9"/>
        <v>2401425</v>
      </c>
      <c r="L34" s="14">
        <f t="shared" si="9"/>
        <v>195176</v>
      </c>
      <c r="M34" s="14">
        <f t="shared" si="9"/>
        <v>0</v>
      </c>
      <c r="N34" s="14">
        <f t="shared" si="4"/>
        <v>32317415</v>
      </c>
      <c r="O34" s="35">
        <f t="shared" si="1"/>
        <v>2881.8811307294454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63" t="s">
        <v>57</v>
      </c>
      <c r="M36" s="163"/>
      <c r="N36" s="163"/>
      <c r="O36" s="39">
        <v>11214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53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3858064</v>
      </c>
      <c r="E5" s="24">
        <f t="shared" si="0"/>
        <v>46792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2263624</v>
      </c>
      <c r="J5" s="24">
        <f t="shared" si="0"/>
        <v>0</v>
      </c>
      <c r="K5" s="24">
        <f t="shared" si="0"/>
        <v>2296540</v>
      </c>
      <c r="L5" s="24">
        <f t="shared" si="0"/>
        <v>192160</v>
      </c>
      <c r="M5" s="24">
        <f t="shared" si="0"/>
        <v>0</v>
      </c>
      <c r="N5" s="25">
        <f>SUM(D5:M5)</f>
        <v>8657180</v>
      </c>
      <c r="O5" s="30">
        <f t="shared" ref="O5:O34" si="1">(N5/O$36)</f>
        <v>770.21174377224202</v>
      </c>
      <c r="P5" s="6"/>
    </row>
    <row r="6" spans="1:133">
      <c r="A6" s="12"/>
      <c r="B6" s="42">
        <v>511</v>
      </c>
      <c r="C6" s="19" t="s">
        <v>19</v>
      </c>
      <c r="D6" s="43">
        <v>71460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71460</v>
      </c>
      <c r="O6" s="44">
        <f t="shared" si="1"/>
        <v>6.357651245551601</v>
      </c>
      <c r="P6" s="9"/>
    </row>
    <row r="7" spans="1:133">
      <c r="A7" s="12"/>
      <c r="B7" s="42">
        <v>512</v>
      </c>
      <c r="C7" s="19" t="s">
        <v>20</v>
      </c>
      <c r="D7" s="43">
        <v>305629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305629</v>
      </c>
      <c r="O7" s="44">
        <f t="shared" si="1"/>
        <v>27.191192170818507</v>
      </c>
      <c r="P7" s="9"/>
    </row>
    <row r="8" spans="1:133">
      <c r="A8" s="12"/>
      <c r="B8" s="42">
        <v>513</v>
      </c>
      <c r="C8" s="19" t="s">
        <v>21</v>
      </c>
      <c r="D8" s="43">
        <v>1604605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157322</v>
      </c>
      <c r="L8" s="43">
        <v>0</v>
      </c>
      <c r="M8" s="43">
        <v>0</v>
      </c>
      <c r="N8" s="43">
        <f t="shared" si="2"/>
        <v>1761927</v>
      </c>
      <c r="O8" s="44">
        <f t="shared" si="1"/>
        <v>156.75507117437724</v>
      </c>
      <c r="P8" s="9"/>
    </row>
    <row r="9" spans="1:133">
      <c r="A9" s="12"/>
      <c r="B9" s="42">
        <v>514</v>
      </c>
      <c r="C9" s="19" t="s">
        <v>22</v>
      </c>
      <c r="D9" s="43">
        <v>209244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209244</v>
      </c>
      <c r="O9" s="44">
        <f t="shared" si="1"/>
        <v>18.616014234875443</v>
      </c>
      <c r="P9" s="9"/>
    </row>
    <row r="10" spans="1:133">
      <c r="A10" s="12"/>
      <c r="B10" s="42">
        <v>515</v>
      </c>
      <c r="C10" s="19" t="s">
        <v>23</v>
      </c>
      <c r="D10" s="43">
        <v>377146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377146</v>
      </c>
      <c r="O10" s="44">
        <f t="shared" si="1"/>
        <v>33.553914590747333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2139218</v>
      </c>
      <c r="L11" s="43">
        <v>192160</v>
      </c>
      <c r="M11" s="43">
        <v>0</v>
      </c>
      <c r="N11" s="43">
        <f t="shared" si="2"/>
        <v>2331378</v>
      </c>
      <c r="O11" s="44">
        <f t="shared" si="1"/>
        <v>207.4179715302491</v>
      </c>
      <c r="P11" s="9"/>
    </row>
    <row r="12" spans="1:133">
      <c r="A12" s="12"/>
      <c r="B12" s="42">
        <v>519</v>
      </c>
      <c r="C12" s="19" t="s">
        <v>25</v>
      </c>
      <c r="D12" s="43">
        <v>1289980</v>
      </c>
      <c r="E12" s="43">
        <v>46792</v>
      </c>
      <c r="F12" s="43">
        <v>0</v>
      </c>
      <c r="G12" s="43">
        <v>0</v>
      </c>
      <c r="H12" s="43">
        <v>0</v>
      </c>
      <c r="I12" s="43">
        <v>2263624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3600396</v>
      </c>
      <c r="O12" s="44">
        <f t="shared" si="1"/>
        <v>320.31992882562275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8002850</v>
      </c>
      <c r="E13" s="29">
        <f t="shared" si="3"/>
        <v>19965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8022815</v>
      </c>
      <c r="O13" s="41">
        <f t="shared" si="1"/>
        <v>713.77357651245552</v>
      </c>
      <c r="P13" s="10"/>
    </row>
    <row r="14" spans="1:133">
      <c r="A14" s="12"/>
      <c r="B14" s="42">
        <v>521</v>
      </c>
      <c r="C14" s="19" t="s">
        <v>27</v>
      </c>
      <c r="D14" s="43">
        <v>4182385</v>
      </c>
      <c r="E14" s="43">
        <v>19965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4202350</v>
      </c>
      <c r="O14" s="44">
        <f t="shared" si="1"/>
        <v>373.87455516014234</v>
      </c>
      <c r="P14" s="9"/>
    </row>
    <row r="15" spans="1:133">
      <c r="A15" s="12"/>
      <c r="B15" s="42">
        <v>522</v>
      </c>
      <c r="C15" s="19" t="s">
        <v>28</v>
      </c>
      <c r="D15" s="43">
        <v>2922802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2922802</v>
      </c>
      <c r="O15" s="44">
        <f t="shared" si="1"/>
        <v>260.03576512455516</v>
      </c>
      <c r="P15" s="9"/>
    </row>
    <row r="16" spans="1:133">
      <c r="A16" s="12"/>
      <c r="B16" s="42">
        <v>524</v>
      </c>
      <c r="C16" s="19" t="s">
        <v>29</v>
      </c>
      <c r="D16" s="43">
        <v>304555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304555</v>
      </c>
      <c r="O16" s="44">
        <f t="shared" si="1"/>
        <v>27.09564056939502</v>
      </c>
      <c r="P16" s="9"/>
    </row>
    <row r="17" spans="1:16">
      <c r="A17" s="12"/>
      <c r="B17" s="42">
        <v>529</v>
      </c>
      <c r="C17" s="19" t="s">
        <v>30</v>
      </c>
      <c r="D17" s="43">
        <v>593108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593108</v>
      </c>
      <c r="O17" s="44">
        <f t="shared" si="1"/>
        <v>52.767615658362992</v>
      </c>
      <c r="P17" s="9"/>
    </row>
    <row r="18" spans="1:16" ht="15.75">
      <c r="A18" s="26" t="s">
        <v>31</v>
      </c>
      <c r="B18" s="27"/>
      <c r="C18" s="28"/>
      <c r="D18" s="29">
        <f t="shared" ref="D18:M18" si="5">SUM(D19:D23)</f>
        <v>1448782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3045887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4494669</v>
      </c>
      <c r="O18" s="41">
        <f t="shared" si="1"/>
        <v>399.88158362989321</v>
      </c>
      <c r="P18" s="10"/>
    </row>
    <row r="19" spans="1:16">
      <c r="A19" s="12"/>
      <c r="B19" s="42">
        <v>534</v>
      </c>
      <c r="C19" s="19" t="s">
        <v>32</v>
      </c>
      <c r="D19" s="43">
        <v>1448782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1448782</v>
      </c>
      <c r="O19" s="44">
        <f t="shared" si="1"/>
        <v>128.89519572953736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922982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922982</v>
      </c>
      <c r="O20" s="44">
        <f t="shared" si="1"/>
        <v>82.115836298932379</v>
      </c>
      <c r="P20" s="9"/>
    </row>
    <row r="21" spans="1:16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938588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938588</v>
      </c>
      <c r="O21" s="44">
        <f t="shared" si="1"/>
        <v>83.504270462633457</v>
      </c>
      <c r="P21" s="9"/>
    </row>
    <row r="22" spans="1:16">
      <c r="A22" s="12"/>
      <c r="B22" s="42">
        <v>537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797750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797750</v>
      </c>
      <c r="O22" s="44">
        <f t="shared" si="1"/>
        <v>70.97419928825623</v>
      </c>
      <c r="P22" s="9"/>
    </row>
    <row r="23" spans="1:16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386567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386567</v>
      </c>
      <c r="O23" s="44">
        <f t="shared" si="1"/>
        <v>34.392081850533806</v>
      </c>
      <c r="P23" s="9"/>
    </row>
    <row r="24" spans="1:16" ht="15.75">
      <c r="A24" s="26" t="s">
        <v>37</v>
      </c>
      <c r="B24" s="27"/>
      <c r="C24" s="28"/>
      <c r="D24" s="29">
        <f t="shared" ref="D24:M24" si="6">SUM(D25:D28)</f>
        <v>2387667</v>
      </c>
      <c r="E24" s="29">
        <f t="shared" si="6"/>
        <v>269616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2657283</v>
      </c>
      <c r="O24" s="41">
        <f t="shared" si="1"/>
        <v>236.41307829181494</v>
      </c>
      <c r="P24" s="10"/>
    </row>
    <row r="25" spans="1:16">
      <c r="A25" s="12"/>
      <c r="B25" s="42">
        <v>541</v>
      </c>
      <c r="C25" s="19" t="s">
        <v>38</v>
      </c>
      <c r="D25" s="43">
        <v>1061773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1061773</v>
      </c>
      <c r="O25" s="44">
        <f t="shared" si="1"/>
        <v>94.463790035587195</v>
      </c>
      <c r="P25" s="9"/>
    </row>
    <row r="26" spans="1:16">
      <c r="A26" s="12"/>
      <c r="B26" s="42">
        <v>542</v>
      </c>
      <c r="C26" s="19" t="s">
        <v>50</v>
      </c>
      <c r="D26" s="43">
        <v>450308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450308</v>
      </c>
      <c r="O26" s="44">
        <f t="shared" si="1"/>
        <v>40.062989323843418</v>
      </c>
      <c r="P26" s="9"/>
    </row>
    <row r="27" spans="1:16">
      <c r="A27" s="12"/>
      <c r="B27" s="42">
        <v>543</v>
      </c>
      <c r="C27" s="19" t="s">
        <v>51</v>
      </c>
      <c r="D27" s="43">
        <v>875586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875586</v>
      </c>
      <c r="O27" s="44">
        <f t="shared" si="1"/>
        <v>77.899110320284692</v>
      </c>
      <c r="P27" s="9"/>
    </row>
    <row r="28" spans="1:16">
      <c r="A28" s="12"/>
      <c r="B28" s="42">
        <v>545</v>
      </c>
      <c r="C28" s="19" t="s">
        <v>39</v>
      </c>
      <c r="D28" s="43">
        <v>0</v>
      </c>
      <c r="E28" s="43">
        <v>269616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269616</v>
      </c>
      <c r="O28" s="44">
        <f t="shared" si="1"/>
        <v>23.987188612099644</v>
      </c>
      <c r="P28" s="9"/>
    </row>
    <row r="29" spans="1:16" ht="15.75">
      <c r="A29" s="26" t="s">
        <v>40</v>
      </c>
      <c r="B29" s="27"/>
      <c r="C29" s="28"/>
      <c r="D29" s="29">
        <f t="shared" ref="D29:M29" si="7">SUM(D30:D30)</f>
        <v>1040380</v>
      </c>
      <c r="E29" s="29">
        <f t="shared" si="7"/>
        <v>0</v>
      </c>
      <c r="F29" s="29">
        <f t="shared" si="7"/>
        <v>0</v>
      </c>
      <c r="G29" s="29">
        <f t="shared" si="7"/>
        <v>0</v>
      </c>
      <c r="H29" s="29">
        <f t="shared" si="7"/>
        <v>0</v>
      </c>
      <c r="I29" s="29">
        <f t="shared" si="7"/>
        <v>2451392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4"/>
        <v>3491772</v>
      </c>
      <c r="O29" s="41">
        <f t="shared" si="1"/>
        <v>310.65587188612102</v>
      </c>
      <c r="P29" s="9"/>
    </row>
    <row r="30" spans="1:16">
      <c r="A30" s="12"/>
      <c r="B30" s="42">
        <v>572</v>
      </c>
      <c r="C30" s="19" t="s">
        <v>41</v>
      </c>
      <c r="D30" s="43">
        <v>1040380</v>
      </c>
      <c r="E30" s="43">
        <v>0</v>
      </c>
      <c r="F30" s="43">
        <v>0</v>
      </c>
      <c r="G30" s="43">
        <v>0</v>
      </c>
      <c r="H30" s="43">
        <v>0</v>
      </c>
      <c r="I30" s="43">
        <v>2451392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3491772</v>
      </c>
      <c r="O30" s="44">
        <f t="shared" si="1"/>
        <v>310.65587188612102</v>
      </c>
      <c r="P30" s="9"/>
    </row>
    <row r="31" spans="1:16" ht="15.75">
      <c r="A31" s="26" t="s">
        <v>44</v>
      </c>
      <c r="B31" s="27"/>
      <c r="C31" s="28"/>
      <c r="D31" s="29">
        <f t="shared" ref="D31:M31" si="8">SUM(D32:D33)</f>
        <v>165486</v>
      </c>
      <c r="E31" s="29">
        <f t="shared" si="8"/>
        <v>462374</v>
      </c>
      <c r="F31" s="29">
        <f t="shared" si="8"/>
        <v>0</v>
      </c>
      <c r="G31" s="29">
        <f t="shared" si="8"/>
        <v>0</v>
      </c>
      <c r="H31" s="29">
        <f t="shared" si="8"/>
        <v>0</v>
      </c>
      <c r="I31" s="29">
        <f t="shared" si="8"/>
        <v>978798</v>
      </c>
      <c r="J31" s="29">
        <f t="shared" si="8"/>
        <v>0</v>
      </c>
      <c r="K31" s="29">
        <f t="shared" si="8"/>
        <v>0</v>
      </c>
      <c r="L31" s="29">
        <f t="shared" si="8"/>
        <v>0</v>
      </c>
      <c r="M31" s="29">
        <f t="shared" si="8"/>
        <v>0</v>
      </c>
      <c r="N31" s="29">
        <f t="shared" si="4"/>
        <v>1606658</v>
      </c>
      <c r="O31" s="41">
        <f t="shared" si="1"/>
        <v>142.94110320284699</v>
      </c>
      <c r="P31" s="9"/>
    </row>
    <row r="32" spans="1:16">
      <c r="A32" s="12"/>
      <c r="B32" s="42">
        <v>581</v>
      </c>
      <c r="C32" s="19" t="s">
        <v>42</v>
      </c>
      <c r="D32" s="43">
        <v>136646</v>
      </c>
      <c r="E32" s="43">
        <v>462374</v>
      </c>
      <c r="F32" s="43">
        <v>0</v>
      </c>
      <c r="G32" s="43">
        <v>0</v>
      </c>
      <c r="H32" s="43">
        <v>0</v>
      </c>
      <c r="I32" s="43">
        <v>644000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1243020</v>
      </c>
      <c r="O32" s="44">
        <f t="shared" si="1"/>
        <v>110.58896797153025</v>
      </c>
      <c r="P32" s="9"/>
    </row>
    <row r="33" spans="1:119" ht="15.75" thickBot="1">
      <c r="A33" s="12"/>
      <c r="B33" s="42">
        <v>590</v>
      </c>
      <c r="C33" s="19" t="s">
        <v>43</v>
      </c>
      <c r="D33" s="43">
        <v>28840</v>
      </c>
      <c r="E33" s="43">
        <v>0</v>
      </c>
      <c r="F33" s="43">
        <v>0</v>
      </c>
      <c r="G33" s="43">
        <v>0</v>
      </c>
      <c r="H33" s="43">
        <v>0</v>
      </c>
      <c r="I33" s="43">
        <v>334798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363638</v>
      </c>
      <c r="O33" s="44">
        <f t="shared" si="1"/>
        <v>32.352135231316723</v>
      </c>
      <c r="P33" s="9"/>
    </row>
    <row r="34" spans="1:119" ht="16.5" thickBot="1">
      <c r="A34" s="13" t="s">
        <v>10</v>
      </c>
      <c r="B34" s="21"/>
      <c r="C34" s="20"/>
      <c r="D34" s="14">
        <f>SUM(D5,D13,D18,D24,D29,D31)</f>
        <v>16903229</v>
      </c>
      <c r="E34" s="14">
        <f t="shared" ref="E34:M34" si="9">SUM(E5,E13,E18,E24,E29,E31)</f>
        <v>798747</v>
      </c>
      <c r="F34" s="14">
        <f t="shared" si="9"/>
        <v>0</v>
      </c>
      <c r="G34" s="14">
        <f t="shared" si="9"/>
        <v>0</v>
      </c>
      <c r="H34" s="14">
        <f t="shared" si="9"/>
        <v>0</v>
      </c>
      <c r="I34" s="14">
        <f t="shared" si="9"/>
        <v>8739701</v>
      </c>
      <c r="J34" s="14">
        <f t="shared" si="9"/>
        <v>0</v>
      </c>
      <c r="K34" s="14">
        <f t="shared" si="9"/>
        <v>2296540</v>
      </c>
      <c r="L34" s="14">
        <f t="shared" si="9"/>
        <v>192160</v>
      </c>
      <c r="M34" s="14">
        <f t="shared" si="9"/>
        <v>0</v>
      </c>
      <c r="N34" s="14">
        <f t="shared" si="4"/>
        <v>28930377</v>
      </c>
      <c r="O34" s="35">
        <f t="shared" si="1"/>
        <v>2573.8769572953738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63" t="s">
        <v>55</v>
      </c>
      <c r="M36" s="163"/>
      <c r="N36" s="163"/>
      <c r="O36" s="39">
        <v>11240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53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4213702</v>
      </c>
      <c r="E5" s="24">
        <f t="shared" si="0"/>
        <v>48830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2304892</v>
      </c>
      <c r="J5" s="24">
        <f t="shared" si="0"/>
        <v>0</v>
      </c>
      <c r="K5" s="24">
        <f t="shared" si="0"/>
        <v>2701943</v>
      </c>
      <c r="L5" s="24">
        <f t="shared" si="0"/>
        <v>185532</v>
      </c>
      <c r="M5" s="24">
        <f t="shared" si="0"/>
        <v>0</v>
      </c>
      <c r="N5" s="25">
        <f>SUM(D5:M5)</f>
        <v>9454899</v>
      </c>
      <c r="O5" s="30">
        <f t="shared" ref="O5:O34" si="1">(N5/O$36)</f>
        <v>841.70738004095074</v>
      </c>
      <c r="P5" s="6"/>
    </row>
    <row r="6" spans="1:133">
      <c r="A6" s="12"/>
      <c r="B6" s="42">
        <v>511</v>
      </c>
      <c r="C6" s="19" t="s">
        <v>19</v>
      </c>
      <c r="D6" s="43">
        <v>72663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72663</v>
      </c>
      <c r="O6" s="44">
        <f t="shared" si="1"/>
        <v>6.4687082702750827</v>
      </c>
      <c r="P6" s="9"/>
    </row>
    <row r="7" spans="1:133">
      <c r="A7" s="12"/>
      <c r="B7" s="42">
        <v>512</v>
      </c>
      <c r="C7" s="19" t="s">
        <v>20</v>
      </c>
      <c r="D7" s="43">
        <v>283403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283403</v>
      </c>
      <c r="O7" s="44">
        <f t="shared" si="1"/>
        <v>25.229502359120449</v>
      </c>
      <c r="P7" s="9"/>
    </row>
    <row r="8" spans="1:133">
      <c r="A8" s="12"/>
      <c r="B8" s="42">
        <v>513</v>
      </c>
      <c r="C8" s="19" t="s">
        <v>21</v>
      </c>
      <c r="D8" s="43">
        <v>1699644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128816</v>
      </c>
      <c r="L8" s="43">
        <v>0</v>
      </c>
      <c r="M8" s="43">
        <v>0</v>
      </c>
      <c r="N8" s="43">
        <f t="shared" si="2"/>
        <v>1828460</v>
      </c>
      <c r="O8" s="44">
        <f t="shared" si="1"/>
        <v>162.77575002225586</v>
      </c>
      <c r="P8" s="9"/>
    </row>
    <row r="9" spans="1:133">
      <c r="A9" s="12"/>
      <c r="B9" s="42">
        <v>514</v>
      </c>
      <c r="C9" s="19" t="s">
        <v>22</v>
      </c>
      <c r="D9" s="43">
        <v>182435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182435</v>
      </c>
      <c r="O9" s="44">
        <f t="shared" si="1"/>
        <v>16.240986379417787</v>
      </c>
      <c r="P9" s="9"/>
    </row>
    <row r="10" spans="1:133">
      <c r="A10" s="12"/>
      <c r="B10" s="42">
        <v>515</v>
      </c>
      <c r="C10" s="19" t="s">
        <v>23</v>
      </c>
      <c r="D10" s="43">
        <v>356203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356203</v>
      </c>
      <c r="O10" s="44">
        <f t="shared" si="1"/>
        <v>31.710406836998132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2573127</v>
      </c>
      <c r="L11" s="43">
        <v>185532</v>
      </c>
      <c r="M11" s="43">
        <v>0</v>
      </c>
      <c r="N11" s="43">
        <f t="shared" si="2"/>
        <v>2758659</v>
      </c>
      <c r="O11" s="44">
        <f t="shared" si="1"/>
        <v>245.58523991809847</v>
      </c>
      <c r="P11" s="9"/>
    </row>
    <row r="12" spans="1:133">
      <c r="A12" s="12"/>
      <c r="B12" s="42">
        <v>519</v>
      </c>
      <c r="C12" s="19" t="s">
        <v>25</v>
      </c>
      <c r="D12" s="43">
        <v>1619354</v>
      </c>
      <c r="E12" s="43">
        <v>48830</v>
      </c>
      <c r="F12" s="43">
        <v>0</v>
      </c>
      <c r="G12" s="43">
        <v>0</v>
      </c>
      <c r="H12" s="43">
        <v>0</v>
      </c>
      <c r="I12" s="43">
        <v>2304892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3973076</v>
      </c>
      <c r="O12" s="44">
        <f t="shared" si="1"/>
        <v>353.69678625478502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8322713</v>
      </c>
      <c r="E13" s="29">
        <f t="shared" si="3"/>
        <v>293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8323006</v>
      </c>
      <c r="O13" s="41">
        <f t="shared" si="1"/>
        <v>740.94240185168701</v>
      </c>
      <c r="P13" s="10"/>
    </row>
    <row r="14" spans="1:133">
      <c r="A14" s="12"/>
      <c r="B14" s="42">
        <v>521</v>
      </c>
      <c r="C14" s="19" t="s">
        <v>27</v>
      </c>
      <c r="D14" s="43">
        <v>4578027</v>
      </c>
      <c r="E14" s="43">
        <v>293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4578320</v>
      </c>
      <c r="O14" s="44">
        <f t="shared" si="1"/>
        <v>407.57767292798007</v>
      </c>
      <c r="P14" s="9"/>
    </row>
    <row r="15" spans="1:133">
      <c r="A15" s="12"/>
      <c r="B15" s="42">
        <v>522</v>
      </c>
      <c r="C15" s="19" t="s">
        <v>28</v>
      </c>
      <c r="D15" s="43">
        <v>2782275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2782275</v>
      </c>
      <c r="O15" s="44">
        <f t="shared" si="1"/>
        <v>247.68761684322976</v>
      </c>
      <c r="P15" s="9"/>
    </row>
    <row r="16" spans="1:133">
      <c r="A16" s="12"/>
      <c r="B16" s="42">
        <v>524</v>
      </c>
      <c r="C16" s="19" t="s">
        <v>29</v>
      </c>
      <c r="D16" s="43">
        <v>299814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299814</v>
      </c>
      <c r="O16" s="44">
        <f t="shared" si="1"/>
        <v>26.690465592450813</v>
      </c>
      <c r="P16" s="9"/>
    </row>
    <row r="17" spans="1:16">
      <c r="A17" s="12"/>
      <c r="B17" s="42">
        <v>529</v>
      </c>
      <c r="C17" s="19" t="s">
        <v>30</v>
      </c>
      <c r="D17" s="43">
        <v>662597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662597</v>
      </c>
      <c r="O17" s="44">
        <f t="shared" si="1"/>
        <v>58.986646488026352</v>
      </c>
      <c r="P17" s="9"/>
    </row>
    <row r="18" spans="1:16" ht="15.75">
      <c r="A18" s="26" t="s">
        <v>31</v>
      </c>
      <c r="B18" s="27"/>
      <c r="C18" s="28"/>
      <c r="D18" s="29">
        <f t="shared" ref="D18:M18" si="5">SUM(D19:D23)</f>
        <v>1463330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3002860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4466190</v>
      </c>
      <c r="O18" s="41">
        <f t="shared" si="1"/>
        <v>397.59547761061157</v>
      </c>
      <c r="P18" s="10"/>
    </row>
    <row r="19" spans="1:16">
      <c r="A19" s="12"/>
      <c r="B19" s="42">
        <v>534</v>
      </c>
      <c r="C19" s="19" t="s">
        <v>32</v>
      </c>
      <c r="D19" s="43">
        <v>1463330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1463330</v>
      </c>
      <c r="O19" s="44">
        <f t="shared" si="1"/>
        <v>130.27063117599928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960024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960024</v>
      </c>
      <c r="O20" s="44">
        <f t="shared" si="1"/>
        <v>85.464613193269827</v>
      </c>
      <c r="P20" s="9"/>
    </row>
    <row r="21" spans="1:16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901665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901665</v>
      </c>
      <c r="O21" s="44">
        <f t="shared" si="1"/>
        <v>80.269295824801929</v>
      </c>
      <c r="P21" s="9"/>
    </row>
    <row r="22" spans="1:16">
      <c r="A22" s="12"/>
      <c r="B22" s="42">
        <v>537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832027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832027</v>
      </c>
      <c r="O22" s="44">
        <f t="shared" si="1"/>
        <v>74.069883379328758</v>
      </c>
      <c r="P22" s="9"/>
    </row>
    <row r="23" spans="1:16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309144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309144</v>
      </c>
      <c r="O23" s="44">
        <f t="shared" si="1"/>
        <v>27.521054037211787</v>
      </c>
      <c r="P23" s="9"/>
    </row>
    <row r="24" spans="1:16" ht="15.75">
      <c r="A24" s="26" t="s">
        <v>37</v>
      </c>
      <c r="B24" s="27"/>
      <c r="C24" s="28"/>
      <c r="D24" s="29">
        <f t="shared" ref="D24:M24" si="6">SUM(D25:D28)</f>
        <v>3237807</v>
      </c>
      <c r="E24" s="29">
        <f t="shared" si="6"/>
        <v>242196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3480003</v>
      </c>
      <c r="O24" s="41">
        <f t="shared" si="1"/>
        <v>309.80174485889791</v>
      </c>
      <c r="P24" s="10"/>
    </row>
    <row r="25" spans="1:16">
      <c r="A25" s="12"/>
      <c r="B25" s="42">
        <v>541</v>
      </c>
      <c r="C25" s="19" t="s">
        <v>38</v>
      </c>
      <c r="D25" s="43">
        <v>1864493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1864493</v>
      </c>
      <c r="O25" s="44">
        <f t="shared" si="1"/>
        <v>165.98353066856583</v>
      </c>
      <c r="P25" s="9"/>
    </row>
    <row r="26" spans="1:16">
      <c r="A26" s="12"/>
      <c r="B26" s="42">
        <v>542</v>
      </c>
      <c r="C26" s="19" t="s">
        <v>50</v>
      </c>
      <c r="D26" s="43">
        <v>519471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519471</v>
      </c>
      <c r="O26" s="44">
        <f t="shared" si="1"/>
        <v>46.245081456423037</v>
      </c>
      <c r="P26" s="9"/>
    </row>
    <row r="27" spans="1:16">
      <c r="A27" s="12"/>
      <c r="B27" s="42">
        <v>543</v>
      </c>
      <c r="C27" s="19" t="s">
        <v>51</v>
      </c>
      <c r="D27" s="43">
        <v>853843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853843</v>
      </c>
      <c r="O27" s="44">
        <f t="shared" si="1"/>
        <v>76.012018160776279</v>
      </c>
      <c r="P27" s="9"/>
    </row>
    <row r="28" spans="1:16">
      <c r="A28" s="12"/>
      <c r="B28" s="42">
        <v>545</v>
      </c>
      <c r="C28" s="19" t="s">
        <v>39</v>
      </c>
      <c r="D28" s="43">
        <v>0</v>
      </c>
      <c r="E28" s="43">
        <v>242196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242196</v>
      </c>
      <c r="O28" s="44">
        <f t="shared" si="1"/>
        <v>21.561114573132734</v>
      </c>
      <c r="P28" s="9"/>
    </row>
    <row r="29" spans="1:16" ht="15.75">
      <c r="A29" s="26" t="s">
        <v>40</v>
      </c>
      <c r="B29" s="27"/>
      <c r="C29" s="28"/>
      <c r="D29" s="29">
        <f t="shared" ref="D29:M29" si="7">SUM(D30:D30)</f>
        <v>926926</v>
      </c>
      <c r="E29" s="29">
        <f t="shared" si="7"/>
        <v>0</v>
      </c>
      <c r="F29" s="29">
        <f t="shared" si="7"/>
        <v>0</v>
      </c>
      <c r="G29" s="29">
        <f t="shared" si="7"/>
        <v>0</v>
      </c>
      <c r="H29" s="29">
        <f t="shared" si="7"/>
        <v>0</v>
      </c>
      <c r="I29" s="29">
        <f t="shared" si="7"/>
        <v>2472856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4"/>
        <v>3399782</v>
      </c>
      <c r="O29" s="41">
        <f t="shared" si="1"/>
        <v>302.66019763197721</v>
      </c>
      <c r="P29" s="9"/>
    </row>
    <row r="30" spans="1:16">
      <c r="A30" s="12"/>
      <c r="B30" s="42">
        <v>572</v>
      </c>
      <c r="C30" s="19" t="s">
        <v>41</v>
      </c>
      <c r="D30" s="43">
        <v>926926</v>
      </c>
      <c r="E30" s="43">
        <v>0</v>
      </c>
      <c r="F30" s="43">
        <v>0</v>
      </c>
      <c r="G30" s="43">
        <v>0</v>
      </c>
      <c r="H30" s="43">
        <v>0</v>
      </c>
      <c r="I30" s="43">
        <v>2472856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3399782</v>
      </c>
      <c r="O30" s="44">
        <f t="shared" si="1"/>
        <v>302.66019763197721</v>
      </c>
      <c r="P30" s="9"/>
    </row>
    <row r="31" spans="1:16" ht="15.75">
      <c r="A31" s="26" t="s">
        <v>44</v>
      </c>
      <c r="B31" s="27"/>
      <c r="C31" s="28"/>
      <c r="D31" s="29">
        <f t="shared" ref="D31:M31" si="8">SUM(D32:D33)</f>
        <v>80067</v>
      </c>
      <c r="E31" s="29">
        <f t="shared" si="8"/>
        <v>335798</v>
      </c>
      <c r="F31" s="29">
        <f t="shared" si="8"/>
        <v>0</v>
      </c>
      <c r="G31" s="29">
        <f t="shared" si="8"/>
        <v>0</v>
      </c>
      <c r="H31" s="29">
        <f t="shared" si="8"/>
        <v>0</v>
      </c>
      <c r="I31" s="29">
        <f t="shared" si="8"/>
        <v>743881</v>
      </c>
      <c r="J31" s="29">
        <f t="shared" si="8"/>
        <v>0</v>
      </c>
      <c r="K31" s="29">
        <f t="shared" si="8"/>
        <v>0</v>
      </c>
      <c r="L31" s="29">
        <f t="shared" si="8"/>
        <v>0</v>
      </c>
      <c r="M31" s="29">
        <f t="shared" si="8"/>
        <v>0</v>
      </c>
      <c r="N31" s="29">
        <f t="shared" si="4"/>
        <v>1159746</v>
      </c>
      <c r="O31" s="41">
        <f t="shared" si="1"/>
        <v>103.24454731594409</v>
      </c>
      <c r="P31" s="9"/>
    </row>
    <row r="32" spans="1:16">
      <c r="A32" s="12"/>
      <c r="B32" s="42">
        <v>581</v>
      </c>
      <c r="C32" s="19" t="s">
        <v>42</v>
      </c>
      <c r="D32" s="43">
        <v>8946</v>
      </c>
      <c r="E32" s="43">
        <v>335798</v>
      </c>
      <c r="F32" s="43">
        <v>0</v>
      </c>
      <c r="G32" s="43">
        <v>0</v>
      </c>
      <c r="H32" s="43">
        <v>0</v>
      </c>
      <c r="I32" s="43">
        <v>509000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853744</v>
      </c>
      <c r="O32" s="44">
        <f t="shared" si="1"/>
        <v>76.003204842873672</v>
      </c>
      <c r="P32" s="9"/>
    </row>
    <row r="33" spans="1:119" ht="15.75" thickBot="1">
      <c r="A33" s="12"/>
      <c r="B33" s="42">
        <v>590</v>
      </c>
      <c r="C33" s="19" t="s">
        <v>43</v>
      </c>
      <c r="D33" s="43">
        <v>71121</v>
      </c>
      <c r="E33" s="43">
        <v>0</v>
      </c>
      <c r="F33" s="43">
        <v>0</v>
      </c>
      <c r="G33" s="43">
        <v>0</v>
      </c>
      <c r="H33" s="43">
        <v>0</v>
      </c>
      <c r="I33" s="43">
        <v>234881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306002</v>
      </c>
      <c r="O33" s="44">
        <f t="shared" si="1"/>
        <v>27.241342473070418</v>
      </c>
      <c r="P33" s="9"/>
    </row>
    <row r="34" spans="1:119" ht="16.5" thickBot="1">
      <c r="A34" s="13" t="s">
        <v>10</v>
      </c>
      <c r="B34" s="21"/>
      <c r="C34" s="20"/>
      <c r="D34" s="14">
        <f>SUM(D5,D13,D18,D24,D29,D31)</f>
        <v>18244545</v>
      </c>
      <c r="E34" s="14">
        <f t="shared" ref="E34:M34" si="9">SUM(E5,E13,E18,E24,E29,E31)</f>
        <v>627117</v>
      </c>
      <c r="F34" s="14">
        <f t="shared" si="9"/>
        <v>0</v>
      </c>
      <c r="G34" s="14">
        <f t="shared" si="9"/>
        <v>0</v>
      </c>
      <c r="H34" s="14">
        <f t="shared" si="9"/>
        <v>0</v>
      </c>
      <c r="I34" s="14">
        <f t="shared" si="9"/>
        <v>8524489</v>
      </c>
      <c r="J34" s="14">
        <f t="shared" si="9"/>
        <v>0</v>
      </c>
      <c r="K34" s="14">
        <f t="shared" si="9"/>
        <v>2701943</v>
      </c>
      <c r="L34" s="14">
        <f t="shared" si="9"/>
        <v>185532</v>
      </c>
      <c r="M34" s="14">
        <f t="shared" si="9"/>
        <v>0</v>
      </c>
      <c r="N34" s="14">
        <f t="shared" si="4"/>
        <v>30283626</v>
      </c>
      <c r="O34" s="35">
        <f t="shared" si="1"/>
        <v>2695.9517493100684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63" t="s">
        <v>52</v>
      </c>
      <c r="M36" s="163"/>
      <c r="N36" s="163"/>
      <c r="O36" s="39">
        <v>11233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53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3906421</v>
      </c>
      <c r="E5" s="24">
        <f t="shared" ref="E5:M5" si="0">SUM(E6:E12)</f>
        <v>48422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2258871</v>
      </c>
      <c r="J5" s="24">
        <f t="shared" si="0"/>
        <v>0</v>
      </c>
      <c r="K5" s="24">
        <f t="shared" si="0"/>
        <v>2088129</v>
      </c>
      <c r="L5" s="24">
        <f t="shared" si="0"/>
        <v>154097</v>
      </c>
      <c r="M5" s="24">
        <f t="shared" si="0"/>
        <v>0</v>
      </c>
      <c r="N5" s="25">
        <f>SUM(D5:M5)</f>
        <v>8455940</v>
      </c>
      <c r="O5" s="30">
        <f t="shared" ref="O5:O32" si="1">(N5/O$34)</f>
        <v>752.91069361588461</v>
      </c>
      <c r="P5" s="6"/>
    </row>
    <row r="6" spans="1:133">
      <c r="A6" s="12"/>
      <c r="B6" s="42">
        <v>511</v>
      </c>
      <c r="C6" s="19" t="s">
        <v>19</v>
      </c>
      <c r="D6" s="43">
        <v>57002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57002</v>
      </c>
      <c r="O6" s="44">
        <f t="shared" si="1"/>
        <v>5.0754162585700291</v>
      </c>
      <c r="P6" s="9"/>
    </row>
    <row r="7" spans="1:133">
      <c r="A7" s="12"/>
      <c r="B7" s="42">
        <v>512</v>
      </c>
      <c r="C7" s="19" t="s">
        <v>20</v>
      </c>
      <c r="D7" s="43">
        <v>280948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280948</v>
      </c>
      <c r="O7" s="44">
        <f t="shared" si="1"/>
        <v>25.015403793072746</v>
      </c>
      <c r="P7" s="9"/>
    </row>
    <row r="8" spans="1:133">
      <c r="A8" s="12"/>
      <c r="B8" s="42">
        <v>513</v>
      </c>
      <c r="C8" s="19" t="s">
        <v>21</v>
      </c>
      <c r="D8" s="43">
        <v>1727162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145589</v>
      </c>
      <c r="L8" s="43">
        <v>0</v>
      </c>
      <c r="M8" s="43">
        <v>0</v>
      </c>
      <c r="N8" s="43">
        <f t="shared" si="2"/>
        <v>1872751</v>
      </c>
      <c r="O8" s="44">
        <f t="shared" si="1"/>
        <v>166.74837503338972</v>
      </c>
      <c r="P8" s="9"/>
    </row>
    <row r="9" spans="1:133">
      <c r="A9" s="12"/>
      <c r="B9" s="42">
        <v>514</v>
      </c>
      <c r="C9" s="19" t="s">
        <v>22</v>
      </c>
      <c r="D9" s="43">
        <v>284422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284422</v>
      </c>
      <c r="O9" s="44">
        <f t="shared" si="1"/>
        <v>25.324726204256077</v>
      </c>
      <c r="P9" s="9"/>
    </row>
    <row r="10" spans="1:133">
      <c r="A10" s="12"/>
      <c r="B10" s="42">
        <v>515</v>
      </c>
      <c r="C10" s="19" t="s">
        <v>23</v>
      </c>
      <c r="D10" s="43">
        <v>465948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465948</v>
      </c>
      <c r="O10" s="44">
        <f t="shared" si="1"/>
        <v>41.487668061615175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1942540</v>
      </c>
      <c r="L11" s="43">
        <v>154097</v>
      </c>
      <c r="M11" s="43">
        <v>0</v>
      </c>
      <c r="N11" s="43">
        <f t="shared" si="2"/>
        <v>2096637</v>
      </c>
      <c r="O11" s="44">
        <f t="shared" si="1"/>
        <v>186.68302021191346</v>
      </c>
      <c r="P11" s="9"/>
    </row>
    <row r="12" spans="1:133">
      <c r="A12" s="12"/>
      <c r="B12" s="42">
        <v>519</v>
      </c>
      <c r="C12" s="19" t="s">
        <v>25</v>
      </c>
      <c r="D12" s="43">
        <v>1090939</v>
      </c>
      <c r="E12" s="43">
        <v>48422</v>
      </c>
      <c r="F12" s="43">
        <v>0</v>
      </c>
      <c r="G12" s="43">
        <v>0</v>
      </c>
      <c r="H12" s="43">
        <v>0</v>
      </c>
      <c r="I12" s="43">
        <v>2258871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3398232</v>
      </c>
      <c r="O12" s="44">
        <f t="shared" si="1"/>
        <v>302.5760840530674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7403516</v>
      </c>
      <c r="E13" s="29">
        <f t="shared" si="3"/>
        <v>35431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7438947</v>
      </c>
      <c r="O13" s="41">
        <f t="shared" si="1"/>
        <v>662.35838304692368</v>
      </c>
      <c r="P13" s="10"/>
    </row>
    <row r="14" spans="1:133">
      <c r="A14" s="12"/>
      <c r="B14" s="42">
        <v>521</v>
      </c>
      <c r="C14" s="19" t="s">
        <v>27</v>
      </c>
      <c r="D14" s="43">
        <v>3619794</v>
      </c>
      <c r="E14" s="43">
        <v>35431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3655225</v>
      </c>
      <c r="O14" s="44">
        <f t="shared" si="1"/>
        <v>325.45855222152971</v>
      </c>
      <c r="P14" s="9"/>
    </row>
    <row r="15" spans="1:133">
      <c r="A15" s="12"/>
      <c r="B15" s="42">
        <v>522</v>
      </c>
      <c r="C15" s="19" t="s">
        <v>28</v>
      </c>
      <c r="D15" s="43">
        <v>2919350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2919350</v>
      </c>
      <c r="O15" s="44">
        <f t="shared" si="1"/>
        <v>259.93678212091532</v>
      </c>
      <c r="P15" s="9"/>
    </row>
    <row r="16" spans="1:133">
      <c r="A16" s="12"/>
      <c r="B16" s="42">
        <v>524</v>
      </c>
      <c r="C16" s="19" t="s">
        <v>29</v>
      </c>
      <c r="D16" s="43">
        <v>291305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291305</v>
      </c>
      <c r="O16" s="44">
        <f t="shared" si="1"/>
        <v>25.93758347431217</v>
      </c>
      <c r="P16" s="9"/>
    </row>
    <row r="17" spans="1:119">
      <c r="A17" s="12"/>
      <c r="B17" s="42">
        <v>529</v>
      </c>
      <c r="C17" s="19" t="s">
        <v>30</v>
      </c>
      <c r="D17" s="43">
        <v>573067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573067</v>
      </c>
      <c r="O17" s="44">
        <f t="shared" si="1"/>
        <v>51.025465230166503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SUM(D19:D23)</f>
        <v>1474627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3003510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4478137</v>
      </c>
      <c r="O18" s="41">
        <f t="shared" si="1"/>
        <v>398.73003294452855</v>
      </c>
      <c r="P18" s="10"/>
    </row>
    <row r="19" spans="1:119">
      <c r="A19" s="12"/>
      <c r="B19" s="42">
        <v>534</v>
      </c>
      <c r="C19" s="19" t="s">
        <v>32</v>
      </c>
      <c r="D19" s="43">
        <v>1474627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1474627</v>
      </c>
      <c r="O19" s="44">
        <f t="shared" si="1"/>
        <v>131.29970617042116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923698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923698</v>
      </c>
      <c r="O20" s="44">
        <f t="shared" si="1"/>
        <v>82.245392217968117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867128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867128</v>
      </c>
      <c r="O21" s="44">
        <f t="shared" si="1"/>
        <v>77.208440922446798</v>
      </c>
      <c r="P21" s="9"/>
    </row>
    <row r="22" spans="1:119">
      <c r="A22" s="12"/>
      <c r="B22" s="42">
        <v>537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898661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898661</v>
      </c>
      <c r="O22" s="44">
        <f t="shared" si="1"/>
        <v>80.016116107203274</v>
      </c>
      <c r="P22" s="9"/>
    </row>
    <row r="23" spans="1:119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314023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314023</v>
      </c>
      <c r="O23" s="44">
        <f t="shared" si="1"/>
        <v>27.960377526489182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SUM(D25:D26)</f>
        <v>2983701</v>
      </c>
      <c r="E24" s="29">
        <f t="shared" si="6"/>
        <v>288451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3272152</v>
      </c>
      <c r="O24" s="41">
        <f t="shared" si="1"/>
        <v>291.35001335588993</v>
      </c>
      <c r="P24" s="10"/>
    </row>
    <row r="25" spans="1:119">
      <c r="A25" s="12"/>
      <c r="B25" s="42">
        <v>541</v>
      </c>
      <c r="C25" s="19" t="s">
        <v>38</v>
      </c>
      <c r="D25" s="43">
        <v>2983701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2983701</v>
      </c>
      <c r="O25" s="44">
        <f t="shared" si="1"/>
        <v>265.66654794764491</v>
      </c>
      <c r="P25" s="9"/>
    </row>
    <row r="26" spans="1:119">
      <c r="A26" s="12"/>
      <c r="B26" s="42">
        <v>545</v>
      </c>
      <c r="C26" s="19" t="s">
        <v>39</v>
      </c>
      <c r="D26" s="43">
        <v>0</v>
      </c>
      <c r="E26" s="43">
        <v>288451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288451</v>
      </c>
      <c r="O26" s="44">
        <f t="shared" si="1"/>
        <v>25.683465408245038</v>
      </c>
      <c r="P26" s="9"/>
    </row>
    <row r="27" spans="1:119" ht="15.75">
      <c r="A27" s="26" t="s">
        <v>40</v>
      </c>
      <c r="B27" s="27"/>
      <c r="C27" s="28"/>
      <c r="D27" s="29">
        <f t="shared" ref="D27:M27" si="7">SUM(D28:D28)</f>
        <v>886501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2414163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3300664</v>
      </c>
      <c r="O27" s="41">
        <f t="shared" si="1"/>
        <v>293.88870091710442</v>
      </c>
      <c r="P27" s="9"/>
    </row>
    <row r="28" spans="1:119">
      <c r="A28" s="12"/>
      <c r="B28" s="42">
        <v>572</v>
      </c>
      <c r="C28" s="19" t="s">
        <v>41</v>
      </c>
      <c r="D28" s="43">
        <v>886501</v>
      </c>
      <c r="E28" s="43">
        <v>0</v>
      </c>
      <c r="F28" s="43">
        <v>0</v>
      </c>
      <c r="G28" s="43">
        <v>0</v>
      </c>
      <c r="H28" s="43">
        <v>0</v>
      </c>
      <c r="I28" s="43">
        <v>2414163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3300664</v>
      </c>
      <c r="O28" s="44">
        <f t="shared" si="1"/>
        <v>293.88870091710442</v>
      </c>
      <c r="P28" s="9"/>
    </row>
    <row r="29" spans="1:119" ht="15.75">
      <c r="A29" s="26" t="s">
        <v>44</v>
      </c>
      <c r="B29" s="27"/>
      <c r="C29" s="28"/>
      <c r="D29" s="29">
        <f t="shared" ref="D29:M29" si="8">SUM(D30:D31)</f>
        <v>108946</v>
      </c>
      <c r="E29" s="29">
        <f t="shared" si="8"/>
        <v>331655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953785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1394386</v>
      </c>
      <c r="O29" s="41">
        <f t="shared" si="1"/>
        <v>124.15510640192325</v>
      </c>
      <c r="P29" s="9"/>
    </row>
    <row r="30" spans="1:119">
      <c r="A30" s="12"/>
      <c r="B30" s="42">
        <v>581</v>
      </c>
      <c r="C30" s="19" t="s">
        <v>42</v>
      </c>
      <c r="D30" s="43">
        <v>108946</v>
      </c>
      <c r="E30" s="43">
        <v>331655</v>
      </c>
      <c r="F30" s="43">
        <v>0</v>
      </c>
      <c r="G30" s="43">
        <v>0</v>
      </c>
      <c r="H30" s="43">
        <v>0</v>
      </c>
      <c r="I30" s="43">
        <v>459000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899601</v>
      </c>
      <c r="O30" s="44">
        <f t="shared" si="1"/>
        <v>80.09981301754074</v>
      </c>
      <c r="P30" s="9"/>
    </row>
    <row r="31" spans="1:119" ht="15.75" thickBot="1">
      <c r="A31" s="12"/>
      <c r="B31" s="42">
        <v>590</v>
      </c>
      <c r="C31" s="19" t="s">
        <v>43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494785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494785</v>
      </c>
      <c r="O31" s="44">
        <f t="shared" si="1"/>
        <v>44.055293384382516</v>
      </c>
      <c r="P31" s="9"/>
    </row>
    <row r="32" spans="1:119" ht="16.5" thickBot="1">
      <c r="A32" s="13" t="s">
        <v>10</v>
      </c>
      <c r="B32" s="21"/>
      <c r="C32" s="20"/>
      <c r="D32" s="14">
        <f>SUM(D5,D13,D18,D24,D27,D29)</f>
        <v>16763712</v>
      </c>
      <c r="E32" s="14">
        <f t="shared" ref="E32:M32" si="9">SUM(E5,E13,E18,E24,E27,E29)</f>
        <v>703959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8630329</v>
      </c>
      <c r="J32" s="14">
        <f t="shared" si="9"/>
        <v>0</v>
      </c>
      <c r="K32" s="14">
        <f t="shared" si="9"/>
        <v>2088129</v>
      </c>
      <c r="L32" s="14">
        <f t="shared" si="9"/>
        <v>154097</v>
      </c>
      <c r="M32" s="14">
        <f t="shared" si="9"/>
        <v>0</v>
      </c>
      <c r="N32" s="14">
        <f t="shared" si="4"/>
        <v>28340226</v>
      </c>
      <c r="O32" s="35">
        <f t="shared" si="1"/>
        <v>2523.3929302822544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3" t="s">
        <v>48</v>
      </c>
      <c r="M34" s="163"/>
      <c r="N34" s="163"/>
      <c r="O34" s="39">
        <v>11231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thickBot="1">
      <c r="A36" s="165" t="s">
        <v>53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3873035</v>
      </c>
      <c r="E5" s="24">
        <f t="shared" ref="E5:M5" si="0">SUM(E6:E12)</f>
        <v>49498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2130808</v>
      </c>
      <c r="J5" s="24">
        <f t="shared" si="0"/>
        <v>0</v>
      </c>
      <c r="K5" s="24">
        <f t="shared" si="0"/>
        <v>1752549</v>
      </c>
      <c r="L5" s="24">
        <f t="shared" si="0"/>
        <v>124963</v>
      </c>
      <c r="M5" s="24">
        <f t="shared" si="0"/>
        <v>0</v>
      </c>
      <c r="N5" s="25">
        <f>SUM(D5:M5)</f>
        <v>7930853</v>
      </c>
      <c r="O5" s="30">
        <f t="shared" ref="O5:O32" si="1">(N5/O$34)</f>
        <v>627.88797403214312</v>
      </c>
      <c r="P5" s="6"/>
    </row>
    <row r="6" spans="1:133">
      <c r="A6" s="12"/>
      <c r="B6" s="42">
        <v>511</v>
      </c>
      <c r="C6" s="19" t="s">
        <v>19</v>
      </c>
      <c r="D6" s="43">
        <v>50543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50543</v>
      </c>
      <c r="O6" s="44">
        <f t="shared" si="1"/>
        <v>4.001504235610799</v>
      </c>
      <c r="P6" s="9"/>
    </row>
    <row r="7" spans="1:133">
      <c r="A7" s="12"/>
      <c r="B7" s="42">
        <v>512</v>
      </c>
      <c r="C7" s="19" t="s">
        <v>20</v>
      </c>
      <c r="D7" s="43">
        <v>287442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287442</v>
      </c>
      <c r="O7" s="44">
        <f t="shared" si="1"/>
        <v>22.756868023117725</v>
      </c>
      <c r="P7" s="9"/>
    </row>
    <row r="8" spans="1:133">
      <c r="A8" s="12"/>
      <c r="B8" s="42">
        <v>513</v>
      </c>
      <c r="C8" s="19" t="s">
        <v>21</v>
      </c>
      <c r="D8" s="43">
        <v>1810702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128094</v>
      </c>
      <c r="L8" s="43">
        <v>0</v>
      </c>
      <c r="M8" s="43">
        <v>0</v>
      </c>
      <c r="N8" s="43">
        <f t="shared" si="2"/>
        <v>1938796</v>
      </c>
      <c r="O8" s="44">
        <f t="shared" si="1"/>
        <v>153.49505185654343</v>
      </c>
      <c r="P8" s="9"/>
    </row>
    <row r="9" spans="1:133">
      <c r="A9" s="12"/>
      <c r="B9" s="42">
        <v>514</v>
      </c>
      <c r="C9" s="19" t="s">
        <v>22</v>
      </c>
      <c r="D9" s="43">
        <v>237639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237639</v>
      </c>
      <c r="O9" s="44">
        <f t="shared" si="1"/>
        <v>18.813949806032777</v>
      </c>
      <c r="P9" s="9"/>
    </row>
    <row r="10" spans="1:133">
      <c r="A10" s="12"/>
      <c r="B10" s="42">
        <v>515</v>
      </c>
      <c r="C10" s="19" t="s">
        <v>23</v>
      </c>
      <c r="D10" s="43">
        <v>320024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320024</v>
      </c>
      <c r="O10" s="44">
        <f t="shared" si="1"/>
        <v>25.336394584751801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1624455</v>
      </c>
      <c r="L11" s="43">
        <v>124963</v>
      </c>
      <c r="M11" s="43">
        <v>0</v>
      </c>
      <c r="N11" s="43">
        <f t="shared" si="2"/>
        <v>1749418</v>
      </c>
      <c r="O11" s="44">
        <f t="shared" si="1"/>
        <v>138.50193967223498</v>
      </c>
      <c r="P11" s="9"/>
    </row>
    <row r="12" spans="1:133">
      <c r="A12" s="12"/>
      <c r="B12" s="42">
        <v>519</v>
      </c>
      <c r="C12" s="19" t="s">
        <v>25</v>
      </c>
      <c r="D12" s="43">
        <v>1166685</v>
      </c>
      <c r="E12" s="43">
        <v>49498</v>
      </c>
      <c r="F12" s="43">
        <v>0</v>
      </c>
      <c r="G12" s="43">
        <v>0</v>
      </c>
      <c r="H12" s="43">
        <v>0</v>
      </c>
      <c r="I12" s="43">
        <v>2130808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3346991</v>
      </c>
      <c r="O12" s="44">
        <f t="shared" si="1"/>
        <v>264.98226585385163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7062315</v>
      </c>
      <c r="E13" s="29">
        <f t="shared" si="3"/>
        <v>37684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7099999</v>
      </c>
      <c r="O13" s="41">
        <f t="shared" si="1"/>
        <v>562.10901749663526</v>
      </c>
      <c r="P13" s="10"/>
    </row>
    <row r="14" spans="1:133">
      <c r="A14" s="12"/>
      <c r="B14" s="42">
        <v>521</v>
      </c>
      <c r="C14" s="19" t="s">
        <v>27</v>
      </c>
      <c r="D14" s="43">
        <v>3356900</v>
      </c>
      <c r="E14" s="43">
        <v>37684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3394584</v>
      </c>
      <c r="O14" s="44">
        <f t="shared" si="1"/>
        <v>268.75021771831211</v>
      </c>
      <c r="P14" s="9"/>
    </row>
    <row r="15" spans="1:133">
      <c r="A15" s="12"/>
      <c r="B15" s="42">
        <v>522</v>
      </c>
      <c r="C15" s="19" t="s">
        <v>28</v>
      </c>
      <c r="D15" s="43">
        <v>2852079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2852079</v>
      </c>
      <c r="O15" s="44">
        <f t="shared" si="1"/>
        <v>225.79993666376376</v>
      </c>
      <c r="P15" s="9"/>
    </row>
    <row r="16" spans="1:133">
      <c r="A16" s="12"/>
      <c r="B16" s="42">
        <v>524</v>
      </c>
      <c r="C16" s="19" t="s">
        <v>29</v>
      </c>
      <c r="D16" s="43">
        <v>288256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288256</v>
      </c>
      <c r="O16" s="44">
        <f t="shared" si="1"/>
        <v>22.82131264349616</v>
      </c>
      <c r="P16" s="9"/>
    </row>
    <row r="17" spans="1:119">
      <c r="A17" s="12"/>
      <c r="B17" s="42">
        <v>529</v>
      </c>
      <c r="C17" s="19" t="s">
        <v>30</v>
      </c>
      <c r="D17" s="43">
        <v>565080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565080</v>
      </c>
      <c r="O17" s="44">
        <f t="shared" si="1"/>
        <v>44.737550471063258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SUM(D19:D23)</f>
        <v>1529693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3504748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5034441</v>
      </c>
      <c r="O18" s="41">
        <f t="shared" si="1"/>
        <v>398.57818066661389</v>
      </c>
      <c r="P18" s="10"/>
    </row>
    <row r="19" spans="1:119">
      <c r="A19" s="12"/>
      <c r="B19" s="42">
        <v>534</v>
      </c>
      <c r="C19" s="19" t="s">
        <v>32</v>
      </c>
      <c r="D19" s="43">
        <v>1529693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1529693</v>
      </c>
      <c r="O19" s="44">
        <f t="shared" si="1"/>
        <v>121.10624653629958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1133595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1133595</v>
      </c>
      <c r="O20" s="44">
        <f t="shared" si="1"/>
        <v>89.747050906499879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866851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866851</v>
      </c>
      <c r="O21" s="44">
        <f t="shared" si="1"/>
        <v>68.628849655609216</v>
      </c>
      <c r="P21" s="9"/>
    </row>
    <row r="22" spans="1:119">
      <c r="A22" s="12"/>
      <c r="B22" s="42">
        <v>537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1188644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1188644</v>
      </c>
      <c r="O22" s="44">
        <f t="shared" si="1"/>
        <v>94.105296492755912</v>
      </c>
      <c r="P22" s="9"/>
    </row>
    <row r="23" spans="1:119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315658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315658</v>
      </c>
      <c r="O23" s="44">
        <f t="shared" si="1"/>
        <v>24.990737075449292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SUM(D25:D26)</f>
        <v>2507599</v>
      </c>
      <c r="E24" s="29">
        <f t="shared" si="6"/>
        <v>371706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2879305</v>
      </c>
      <c r="O24" s="41">
        <f t="shared" si="1"/>
        <v>227.95542712374316</v>
      </c>
      <c r="P24" s="10"/>
    </row>
    <row r="25" spans="1:119">
      <c r="A25" s="12"/>
      <c r="B25" s="42">
        <v>541</v>
      </c>
      <c r="C25" s="19" t="s">
        <v>38</v>
      </c>
      <c r="D25" s="43">
        <v>2507599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2507599</v>
      </c>
      <c r="O25" s="44">
        <f t="shared" si="1"/>
        <v>198.52735333702796</v>
      </c>
      <c r="P25" s="9"/>
    </row>
    <row r="26" spans="1:119">
      <c r="A26" s="12"/>
      <c r="B26" s="42">
        <v>545</v>
      </c>
      <c r="C26" s="19" t="s">
        <v>39</v>
      </c>
      <c r="D26" s="43">
        <v>0</v>
      </c>
      <c r="E26" s="43">
        <v>371706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371706</v>
      </c>
      <c r="O26" s="44">
        <f t="shared" si="1"/>
        <v>29.428073786715224</v>
      </c>
      <c r="P26" s="9"/>
    </row>
    <row r="27" spans="1:119" ht="15.75">
      <c r="A27" s="26" t="s">
        <v>40</v>
      </c>
      <c r="B27" s="27"/>
      <c r="C27" s="28"/>
      <c r="D27" s="29">
        <f t="shared" ref="D27:M27" si="7">SUM(D28:D28)</f>
        <v>899025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2437654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3336679</v>
      </c>
      <c r="O27" s="41">
        <f t="shared" si="1"/>
        <v>264.1658617686644</v>
      </c>
      <c r="P27" s="9"/>
    </row>
    <row r="28" spans="1:119">
      <c r="A28" s="12"/>
      <c r="B28" s="42">
        <v>572</v>
      </c>
      <c r="C28" s="19" t="s">
        <v>41</v>
      </c>
      <c r="D28" s="43">
        <v>899025</v>
      </c>
      <c r="E28" s="43">
        <v>0</v>
      </c>
      <c r="F28" s="43">
        <v>0</v>
      </c>
      <c r="G28" s="43">
        <v>0</v>
      </c>
      <c r="H28" s="43">
        <v>0</v>
      </c>
      <c r="I28" s="43">
        <v>2437654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3336679</v>
      </c>
      <c r="O28" s="44">
        <f t="shared" si="1"/>
        <v>264.1658617686644</v>
      </c>
      <c r="P28" s="9"/>
    </row>
    <row r="29" spans="1:119" ht="15.75">
      <c r="A29" s="26" t="s">
        <v>44</v>
      </c>
      <c r="B29" s="27"/>
      <c r="C29" s="28"/>
      <c r="D29" s="29">
        <f t="shared" ref="D29:M29" si="8">SUM(D30:D31)</f>
        <v>228946</v>
      </c>
      <c r="E29" s="29">
        <f t="shared" si="8"/>
        <v>332246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927270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1488462</v>
      </c>
      <c r="O29" s="41">
        <f t="shared" si="1"/>
        <v>117.84197609057082</v>
      </c>
      <c r="P29" s="9"/>
    </row>
    <row r="30" spans="1:119">
      <c r="A30" s="12"/>
      <c r="B30" s="42">
        <v>581</v>
      </c>
      <c r="C30" s="19" t="s">
        <v>42</v>
      </c>
      <c r="D30" s="43">
        <v>228946</v>
      </c>
      <c r="E30" s="43">
        <v>332246</v>
      </c>
      <c r="F30" s="43">
        <v>0</v>
      </c>
      <c r="G30" s="43">
        <v>0</v>
      </c>
      <c r="H30" s="43">
        <v>0</v>
      </c>
      <c r="I30" s="43">
        <v>458500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1019692</v>
      </c>
      <c r="O30" s="44">
        <f t="shared" si="1"/>
        <v>80.729316760351523</v>
      </c>
      <c r="P30" s="9"/>
    </row>
    <row r="31" spans="1:119" ht="15.75" thickBot="1">
      <c r="A31" s="12"/>
      <c r="B31" s="42">
        <v>590</v>
      </c>
      <c r="C31" s="19" t="s">
        <v>43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468770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468770</v>
      </c>
      <c r="O31" s="44">
        <f t="shared" si="1"/>
        <v>37.112659330219302</v>
      </c>
      <c r="P31" s="9"/>
    </row>
    <row r="32" spans="1:119" ht="16.5" thickBot="1">
      <c r="A32" s="13" t="s">
        <v>10</v>
      </c>
      <c r="B32" s="21"/>
      <c r="C32" s="20"/>
      <c r="D32" s="14">
        <f>SUM(D5,D13,D18,D24,D27,D29)</f>
        <v>16100613</v>
      </c>
      <c r="E32" s="14">
        <f t="shared" ref="E32:M32" si="9">SUM(E5,E13,E18,E24,E27,E29)</f>
        <v>791134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9000480</v>
      </c>
      <c r="J32" s="14">
        <f t="shared" si="9"/>
        <v>0</v>
      </c>
      <c r="K32" s="14">
        <f t="shared" si="9"/>
        <v>1752549</v>
      </c>
      <c r="L32" s="14">
        <f t="shared" si="9"/>
        <v>124963</v>
      </c>
      <c r="M32" s="14">
        <f t="shared" si="9"/>
        <v>0</v>
      </c>
      <c r="N32" s="14">
        <f t="shared" si="4"/>
        <v>27769739</v>
      </c>
      <c r="O32" s="35">
        <f t="shared" si="1"/>
        <v>2198.5384371783707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3" t="s">
        <v>45</v>
      </c>
      <c r="M34" s="163"/>
      <c r="N34" s="163"/>
      <c r="O34" s="39">
        <v>12631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thickBot="1">
      <c r="A36" s="165" t="s">
        <v>53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4292786</v>
      </c>
      <c r="E5" s="24">
        <f t="shared" si="0"/>
        <v>62703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2071363</v>
      </c>
      <c r="J5" s="24">
        <f t="shared" si="0"/>
        <v>0</v>
      </c>
      <c r="K5" s="24">
        <f t="shared" si="0"/>
        <v>1761701</v>
      </c>
      <c r="L5" s="24">
        <f t="shared" si="0"/>
        <v>0</v>
      </c>
      <c r="M5" s="24">
        <f t="shared" si="0"/>
        <v>0</v>
      </c>
      <c r="N5" s="25">
        <f>SUM(D5:M5)</f>
        <v>8188553</v>
      </c>
      <c r="O5" s="30">
        <f t="shared" ref="O5:O33" si="1">(N5/O$35)</f>
        <v>639.73070312499999</v>
      </c>
      <c r="P5" s="6"/>
    </row>
    <row r="6" spans="1:133">
      <c r="A6" s="12"/>
      <c r="B6" s="42">
        <v>511</v>
      </c>
      <c r="C6" s="19" t="s">
        <v>19</v>
      </c>
      <c r="D6" s="43">
        <v>46488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46488</v>
      </c>
      <c r="O6" s="44">
        <f t="shared" si="1"/>
        <v>3.631875</v>
      </c>
      <c r="P6" s="9"/>
    </row>
    <row r="7" spans="1:133">
      <c r="A7" s="12"/>
      <c r="B7" s="42">
        <v>512</v>
      </c>
      <c r="C7" s="19" t="s">
        <v>20</v>
      </c>
      <c r="D7" s="43">
        <v>276402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276402</v>
      </c>
      <c r="O7" s="44">
        <f t="shared" si="1"/>
        <v>21.59390625</v>
      </c>
      <c r="P7" s="9"/>
    </row>
    <row r="8" spans="1:133">
      <c r="A8" s="12"/>
      <c r="B8" s="42">
        <v>513</v>
      </c>
      <c r="C8" s="19" t="s">
        <v>21</v>
      </c>
      <c r="D8" s="43">
        <v>1906116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125345</v>
      </c>
      <c r="L8" s="43">
        <v>0</v>
      </c>
      <c r="M8" s="43">
        <v>0</v>
      </c>
      <c r="N8" s="43">
        <f t="shared" si="2"/>
        <v>2031461</v>
      </c>
      <c r="O8" s="44">
        <f t="shared" si="1"/>
        <v>158.707890625</v>
      </c>
      <c r="P8" s="9"/>
    </row>
    <row r="9" spans="1:133">
      <c r="A9" s="12"/>
      <c r="B9" s="42">
        <v>514</v>
      </c>
      <c r="C9" s="19" t="s">
        <v>22</v>
      </c>
      <c r="D9" s="43">
        <v>216173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216173</v>
      </c>
      <c r="O9" s="44">
        <f t="shared" si="1"/>
        <v>16.888515625</v>
      </c>
      <c r="P9" s="9"/>
    </row>
    <row r="10" spans="1:133">
      <c r="A10" s="12"/>
      <c r="B10" s="42">
        <v>515</v>
      </c>
      <c r="C10" s="19" t="s">
        <v>23</v>
      </c>
      <c r="D10" s="43">
        <v>285928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285928</v>
      </c>
      <c r="O10" s="44">
        <f t="shared" si="1"/>
        <v>22.338125000000002</v>
      </c>
      <c r="P10" s="9"/>
    </row>
    <row r="11" spans="1:133">
      <c r="A11" s="12"/>
      <c r="B11" s="42">
        <v>517</v>
      </c>
      <c r="C11" s="19" t="s">
        <v>59</v>
      </c>
      <c r="D11" s="43">
        <v>182660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182660</v>
      </c>
      <c r="O11" s="44">
        <f t="shared" si="1"/>
        <v>14.270312499999999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1636356</v>
      </c>
      <c r="L12" s="43">
        <v>0</v>
      </c>
      <c r="M12" s="43">
        <v>0</v>
      </c>
      <c r="N12" s="43">
        <f t="shared" si="2"/>
        <v>1636356</v>
      </c>
      <c r="O12" s="44">
        <f t="shared" si="1"/>
        <v>127.8403125</v>
      </c>
      <c r="P12" s="9"/>
    </row>
    <row r="13" spans="1:133">
      <c r="A13" s="12"/>
      <c r="B13" s="42">
        <v>519</v>
      </c>
      <c r="C13" s="19" t="s">
        <v>25</v>
      </c>
      <c r="D13" s="43">
        <v>1379019</v>
      </c>
      <c r="E13" s="43">
        <v>62703</v>
      </c>
      <c r="F13" s="43">
        <v>0</v>
      </c>
      <c r="G13" s="43">
        <v>0</v>
      </c>
      <c r="H13" s="43">
        <v>0</v>
      </c>
      <c r="I13" s="43">
        <v>2071363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3513085</v>
      </c>
      <c r="O13" s="44">
        <f t="shared" si="1"/>
        <v>274.45976562499999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SUM(D15:D18)</f>
        <v>7257588</v>
      </c>
      <c r="E14" s="29">
        <f t="shared" si="3"/>
        <v>3493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3" si="4">SUM(D14:M14)</f>
        <v>7261081</v>
      </c>
      <c r="O14" s="41">
        <f t="shared" si="1"/>
        <v>567.27195312499998</v>
      </c>
      <c r="P14" s="10"/>
    </row>
    <row r="15" spans="1:133">
      <c r="A15" s="12"/>
      <c r="B15" s="42">
        <v>521</v>
      </c>
      <c r="C15" s="19" t="s">
        <v>27</v>
      </c>
      <c r="D15" s="43">
        <v>3438645</v>
      </c>
      <c r="E15" s="43">
        <v>3493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3442138</v>
      </c>
      <c r="O15" s="44">
        <f t="shared" si="1"/>
        <v>268.91703124999998</v>
      </c>
      <c r="P15" s="9"/>
    </row>
    <row r="16" spans="1:133">
      <c r="A16" s="12"/>
      <c r="B16" s="42">
        <v>522</v>
      </c>
      <c r="C16" s="19" t="s">
        <v>28</v>
      </c>
      <c r="D16" s="43">
        <v>2866175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2866175</v>
      </c>
      <c r="O16" s="44">
        <f t="shared" si="1"/>
        <v>223.919921875</v>
      </c>
      <c r="P16" s="9"/>
    </row>
    <row r="17" spans="1:16">
      <c r="A17" s="12"/>
      <c r="B17" s="42">
        <v>524</v>
      </c>
      <c r="C17" s="19" t="s">
        <v>29</v>
      </c>
      <c r="D17" s="43">
        <v>385360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385360</v>
      </c>
      <c r="O17" s="44">
        <f t="shared" si="1"/>
        <v>30.106249999999999</v>
      </c>
      <c r="P17" s="9"/>
    </row>
    <row r="18" spans="1:16">
      <c r="A18" s="12"/>
      <c r="B18" s="42">
        <v>529</v>
      </c>
      <c r="C18" s="19" t="s">
        <v>30</v>
      </c>
      <c r="D18" s="43">
        <v>567408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567408</v>
      </c>
      <c r="O18" s="44">
        <f t="shared" si="1"/>
        <v>44.328749999999999</v>
      </c>
      <c r="P18" s="9"/>
    </row>
    <row r="19" spans="1:16" ht="15.75">
      <c r="A19" s="26" t="s">
        <v>31</v>
      </c>
      <c r="B19" s="27"/>
      <c r="C19" s="28"/>
      <c r="D19" s="29">
        <f t="shared" ref="D19:M19" si="5">SUM(D20:D24)</f>
        <v>1472568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3351492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4824060</v>
      </c>
      <c r="O19" s="41">
        <f t="shared" si="1"/>
        <v>376.87968749999999</v>
      </c>
      <c r="P19" s="10"/>
    </row>
    <row r="20" spans="1:16">
      <c r="A20" s="12"/>
      <c r="B20" s="42">
        <v>534</v>
      </c>
      <c r="C20" s="19" t="s">
        <v>32</v>
      </c>
      <c r="D20" s="43">
        <v>1472568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1472568</v>
      </c>
      <c r="O20" s="44">
        <f t="shared" si="1"/>
        <v>115.044375</v>
      </c>
      <c r="P20" s="9"/>
    </row>
    <row r="21" spans="1:16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1127494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1127494</v>
      </c>
      <c r="O21" s="44">
        <f t="shared" si="1"/>
        <v>88.085468750000004</v>
      </c>
      <c r="P21" s="9"/>
    </row>
    <row r="22" spans="1:16">
      <c r="A22" s="12"/>
      <c r="B22" s="42">
        <v>536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906409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906409</v>
      </c>
      <c r="O22" s="44">
        <f t="shared" si="1"/>
        <v>70.813203125000001</v>
      </c>
      <c r="P22" s="9"/>
    </row>
    <row r="23" spans="1:16">
      <c r="A23" s="12"/>
      <c r="B23" s="42">
        <v>537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1012360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1012360</v>
      </c>
      <c r="O23" s="44">
        <f t="shared" si="1"/>
        <v>79.090625000000003</v>
      </c>
      <c r="P23" s="9"/>
    </row>
    <row r="24" spans="1:16">
      <c r="A24" s="12"/>
      <c r="B24" s="42">
        <v>538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305229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305229</v>
      </c>
      <c r="O24" s="44">
        <f t="shared" si="1"/>
        <v>23.846015625</v>
      </c>
      <c r="P24" s="9"/>
    </row>
    <row r="25" spans="1:16" ht="15.75">
      <c r="A25" s="26" t="s">
        <v>37</v>
      </c>
      <c r="B25" s="27"/>
      <c r="C25" s="28"/>
      <c r="D25" s="29">
        <f t="shared" ref="D25:M25" si="6">SUM(D26:D27)</f>
        <v>2639541</v>
      </c>
      <c r="E25" s="29">
        <f t="shared" si="6"/>
        <v>301462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2941003</v>
      </c>
      <c r="O25" s="41">
        <f t="shared" si="1"/>
        <v>229.76585937499999</v>
      </c>
      <c r="P25" s="10"/>
    </row>
    <row r="26" spans="1:16">
      <c r="A26" s="12"/>
      <c r="B26" s="42">
        <v>541</v>
      </c>
      <c r="C26" s="19" t="s">
        <v>38</v>
      </c>
      <c r="D26" s="43">
        <v>2440008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2440008</v>
      </c>
      <c r="O26" s="44">
        <f t="shared" si="1"/>
        <v>190.62562500000001</v>
      </c>
      <c r="P26" s="9"/>
    </row>
    <row r="27" spans="1:16">
      <c r="A27" s="12"/>
      <c r="B27" s="42">
        <v>545</v>
      </c>
      <c r="C27" s="19" t="s">
        <v>39</v>
      </c>
      <c r="D27" s="43">
        <v>199533</v>
      </c>
      <c r="E27" s="43">
        <v>301462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500995</v>
      </c>
      <c r="O27" s="44">
        <f t="shared" si="1"/>
        <v>39.140234374999999</v>
      </c>
      <c r="P27" s="9"/>
    </row>
    <row r="28" spans="1:16" ht="15.75">
      <c r="A28" s="26" t="s">
        <v>40</v>
      </c>
      <c r="B28" s="27"/>
      <c r="C28" s="28"/>
      <c r="D28" s="29">
        <f t="shared" ref="D28:M28" si="7">SUM(D29:D29)</f>
        <v>745110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2304201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3049311</v>
      </c>
      <c r="O28" s="41">
        <f t="shared" si="1"/>
        <v>238.227421875</v>
      </c>
      <c r="P28" s="9"/>
    </row>
    <row r="29" spans="1:16">
      <c r="A29" s="12"/>
      <c r="B29" s="42">
        <v>572</v>
      </c>
      <c r="C29" s="19" t="s">
        <v>41</v>
      </c>
      <c r="D29" s="43">
        <v>745110</v>
      </c>
      <c r="E29" s="43">
        <v>0</v>
      </c>
      <c r="F29" s="43">
        <v>0</v>
      </c>
      <c r="G29" s="43">
        <v>0</v>
      </c>
      <c r="H29" s="43">
        <v>0</v>
      </c>
      <c r="I29" s="43">
        <v>2304201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3049311</v>
      </c>
      <c r="O29" s="44">
        <f t="shared" si="1"/>
        <v>238.227421875</v>
      </c>
      <c r="P29" s="9"/>
    </row>
    <row r="30" spans="1:16" ht="15.75">
      <c r="A30" s="26" t="s">
        <v>44</v>
      </c>
      <c r="B30" s="27"/>
      <c r="C30" s="28"/>
      <c r="D30" s="29">
        <f t="shared" ref="D30:M30" si="8">SUM(D31:D32)</f>
        <v>58946</v>
      </c>
      <c r="E30" s="29">
        <f t="shared" si="8"/>
        <v>208873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802101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1069920</v>
      </c>
      <c r="O30" s="41">
        <f t="shared" si="1"/>
        <v>83.587500000000006</v>
      </c>
      <c r="P30" s="9"/>
    </row>
    <row r="31" spans="1:16">
      <c r="A31" s="12"/>
      <c r="B31" s="42">
        <v>581</v>
      </c>
      <c r="C31" s="19" t="s">
        <v>42</v>
      </c>
      <c r="D31" s="43">
        <v>58946</v>
      </c>
      <c r="E31" s="43">
        <v>208873</v>
      </c>
      <c r="F31" s="43">
        <v>0</v>
      </c>
      <c r="G31" s="43">
        <v>0</v>
      </c>
      <c r="H31" s="43">
        <v>0</v>
      </c>
      <c r="I31" s="43">
        <v>508500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776319</v>
      </c>
      <c r="O31" s="44">
        <f t="shared" si="1"/>
        <v>60.649921874999997</v>
      </c>
      <c r="P31" s="9"/>
    </row>
    <row r="32" spans="1:16" ht="15.75" thickBot="1">
      <c r="A32" s="12"/>
      <c r="B32" s="42">
        <v>590</v>
      </c>
      <c r="C32" s="19" t="s">
        <v>43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293601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293601</v>
      </c>
      <c r="O32" s="44">
        <f t="shared" si="1"/>
        <v>22.937578125000002</v>
      </c>
      <c r="P32" s="9"/>
    </row>
    <row r="33" spans="1:119" ht="16.5" thickBot="1">
      <c r="A33" s="13" t="s">
        <v>10</v>
      </c>
      <c r="B33" s="21"/>
      <c r="C33" s="20"/>
      <c r="D33" s="14">
        <f>SUM(D5,D14,D19,D25,D28,D30)</f>
        <v>16466539</v>
      </c>
      <c r="E33" s="14">
        <f t="shared" ref="E33:M33" si="9">SUM(E5,E14,E19,E25,E28,E30)</f>
        <v>576531</v>
      </c>
      <c r="F33" s="14">
        <f t="shared" si="9"/>
        <v>0</v>
      </c>
      <c r="G33" s="14">
        <f t="shared" si="9"/>
        <v>0</v>
      </c>
      <c r="H33" s="14">
        <f t="shared" si="9"/>
        <v>0</v>
      </c>
      <c r="I33" s="14">
        <f t="shared" si="9"/>
        <v>8529157</v>
      </c>
      <c r="J33" s="14">
        <f t="shared" si="9"/>
        <v>0</v>
      </c>
      <c r="K33" s="14">
        <f t="shared" si="9"/>
        <v>1761701</v>
      </c>
      <c r="L33" s="14">
        <f t="shared" si="9"/>
        <v>0</v>
      </c>
      <c r="M33" s="14">
        <f t="shared" si="9"/>
        <v>0</v>
      </c>
      <c r="N33" s="14">
        <f t="shared" si="4"/>
        <v>27333928</v>
      </c>
      <c r="O33" s="35">
        <f t="shared" si="1"/>
        <v>2135.4631250000002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63" t="s">
        <v>60</v>
      </c>
      <c r="M35" s="163"/>
      <c r="N35" s="163"/>
      <c r="O35" s="39">
        <v>12800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53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6820144</v>
      </c>
      <c r="E5" s="24">
        <f t="shared" si="0"/>
        <v>66767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2522490</v>
      </c>
      <c r="J5" s="24">
        <f t="shared" si="0"/>
        <v>0</v>
      </c>
      <c r="K5" s="24">
        <f t="shared" si="0"/>
        <v>1589004</v>
      </c>
      <c r="L5" s="24">
        <f t="shared" si="0"/>
        <v>0</v>
      </c>
      <c r="M5" s="24">
        <f t="shared" si="0"/>
        <v>0</v>
      </c>
      <c r="N5" s="25">
        <f>SUM(D5:M5)</f>
        <v>10998405</v>
      </c>
      <c r="O5" s="30">
        <f t="shared" ref="O5:O33" si="1">(N5/O$35)</f>
        <v>858.91487700117136</v>
      </c>
      <c r="P5" s="6"/>
    </row>
    <row r="6" spans="1:133">
      <c r="A6" s="12"/>
      <c r="B6" s="42">
        <v>511</v>
      </c>
      <c r="C6" s="19" t="s">
        <v>19</v>
      </c>
      <c r="D6" s="43">
        <v>63617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63617</v>
      </c>
      <c r="O6" s="44">
        <f t="shared" si="1"/>
        <v>4.9681374463100347</v>
      </c>
      <c r="P6" s="9"/>
    </row>
    <row r="7" spans="1:133">
      <c r="A7" s="12"/>
      <c r="B7" s="42">
        <v>512</v>
      </c>
      <c r="C7" s="19" t="s">
        <v>20</v>
      </c>
      <c r="D7" s="43">
        <v>303500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303500</v>
      </c>
      <c r="O7" s="44">
        <f t="shared" si="1"/>
        <v>23.70167903162827</v>
      </c>
      <c r="P7" s="9"/>
    </row>
    <row r="8" spans="1:133">
      <c r="A8" s="12"/>
      <c r="B8" s="42">
        <v>513</v>
      </c>
      <c r="C8" s="19" t="s">
        <v>21</v>
      </c>
      <c r="D8" s="43">
        <v>2067227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103504</v>
      </c>
      <c r="L8" s="43">
        <v>0</v>
      </c>
      <c r="M8" s="43">
        <v>0</v>
      </c>
      <c r="N8" s="43">
        <f t="shared" si="2"/>
        <v>2170731</v>
      </c>
      <c r="O8" s="44">
        <f t="shared" si="1"/>
        <v>169.52213978914486</v>
      </c>
      <c r="P8" s="9"/>
    </row>
    <row r="9" spans="1:133">
      <c r="A9" s="12"/>
      <c r="B9" s="42">
        <v>514</v>
      </c>
      <c r="C9" s="19" t="s">
        <v>22</v>
      </c>
      <c r="D9" s="43">
        <v>373074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373074</v>
      </c>
      <c r="O9" s="44">
        <f t="shared" si="1"/>
        <v>29.135025380710658</v>
      </c>
      <c r="P9" s="9"/>
    </row>
    <row r="10" spans="1:133">
      <c r="A10" s="12"/>
      <c r="B10" s="42">
        <v>515</v>
      </c>
      <c r="C10" s="19" t="s">
        <v>23</v>
      </c>
      <c r="D10" s="43">
        <v>263331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263331</v>
      </c>
      <c r="O10" s="44">
        <f t="shared" si="1"/>
        <v>20.564701288559156</v>
      </c>
      <c r="P10" s="9"/>
    </row>
    <row r="11" spans="1:133">
      <c r="A11" s="12"/>
      <c r="B11" s="42">
        <v>517</v>
      </c>
      <c r="C11" s="19" t="s">
        <v>59</v>
      </c>
      <c r="D11" s="43">
        <v>1033490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1033490</v>
      </c>
      <c r="O11" s="44">
        <f t="shared" si="1"/>
        <v>80.709878953533774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1485500</v>
      </c>
      <c r="L12" s="43">
        <v>0</v>
      </c>
      <c r="M12" s="43">
        <v>0</v>
      </c>
      <c r="N12" s="43">
        <f t="shared" si="2"/>
        <v>1485500</v>
      </c>
      <c r="O12" s="44">
        <f t="shared" si="1"/>
        <v>116.00937133932058</v>
      </c>
      <c r="P12" s="9"/>
    </row>
    <row r="13" spans="1:133">
      <c r="A13" s="12"/>
      <c r="B13" s="42">
        <v>519</v>
      </c>
      <c r="C13" s="19" t="s">
        <v>25</v>
      </c>
      <c r="D13" s="43">
        <v>2715905</v>
      </c>
      <c r="E13" s="43">
        <v>66767</v>
      </c>
      <c r="F13" s="43">
        <v>0</v>
      </c>
      <c r="G13" s="43">
        <v>0</v>
      </c>
      <c r="H13" s="43">
        <v>0</v>
      </c>
      <c r="I13" s="43">
        <v>2522490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5305162</v>
      </c>
      <c r="O13" s="44">
        <f t="shared" si="1"/>
        <v>414.3039437719641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SUM(D15:D18)</f>
        <v>7636813</v>
      </c>
      <c r="E14" s="29">
        <f t="shared" si="3"/>
        <v>8040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3" si="4">SUM(D14:M14)</f>
        <v>7644853</v>
      </c>
      <c r="O14" s="41">
        <f t="shared" si="1"/>
        <v>597.02092932448261</v>
      </c>
      <c r="P14" s="10"/>
    </row>
    <row r="15" spans="1:133">
      <c r="A15" s="12"/>
      <c r="B15" s="42">
        <v>521</v>
      </c>
      <c r="C15" s="19" t="s">
        <v>27</v>
      </c>
      <c r="D15" s="43">
        <v>3333240</v>
      </c>
      <c r="E15" s="43">
        <v>8040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3341280</v>
      </c>
      <c r="O15" s="44">
        <f t="shared" si="1"/>
        <v>260.93557204217103</v>
      </c>
      <c r="P15" s="9"/>
    </row>
    <row r="16" spans="1:133">
      <c r="A16" s="12"/>
      <c r="B16" s="42">
        <v>522</v>
      </c>
      <c r="C16" s="19" t="s">
        <v>28</v>
      </c>
      <c r="D16" s="43">
        <v>3485976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3485976</v>
      </c>
      <c r="O16" s="44">
        <f t="shared" si="1"/>
        <v>272.23553299492386</v>
      </c>
      <c r="P16" s="9"/>
    </row>
    <row r="17" spans="1:16">
      <c r="A17" s="12"/>
      <c r="B17" s="42">
        <v>524</v>
      </c>
      <c r="C17" s="19" t="s">
        <v>29</v>
      </c>
      <c r="D17" s="43">
        <v>314645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314645</v>
      </c>
      <c r="O17" s="44">
        <f t="shared" si="1"/>
        <v>24.572042171026943</v>
      </c>
      <c r="P17" s="9"/>
    </row>
    <row r="18" spans="1:16">
      <c r="A18" s="12"/>
      <c r="B18" s="42">
        <v>529</v>
      </c>
      <c r="C18" s="19" t="s">
        <v>30</v>
      </c>
      <c r="D18" s="43">
        <v>502952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502952</v>
      </c>
      <c r="O18" s="44">
        <f t="shared" si="1"/>
        <v>39.277782116360797</v>
      </c>
      <c r="P18" s="9"/>
    </row>
    <row r="19" spans="1:16" ht="15.75">
      <c r="A19" s="26" t="s">
        <v>31</v>
      </c>
      <c r="B19" s="27"/>
      <c r="C19" s="28"/>
      <c r="D19" s="29">
        <f t="shared" ref="D19:M19" si="5">SUM(D20:D24)</f>
        <v>1419442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3635671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5055113</v>
      </c>
      <c r="O19" s="41">
        <f t="shared" si="1"/>
        <v>394.77649355720422</v>
      </c>
      <c r="P19" s="10"/>
    </row>
    <row r="20" spans="1:16">
      <c r="A20" s="12"/>
      <c r="B20" s="42">
        <v>534</v>
      </c>
      <c r="C20" s="19" t="s">
        <v>32</v>
      </c>
      <c r="D20" s="43">
        <v>1419442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1419442</v>
      </c>
      <c r="O20" s="44">
        <f t="shared" si="1"/>
        <v>110.85060523233112</v>
      </c>
      <c r="P20" s="9"/>
    </row>
    <row r="21" spans="1:16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1112011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1112011</v>
      </c>
      <c r="O21" s="44">
        <f t="shared" si="1"/>
        <v>86.841936743459584</v>
      </c>
      <c r="P21" s="9"/>
    </row>
    <row r="22" spans="1:16">
      <c r="A22" s="12"/>
      <c r="B22" s="42">
        <v>536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934383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934383</v>
      </c>
      <c r="O22" s="44">
        <f t="shared" si="1"/>
        <v>72.970167903162832</v>
      </c>
      <c r="P22" s="9"/>
    </row>
    <row r="23" spans="1:16">
      <c r="A23" s="12"/>
      <c r="B23" s="42">
        <v>537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1299660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1299660</v>
      </c>
      <c r="O23" s="44">
        <f t="shared" si="1"/>
        <v>101.49629051151894</v>
      </c>
      <c r="P23" s="9"/>
    </row>
    <row r="24" spans="1:16">
      <c r="A24" s="12"/>
      <c r="B24" s="42">
        <v>538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289617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289617</v>
      </c>
      <c r="O24" s="44">
        <f t="shared" si="1"/>
        <v>22.617493166731744</v>
      </c>
      <c r="P24" s="9"/>
    </row>
    <row r="25" spans="1:16" ht="15.75">
      <c r="A25" s="26" t="s">
        <v>37</v>
      </c>
      <c r="B25" s="27"/>
      <c r="C25" s="28"/>
      <c r="D25" s="29">
        <f t="shared" ref="D25:M25" si="6">SUM(D26:D27)</f>
        <v>4004496</v>
      </c>
      <c r="E25" s="29">
        <f t="shared" si="6"/>
        <v>373931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4378427</v>
      </c>
      <c r="O25" s="41">
        <f t="shared" si="1"/>
        <v>341.9310425614994</v>
      </c>
      <c r="P25" s="10"/>
    </row>
    <row r="26" spans="1:16">
      <c r="A26" s="12"/>
      <c r="B26" s="42">
        <v>541</v>
      </c>
      <c r="C26" s="19" t="s">
        <v>38</v>
      </c>
      <c r="D26" s="43">
        <v>3796794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3796794</v>
      </c>
      <c r="O26" s="44">
        <f t="shared" si="1"/>
        <v>296.50870753611872</v>
      </c>
      <c r="P26" s="9"/>
    </row>
    <row r="27" spans="1:16">
      <c r="A27" s="12"/>
      <c r="B27" s="42">
        <v>545</v>
      </c>
      <c r="C27" s="19" t="s">
        <v>39</v>
      </c>
      <c r="D27" s="43">
        <v>207702</v>
      </c>
      <c r="E27" s="43">
        <v>373931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581633</v>
      </c>
      <c r="O27" s="44">
        <f t="shared" si="1"/>
        <v>45.422335025380711</v>
      </c>
      <c r="P27" s="9"/>
    </row>
    <row r="28" spans="1:16" ht="15.75">
      <c r="A28" s="26" t="s">
        <v>40</v>
      </c>
      <c r="B28" s="27"/>
      <c r="C28" s="28"/>
      <c r="D28" s="29">
        <f t="shared" ref="D28:M28" si="7">SUM(D29:D29)</f>
        <v>901839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2076580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2978419</v>
      </c>
      <c r="O28" s="41">
        <f t="shared" si="1"/>
        <v>232.59812573213588</v>
      </c>
      <c r="P28" s="9"/>
    </row>
    <row r="29" spans="1:16">
      <c r="A29" s="12"/>
      <c r="B29" s="42">
        <v>572</v>
      </c>
      <c r="C29" s="19" t="s">
        <v>41</v>
      </c>
      <c r="D29" s="43">
        <v>901839</v>
      </c>
      <c r="E29" s="43">
        <v>0</v>
      </c>
      <c r="F29" s="43">
        <v>0</v>
      </c>
      <c r="G29" s="43">
        <v>0</v>
      </c>
      <c r="H29" s="43">
        <v>0</v>
      </c>
      <c r="I29" s="43">
        <v>2076580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2978419</v>
      </c>
      <c r="O29" s="44">
        <f t="shared" si="1"/>
        <v>232.59812573213588</v>
      </c>
      <c r="P29" s="9"/>
    </row>
    <row r="30" spans="1:16" ht="15.75">
      <c r="A30" s="26" t="s">
        <v>44</v>
      </c>
      <c r="B30" s="27"/>
      <c r="C30" s="28"/>
      <c r="D30" s="29">
        <f t="shared" ref="D30:M30" si="8">SUM(D31:D32)</f>
        <v>1861325</v>
      </c>
      <c r="E30" s="29">
        <f t="shared" si="8"/>
        <v>259931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744821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2866077</v>
      </c>
      <c r="O30" s="41">
        <f t="shared" si="1"/>
        <v>223.82483404919952</v>
      </c>
      <c r="P30" s="9"/>
    </row>
    <row r="31" spans="1:16">
      <c r="A31" s="12"/>
      <c r="B31" s="42">
        <v>581</v>
      </c>
      <c r="C31" s="19" t="s">
        <v>42</v>
      </c>
      <c r="D31" s="43">
        <v>1861325</v>
      </c>
      <c r="E31" s="43">
        <v>259931</v>
      </c>
      <c r="F31" s="43">
        <v>0</v>
      </c>
      <c r="G31" s="43">
        <v>0</v>
      </c>
      <c r="H31" s="43">
        <v>0</v>
      </c>
      <c r="I31" s="43">
        <v>308500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2429756</v>
      </c>
      <c r="O31" s="44">
        <f t="shared" si="1"/>
        <v>189.75056618508395</v>
      </c>
      <c r="P31" s="9"/>
    </row>
    <row r="32" spans="1:16" ht="15.75" thickBot="1">
      <c r="A32" s="12"/>
      <c r="B32" s="42">
        <v>590</v>
      </c>
      <c r="C32" s="19" t="s">
        <v>43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436321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436321</v>
      </c>
      <c r="O32" s="44">
        <f t="shared" si="1"/>
        <v>34.074267864115583</v>
      </c>
      <c r="P32" s="9"/>
    </row>
    <row r="33" spans="1:119" ht="16.5" thickBot="1">
      <c r="A33" s="13" t="s">
        <v>10</v>
      </c>
      <c r="B33" s="21"/>
      <c r="C33" s="20"/>
      <c r="D33" s="14">
        <f>SUM(D5,D14,D19,D25,D28,D30)</f>
        <v>22644059</v>
      </c>
      <c r="E33" s="14">
        <f t="shared" ref="E33:M33" si="9">SUM(E5,E14,E19,E25,E28,E30)</f>
        <v>708669</v>
      </c>
      <c r="F33" s="14">
        <f t="shared" si="9"/>
        <v>0</v>
      </c>
      <c r="G33" s="14">
        <f t="shared" si="9"/>
        <v>0</v>
      </c>
      <c r="H33" s="14">
        <f t="shared" si="9"/>
        <v>0</v>
      </c>
      <c r="I33" s="14">
        <f t="shared" si="9"/>
        <v>8979562</v>
      </c>
      <c r="J33" s="14">
        <f t="shared" si="9"/>
        <v>0</v>
      </c>
      <c r="K33" s="14">
        <f t="shared" si="9"/>
        <v>1589004</v>
      </c>
      <c r="L33" s="14">
        <f t="shared" si="9"/>
        <v>0</v>
      </c>
      <c r="M33" s="14">
        <f t="shared" si="9"/>
        <v>0</v>
      </c>
      <c r="N33" s="14">
        <f t="shared" si="4"/>
        <v>33921294</v>
      </c>
      <c r="O33" s="35">
        <f t="shared" si="1"/>
        <v>2649.0663022256931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63" t="s">
        <v>79</v>
      </c>
      <c r="M35" s="163"/>
      <c r="N35" s="163"/>
      <c r="O35" s="39">
        <v>12805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53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92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93</v>
      </c>
      <c r="N4" s="32" t="s">
        <v>5</v>
      </c>
      <c r="O4" s="32" t="s">
        <v>94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9525977</v>
      </c>
      <c r="E5" s="24">
        <f t="shared" si="0"/>
        <v>1</v>
      </c>
      <c r="F5" s="24">
        <f t="shared" si="0"/>
        <v>0</v>
      </c>
      <c r="G5" s="24">
        <f t="shared" si="0"/>
        <v>1269148</v>
      </c>
      <c r="H5" s="24">
        <f t="shared" si="0"/>
        <v>0</v>
      </c>
      <c r="I5" s="24">
        <f t="shared" si="0"/>
        <v>4216093</v>
      </c>
      <c r="J5" s="24">
        <f t="shared" si="0"/>
        <v>0</v>
      </c>
      <c r="K5" s="24">
        <f t="shared" si="0"/>
        <v>4818727</v>
      </c>
      <c r="L5" s="24">
        <f t="shared" si="0"/>
        <v>56799</v>
      </c>
      <c r="M5" s="24">
        <f t="shared" si="0"/>
        <v>0</v>
      </c>
      <c r="N5" s="24">
        <f t="shared" si="0"/>
        <v>0</v>
      </c>
      <c r="O5" s="25">
        <f>SUM(D5:N5)</f>
        <v>19886745</v>
      </c>
      <c r="P5" s="30">
        <f t="shared" ref="P5:P34" si="1">(O5/P$36)</f>
        <v>1746.7496706192358</v>
      </c>
      <c r="Q5" s="6"/>
    </row>
    <row r="6" spans="1:134">
      <c r="A6" s="12"/>
      <c r="B6" s="42">
        <v>511</v>
      </c>
      <c r="C6" s="19" t="s">
        <v>19</v>
      </c>
      <c r="D6" s="43">
        <v>81788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81788</v>
      </c>
      <c r="P6" s="44">
        <f t="shared" si="1"/>
        <v>7.1838383838383839</v>
      </c>
      <c r="Q6" s="9"/>
    </row>
    <row r="7" spans="1:134">
      <c r="A7" s="12"/>
      <c r="B7" s="42">
        <v>512</v>
      </c>
      <c r="C7" s="19" t="s">
        <v>20</v>
      </c>
      <c r="D7" s="43">
        <v>544213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544213</v>
      </c>
      <c r="P7" s="44">
        <f t="shared" si="1"/>
        <v>47.800878348704437</v>
      </c>
      <c r="Q7" s="9"/>
    </row>
    <row r="8" spans="1:134">
      <c r="A8" s="12"/>
      <c r="B8" s="42">
        <v>513</v>
      </c>
      <c r="C8" s="19" t="s">
        <v>21</v>
      </c>
      <c r="D8" s="43">
        <v>2509081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154461</v>
      </c>
      <c r="L8" s="43">
        <v>0</v>
      </c>
      <c r="M8" s="43">
        <v>0</v>
      </c>
      <c r="N8" s="43">
        <v>0</v>
      </c>
      <c r="O8" s="43">
        <f t="shared" si="2"/>
        <v>2663542</v>
      </c>
      <c r="P8" s="44">
        <f t="shared" si="1"/>
        <v>233.95186649099693</v>
      </c>
      <c r="Q8" s="9"/>
    </row>
    <row r="9" spans="1:134">
      <c r="A9" s="12"/>
      <c r="B9" s="42">
        <v>514</v>
      </c>
      <c r="C9" s="19" t="s">
        <v>22</v>
      </c>
      <c r="D9" s="43">
        <v>247243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247243</v>
      </c>
      <c r="P9" s="44">
        <f t="shared" si="1"/>
        <v>21.716556873078613</v>
      </c>
      <c r="Q9" s="9"/>
    </row>
    <row r="10" spans="1:134">
      <c r="A10" s="12"/>
      <c r="B10" s="42">
        <v>515</v>
      </c>
      <c r="C10" s="19" t="s">
        <v>23</v>
      </c>
      <c r="D10" s="43">
        <v>300432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300432</v>
      </c>
      <c r="P10" s="44">
        <f t="shared" si="1"/>
        <v>26.388405797101449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4664266</v>
      </c>
      <c r="L11" s="43">
        <v>56799</v>
      </c>
      <c r="M11" s="43">
        <v>0</v>
      </c>
      <c r="N11" s="43">
        <v>0</v>
      </c>
      <c r="O11" s="43">
        <f t="shared" si="2"/>
        <v>4721065</v>
      </c>
      <c r="P11" s="44">
        <f t="shared" si="1"/>
        <v>414.67413263065436</v>
      </c>
      <c r="Q11" s="9"/>
    </row>
    <row r="12" spans="1:134">
      <c r="A12" s="12"/>
      <c r="B12" s="42">
        <v>519</v>
      </c>
      <c r="C12" s="19" t="s">
        <v>25</v>
      </c>
      <c r="D12" s="43">
        <v>5843220</v>
      </c>
      <c r="E12" s="43">
        <v>1</v>
      </c>
      <c r="F12" s="43">
        <v>0</v>
      </c>
      <c r="G12" s="43">
        <v>1269148</v>
      </c>
      <c r="H12" s="43">
        <v>0</v>
      </c>
      <c r="I12" s="43">
        <v>4216093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11328462</v>
      </c>
      <c r="P12" s="44">
        <f t="shared" si="1"/>
        <v>995.03399209486167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SUM(D14:D17)</f>
        <v>10130184</v>
      </c>
      <c r="E13" s="29">
        <f t="shared" si="3"/>
        <v>444631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10574815</v>
      </c>
      <c r="P13" s="41">
        <f t="shared" si="1"/>
        <v>928.83750548967942</v>
      </c>
      <c r="Q13" s="10"/>
    </row>
    <row r="14" spans="1:134">
      <c r="A14" s="12"/>
      <c r="B14" s="42">
        <v>521</v>
      </c>
      <c r="C14" s="19" t="s">
        <v>27</v>
      </c>
      <c r="D14" s="43">
        <v>4982905</v>
      </c>
      <c r="E14" s="43">
        <v>56795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5039700</v>
      </c>
      <c r="P14" s="44">
        <f t="shared" si="1"/>
        <v>442.66139657444006</v>
      </c>
      <c r="Q14" s="9"/>
    </row>
    <row r="15" spans="1:134">
      <c r="A15" s="12"/>
      <c r="B15" s="42">
        <v>522</v>
      </c>
      <c r="C15" s="19" t="s">
        <v>28</v>
      </c>
      <c r="D15" s="43">
        <v>4236321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4">SUM(D15:N15)</f>
        <v>4236321</v>
      </c>
      <c r="P15" s="44">
        <f t="shared" si="1"/>
        <v>372.09670619235834</v>
      </c>
      <c r="Q15" s="9"/>
    </row>
    <row r="16" spans="1:134">
      <c r="A16" s="12"/>
      <c r="B16" s="42">
        <v>524</v>
      </c>
      <c r="C16" s="19" t="s">
        <v>29</v>
      </c>
      <c r="D16" s="43">
        <v>29538</v>
      </c>
      <c r="E16" s="43">
        <v>387836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417374</v>
      </c>
      <c r="P16" s="44">
        <f t="shared" si="1"/>
        <v>36.659991216512957</v>
      </c>
      <c r="Q16" s="9"/>
    </row>
    <row r="17" spans="1:17">
      <c r="A17" s="12"/>
      <c r="B17" s="42">
        <v>529</v>
      </c>
      <c r="C17" s="19" t="s">
        <v>30</v>
      </c>
      <c r="D17" s="43">
        <v>881420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881420</v>
      </c>
      <c r="P17" s="44">
        <f t="shared" si="1"/>
        <v>77.419411506368021</v>
      </c>
      <c r="Q17" s="9"/>
    </row>
    <row r="18" spans="1:17" ht="15.75">
      <c r="A18" s="26" t="s">
        <v>31</v>
      </c>
      <c r="B18" s="27"/>
      <c r="C18" s="28"/>
      <c r="D18" s="29">
        <f t="shared" ref="D18:N18" si="5">SUM(D19:D23)</f>
        <v>3108264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6122453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9230717</v>
      </c>
      <c r="P18" s="41">
        <f t="shared" si="1"/>
        <v>810.77883179622313</v>
      </c>
      <c r="Q18" s="10"/>
    </row>
    <row r="19" spans="1:17">
      <c r="A19" s="12"/>
      <c r="B19" s="42">
        <v>534</v>
      </c>
      <c r="C19" s="19" t="s">
        <v>32</v>
      </c>
      <c r="D19" s="43">
        <v>3099695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31" si="6">SUM(D19:N19)</f>
        <v>3099695</v>
      </c>
      <c r="P19" s="44">
        <f t="shared" si="1"/>
        <v>272.26130873956959</v>
      </c>
      <c r="Q19" s="9"/>
    </row>
    <row r="20" spans="1:17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1359459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1359459</v>
      </c>
      <c r="P20" s="44">
        <f t="shared" si="1"/>
        <v>119.40790513833993</v>
      </c>
      <c r="Q20" s="9"/>
    </row>
    <row r="21" spans="1:17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1458840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1458840</v>
      </c>
      <c r="P21" s="44">
        <f t="shared" si="1"/>
        <v>128.13702239789197</v>
      </c>
      <c r="Q21" s="9"/>
    </row>
    <row r="22" spans="1:17">
      <c r="A22" s="12"/>
      <c r="B22" s="42">
        <v>537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2421992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2421992</v>
      </c>
      <c r="P22" s="44">
        <f t="shared" si="1"/>
        <v>212.73535353535354</v>
      </c>
      <c r="Q22" s="9"/>
    </row>
    <row r="23" spans="1:17">
      <c r="A23" s="12"/>
      <c r="B23" s="42">
        <v>538</v>
      </c>
      <c r="C23" s="19" t="s">
        <v>36</v>
      </c>
      <c r="D23" s="43">
        <v>8569</v>
      </c>
      <c r="E23" s="43">
        <v>0</v>
      </c>
      <c r="F23" s="43">
        <v>0</v>
      </c>
      <c r="G23" s="43">
        <v>0</v>
      </c>
      <c r="H23" s="43">
        <v>0</v>
      </c>
      <c r="I23" s="43">
        <v>882162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890731</v>
      </c>
      <c r="P23" s="44">
        <f t="shared" si="1"/>
        <v>78.237241985068067</v>
      </c>
      <c r="Q23" s="9"/>
    </row>
    <row r="24" spans="1:17" ht="15.75">
      <c r="A24" s="26" t="s">
        <v>37</v>
      </c>
      <c r="B24" s="27"/>
      <c r="C24" s="28"/>
      <c r="D24" s="29">
        <f t="shared" ref="D24:N24" si="7">SUM(D25:D26)</f>
        <v>4669459</v>
      </c>
      <c r="E24" s="29">
        <f t="shared" si="7"/>
        <v>2839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6"/>
        <v>4672298</v>
      </c>
      <c r="P24" s="41">
        <f t="shared" si="1"/>
        <v>410.39068950373297</v>
      </c>
      <c r="Q24" s="10"/>
    </row>
    <row r="25" spans="1:17">
      <c r="A25" s="12"/>
      <c r="B25" s="42">
        <v>541</v>
      </c>
      <c r="C25" s="19" t="s">
        <v>38</v>
      </c>
      <c r="D25" s="43">
        <v>4128580</v>
      </c>
      <c r="E25" s="43">
        <v>2839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4131419</v>
      </c>
      <c r="P25" s="44">
        <f t="shared" si="1"/>
        <v>362.88265261308737</v>
      </c>
      <c r="Q25" s="9"/>
    </row>
    <row r="26" spans="1:17">
      <c r="A26" s="12"/>
      <c r="B26" s="42">
        <v>545</v>
      </c>
      <c r="C26" s="19" t="s">
        <v>39</v>
      </c>
      <c r="D26" s="43">
        <v>540879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540879</v>
      </c>
      <c r="P26" s="44">
        <f t="shared" si="1"/>
        <v>47.508036890645585</v>
      </c>
      <c r="Q26" s="9"/>
    </row>
    <row r="27" spans="1:17" ht="15.75">
      <c r="A27" s="26" t="s">
        <v>69</v>
      </c>
      <c r="B27" s="27"/>
      <c r="C27" s="28"/>
      <c r="D27" s="29">
        <f t="shared" ref="D27:N27" si="8">SUM(D28:D29)</f>
        <v>19658</v>
      </c>
      <c r="E27" s="29">
        <f t="shared" si="8"/>
        <v>610358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 t="shared" si="6"/>
        <v>630016</v>
      </c>
      <c r="P27" s="41">
        <f t="shared" si="1"/>
        <v>55.337373737373738</v>
      </c>
      <c r="Q27" s="10"/>
    </row>
    <row r="28" spans="1:17">
      <c r="A28" s="90"/>
      <c r="B28" s="91">
        <v>552</v>
      </c>
      <c r="C28" s="92" t="s">
        <v>95</v>
      </c>
      <c r="D28" s="43">
        <v>19658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19658</v>
      </c>
      <c r="P28" s="44">
        <f t="shared" si="1"/>
        <v>1.7266578831796222</v>
      </c>
      <c r="Q28" s="9"/>
    </row>
    <row r="29" spans="1:17">
      <c r="A29" s="90"/>
      <c r="B29" s="91">
        <v>559</v>
      </c>
      <c r="C29" s="92" t="s">
        <v>70</v>
      </c>
      <c r="D29" s="43">
        <v>0</v>
      </c>
      <c r="E29" s="43">
        <v>610358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610358</v>
      </c>
      <c r="P29" s="44">
        <f t="shared" si="1"/>
        <v>53.610715854194112</v>
      </c>
      <c r="Q29" s="9"/>
    </row>
    <row r="30" spans="1:17" ht="15.75">
      <c r="A30" s="26" t="s">
        <v>40</v>
      </c>
      <c r="B30" s="27"/>
      <c r="C30" s="28"/>
      <c r="D30" s="29">
        <f t="shared" ref="D30:N30" si="9">SUM(D31:D31)</f>
        <v>4063329</v>
      </c>
      <c r="E30" s="29">
        <f t="shared" si="9"/>
        <v>0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9"/>
        <v>0</v>
      </c>
      <c r="O30" s="29">
        <f>SUM(D30:N30)</f>
        <v>4063329</v>
      </c>
      <c r="P30" s="41">
        <f t="shared" si="1"/>
        <v>356.90197628458498</v>
      </c>
      <c r="Q30" s="9"/>
    </row>
    <row r="31" spans="1:17">
      <c r="A31" s="12"/>
      <c r="B31" s="42">
        <v>572</v>
      </c>
      <c r="C31" s="19" t="s">
        <v>41</v>
      </c>
      <c r="D31" s="43">
        <v>4063329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6"/>
        <v>4063329</v>
      </c>
      <c r="P31" s="44">
        <f t="shared" si="1"/>
        <v>356.90197628458498</v>
      </c>
      <c r="Q31" s="9"/>
    </row>
    <row r="32" spans="1:17" ht="15.75">
      <c r="A32" s="26" t="s">
        <v>44</v>
      </c>
      <c r="B32" s="27"/>
      <c r="C32" s="28"/>
      <c r="D32" s="29">
        <f t="shared" ref="D32:N32" si="10">SUM(D33:D33)</f>
        <v>1265403</v>
      </c>
      <c r="E32" s="29">
        <f t="shared" si="10"/>
        <v>171609</v>
      </c>
      <c r="F32" s="29">
        <f t="shared" si="10"/>
        <v>0</v>
      </c>
      <c r="G32" s="29">
        <f t="shared" si="10"/>
        <v>0</v>
      </c>
      <c r="H32" s="29">
        <f t="shared" si="10"/>
        <v>0</v>
      </c>
      <c r="I32" s="29">
        <f t="shared" si="10"/>
        <v>0</v>
      </c>
      <c r="J32" s="29">
        <f t="shared" si="10"/>
        <v>0</v>
      </c>
      <c r="K32" s="29">
        <f t="shared" si="10"/>
        <v>0</v>
      </c>
      <c r="L32" s="29">
        <f t="shared" si="10"/>
        <v>0</v>
      </c>
      <c r="M32" s="29">
        <f t="shared" si="10"/>
        <v>0</v>
      </c>
      <c r="N32" s="29">
        <f t="shared" si="10"/>
        <v>0</v>
      </c>
      <c r="O32" s="29">
        <f>SUM(D32:N32)</f>
        <v>1437012</v>
      </c>
      <c r="P32" s="41">
        <f t="shared" si="1"/>
        <v>126.2197628458498</v>
      </c>
      <c r="Q32" s="9"/>
    </row>
    <row r="33" spans="1:120" ht="15.75" thickBot="1">
      <c r="A33" s="12"/>
      <c r="B33" s="42">
        <v>581</v>
      </c>
      <c r="C33" s="19" t="s">
        <v>96</v>
      </c>
      <c r="D33" s="43">
        <v>1265403</v>
      </c>
      <c r="E33" s="43">
        <v>171609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>SUM(D33:N33)</f>
        <v>1437012</v>
      </c>
      <c r="P33" s="44">
        <f t="shared" si="1"/>
        <v>126.2197628458498</v>
      </c>
      <c r="Q33" s="9"/>
    </row>
    <row r="34" spans="1:120" ht="16.5" thickBot="1">
      <c r="A34" s="13" t="s">
        <v>10</v>
      </c>
      <c r="B34" s="21"/>
      <c r="C34" s="20"/>
      <c r="D34" s="14">
        <f>SUM(D5,D13,D18,D24,D27,D30,D32)</f>
        <v>32782274</v>
      </c>
      <c r="E34" s="14">
        <f t="shared" ref="E34:N34" si="11">SUM(E5,E13,E18,E24,E27,E30,E32)</f>
        <v>1229438</v>
      </c>
      <c r="F34" s="14">
        <f t="shared" si="11"/>
        <v>0</v>
      </c>
      <c r="G34" s="14">
        <f t="shared" si="11"/>
        <v>1269148</v>
      </c>
      <c r="H34" s="14">
        <f t="shared" si="11"/>
        <v>0</v>
      </c>
      <c r="I34" s="14">
        <f t="shared" si="11"/>
        <v>10338546</v>
      </c>
      <c r="J34" s="14">
        <f t="shared" si="11"/>
        <v>0</v>
      </c>
      <c r="K34" s="14">
        <f t="shared" si="11"/>
        <v>4818727</v>
      </c>
      <c r="L34" s="14">
        <f t="shared" si="11"/>
        <v>56799</v>
      </c>
      <c r="M34" s="14">
        <f t="shared" si="11"/>
        <v>0</v>
      </c>
      <c r="N34" s="14">
        <f t="shared" si="11"/>
        <v>0</v>
      </c>
      <c r="O34" s="14">
        <f>SUM(D34:N34)</f>
        <v>50494932</v>
      </c>
      <c r="P34" s="35">
        <f t="shared" si="1"/>
        <v>4435.2158102766798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</row>
    <row r="36" spans="1:120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163" t="s">
        <v>99</v>
      </c>
      <c r="N36" s="163"/>
      <c r="O36" s="163"/>
      <c r="P36" s="39">
        <v>11385</v>
      </c>
    </row>
    <row r="37" spans="1:120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  <row r="38" spans="1:120" ht="15.75" customHeight="1" thickBot="1">
      <c r="A38" s="165" t="s">
        <v>53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92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93</v>
      </c>
      <c r="N4" s="32" t="s">
        <v>5</v>
      </c>
      <c r="O4" s="32" t="s">
        <v>94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10124669</v>
      </c>
      <c r="E5" s="24">
        <f t="shared" si="0"/>
        <v>0</v>
      </c>
      <c r="F5" s="24">
        <f t="shared" si="0"/>
        <v>0</v>
      </c>
      <c r="G5" s="24">
        <f t="shared" si="0"/>
        <v>7145231</v>
      </c>
      <c r="H5" s="24">
        <f t="shared" si="0"/>
        <v>0</v>
      </c>
      <c r="I5" s="24">
        <f t="shared" si="0"/>
        <v>2598165</v>
      </c>
      <c r="J5" s="24">
        <f t="shared" si="0"/>
        <v>0</v>
      </c>
      <c r="K5" s="24">
        <f t="shared" si="0"/>
        <v>4180717</v>
      </c>
      <c r="L5" s="24">
        <f t="shared" si="0"/>
        <v>174218</v>
      </c>
      <c r="M5" s="24">
        <f t="shared" si="0"/>
        <v>0</v>
      </c>
      <c r="N5" s="24">
        <f t="shared" si="0"/>
        <v>0</v>
      </c>
      <c r="O5" s="25">
        <f>SUM(D5:N5)</f>
        <v>24223000</v>
      </c>
      <c r="P5" s="30">
        <f t="shared" ref="P5:P37" si="1">(O5/P$39)</f>
        <v>2134.9374228803104</v>
      </c>
      <c r="Q5" s="6"/>
    </row>
    <row r="6" spans="1:134">
      <c r="A6" s="12"/>
      <c r="B6" s="42">
        <v>511</v>
      </c>
      <c r="C6" s="19" t="s">
        <v>19</v>
      </c>
      <c r="D6" s="43">
        <v>92012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92012</v>
      </c>
      <c r="P6" s="44">
        <f t="shared" si="1"/>
        <v>8.1096421646395207</v>
      </c>
      <c r="Q6" s="9"/>
    </row>
    <row r="7" spans="1:134">
      <c r="A7" s="12"/>
      <c r="B7" s="42">
        <v>512</v>
      </c>
      <c r="C7" s="19" t="s">
        <v>20</v>
      </c>
      <c r="D7" s="43">
        <v>373955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373955</v>
      </c>
      <c r="P7" s="44">
        <f t="shared" si="1"/>
        <v>32.959192667019217</v>
      </c>
      <c r="Q7" s="9"/>
    </row>
    <row r="8" spans="1:134">
      <c r="A8" s="12"/>
      <c r="B8" s="42">
        <v>513</v>
      </c>
      <c r="C8" s="19" t="s">
        <v>21</v>
      </c>
      <c r="D8" s="43">
        <v>2579946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149174</v>
      </c>
      <c r="L8" s="43">
        <v>0</v>
      </c>
      <c r="M8" s="43">
        <v>0</v>
      </c>
      <c r="N8" s="43">
        <v>0</v>
      </c>
      <c r="O8" s="43">
        <f t="shared" si="2"/>
        <v>2729120</v>
      </c>
      <c r="P8" s="44">
        <f t="shared" si="1"/>
        <v>240.53587167283624</v>
      </c>
      <c r="Q8" s="9"/>
    </row>
    <row r="9" spans="1:134">
      <c r="A9" s="12"/>
      <c r="B9" s="42">
        <v>514</v>
      </c>
      <c r="C9" s="19" t="s">
        <v>22</v>
      </c>
      <c r="D9" s="43">
        <v>252110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252110</v>
      </c>
      <c r="P9" s="44">
        <f t="shared" si="1"/>
        <v>22.220165697161995</v>
      </c>
      <c r="Q9" s="9"/>
    </row>
    <row r="10" spans="1:134">
      <c r="A10" s="12"/>
      <c r="B10" s="42">
        <v>515</v>
      </c>
      <c r="C10" s="19" t="s">
        <v>23</v>
      </c>
      <c r="D10" s="43">
        <v>353563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353563</v>
      </c>
      <c r="P10" s="44">
        <f t="shared" si="1"/>
        <v>31.161907280098713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4031543</v>
      </c>
      <c r="L11" s="43">
        <v>174218</v>
      </c>
      <c r="M11" s="43">
        <v>0</v>
      </c>
      <c r="N11" s="43">
        <v>0</v>
      </c>
      <c r="O11" s="43">
        <f t="shared" si="2"/>
        <v>4205761</v>
      </c>
      <c r="P11" s="44">
        <f t="shared" si="1"/>
        <v>370.68226687819498</v>
      </c>
      <c r="Q11" s="9"/>
    </row>
    <row r="12" spans="1:134">
      <c r="A12" s="12"/>
      <c r="B12" s="42">
        <v>519</v>
      </c>
      <c r="C12" s="19" t="s">
        <v>25</v>
      </c>
      <c r="D12" s="43">
        <v>6473083</v>
      </c>
      <c r="E12" s="43">
        <v>0</v>
      </c>
      <c r="F12" s="43">
        <v>0</v>
      </c>
      <c r="G12" s="43">
        <v>7145231</v>
      </c>
      <c r="H12" s="43">
        <v>0</v>
      </c>
      <c r="I12" s="43">
        <v>2598165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16216479</v>
      </c>
      <c r="P12" s="44">
        <f t="shared" si="1"/>
        <v>1429.2683765203597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SUM(D14:D17)</f>
        <v>10756874</v>
      </c>
      <c r="E13" s="29">
        <f t="shared" si="3"/>
        <v>3159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3" si="4">SUM(D13:N13)</f>
        <v>10760033</v>
      </c>
      <c r="P13" s="41">
        <f t="shared" si="1"/>
        <v>948.35475057288909</v>
      </c>
      <c r="Q13" s="10"/>
    </row>
    <row r="14" spans="1:134">
      <c r="A14" s="12"/>
      <c r="B14" s="42">
        <v>521</v>
      </c>
      <c r="C14" s="19" t="s">
        <v>27</v>
      </c>
      <c r="D14" s="43">
        <v>4711118</v>
      </c>
      <c r="E14" s="43">
        <v>3159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4714277</v>
      </c>
      <c r="P14" s="44">
        <f t="shared" si="1"/>
        <v>415.50123391503615</v>
      </c>
      <c r="Q14" s="9"/>
    </row>
    <row r="15" spans="1:134">
      <c r="A15" s="12"/>
      <c r="B15" s="42">
        <v>522</v>
      </c>
      <c r="C15" s="19" t="s">
        <v>28</v>
      </c>
      <c r="D15" s="43">
        <v>4911830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4911830</v>
      </c>
      <c r="P15" s="44">
        <f t="shared" si="1"/>
        <v>432.91292085316411</v>
      </c>
      <c r="Q15" s="9"/>
    </row>
    <row r="16" spans="1:134">
      <c r="A16" s="12"/>
      <c r="B16" s="42">
        <v>524</v>
      </c>
      <c r="C16" s="19" t="s">
        <v>29</v>
      </c>
      <c r="D16" s="43">
        <v>363636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363636</v>
      </c>
      <c r="P16" s="44">
        <f t="shared" si="1"/>
        <v>32.049709148598623</v>
      </c>
      <c r="Q16" s="9"/>
    </row>
    <row r="17" spans="1:17">
      <c r="A17" s="12"/>
      <c r="B17" s="42">
        <v>529</v>
      </c>
      <c r="C17" s="19" t="s">
        <v>30</v>
      </c>
      <c r="D17" s="43">
        <v>770290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770290</v>
      </c>
      <c r="P17" s="44">
        <f t="shared" si="1"/>
        <v>67.890886656090245</v>
      </c>
      <c r="Q17" s="9"/>
    </row>
    <row r="18" spans="1:17" ht="15.75">
      <c r="A18" s="26" t="s">
        <v>31</v>
      </c>
      <c r="B18" s="27"/>
      <c r="C18" s="28"/>
      <c r="D18" s="29">
        <f t="shared" ref="D18:N18" si="5">SUM(D19:D23)</f>
        <v>1708853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4640581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6349434</v>
      </c>
      <c r="P18" s="41">
        <f t="shared" si="1"/>
        <v>559.618720253834</v>
      </c>
      <c r="Q18" s="10"/>
    </row>
    <row r="19" spans="1:17">
      <c r="A19" s="12"/>
      <c r="B19" s="42">
        <v>534</v>
      </c>
      <c r="C19" s="19" t="s">
        <v>32</v>
      </c>
      <c r="D19" s="43">
        <v>1700921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1700921</v>
      </c>
      <c r="P19" s="44">
        <f t="shared" si="1"/>
        <v>149.91371408425877</v>
      </c>
      <c r="Q19" s="9"/>
    </row>
    <row r="20" spans="1:17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1108539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1108539</v>
      </c>
      <c r="P20" s="44">
        <f t="shared" si="1"/>
        <v>97.703067160232678</v>
      </c>
      <c r="Q20" s="9"/>
    </row>
    <row r="21" spans="1:17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1108511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1108511</v>
      </c>
      <c r="P21" s="44">
        <f t="shared" si="1"/>
        <v>97.700599330160415</v>
      </c>
      <c r="Q21" s="9"/>
    </row>
    <row r="22" spans="1:17">
      <c r="A22" s="12"/>
      <c r="B22" s="42">
        <v>537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1955185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1955185</v>
      </c>
      <c r="P22" s="44">
        <f t="shared" si="1"/>
        <v>172.32372642340914</v>
      </c>
      <c r="Q22" s="9"/>
    </row>
    <row r="23" spans="1:17">
      <c r="A23" s="12"/>
      <c r="B23" s="42">
        <v>538</v>
      </c>
      <c r="C23" s="19" t="s">
        <v>36</v>
      </c>
      <c r="D23" s="43">
        <v>7932</v>
      </c>
      <c r="E23" s="43">
        <v>0</v>
      </c>
      <c r="F23" s="43">
        <v>0</v>
      </c>
      <c r="G23" s="43">
        <v>0</v>
      </c>
      <c r="H23" s="43">
        <v>0</v>
      </c>
      <c r="I23" s="43">
        <v>468346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476278</v>
      </c>
      <c r="P23" s="44">
        <f t="shared" si="1"/>
        <v>41.977613255772958</v>
      </c>
      <c r="Q23" s="9"/>
    </row>
    <row r="24" spans="1:17" ht="15.75">
      <c r="A24" s="26" t="s">
        <v>37</v>
      </c>
      <c r="B24" s="27"/>
      <c r="C24" s="28"/>
      <c r="D24" s="29">
        <f t="shared" ref="D24:N24" si="6">SUM(D25:D28)</f>
        <v>4061252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6"/>
        <v>0</v>
      </c>
      <c r="O24" s="29">
        <f t="shared" ref="O24:O31" si="7">SUM(D24:N24)</f>
        <v>4061252</v>
      </c>
      <c r="P24" s="41">
        <f t="shared" si="1"/>
        <v>357.94570773841002</v>
      </c>
      <c r="Q24" s="10"/>
    </row>
    <row r="25" spans="1:17">
      <c r="A25" s="12"/>
      <c r="B25" s="42">
        <v>541</v>
      </c>
      <c r="C25" s="19" t="s">
        <v>38</v>
      </c>
      <c r="D25" s="43">
        <v>1481618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7"/>
        <v>1481618</v>
      </c>
      <c r="P25" s="44">
        <f t="shared" si="1"/>
        <v>130.5850520007051</v>
      </c>
      <c r="Q25" s="9"/>
    </row>
    <row r="26" spans="1:17">
      <c r="A26" s="12"/>
      <c r="B26" s="42">
        <v>542</v>
      </c>
      <c r="C26" s="19" t="s">
        <v>50</v>
      </c>
      <c r="D26" s="43">
        <v>663556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7"/>
        <v>663556</v>
      </c>
      <c r="P26" s="44">
        <f t="shared" si="1"/>
        <v>58.483694694165344</v>
      </c>
      <c r="Q26" s="9"/>
    </row>
    <row r="27" spans="1:17">
      <c r="A27" s="12"/>
      <c r="B27" s="42">
        <v>543</v>
      </c>
      <c r="C27" s="19" t="s">
        <v>51</v>
      </c>
      <c r="D27" s="43">
        <v>1320212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7"/>
        <v>1320212</v>
      </c>
      <c r="P27" s="44">
        <f t="shared" si="1"/>
        <v>116.35924554909219</v>
      </c>
      <c r="Q27" s="9"/>
    </row>
    <row r="28" spans="1:17">
      <c r="A28" s="12"/>
      <c r="B28" s="42">
        <v>545</v>
      </c>
      <c r="C28" s="19" t="s">
        <v>39</v>
      </c>
      <c r="D28" s="43">
        <v>595866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7"/>
        <v>595866</v>
      </c>
      <c r="P28" s="44">
        <f t="shared" si="1"/>
        <v>52.51771549444738</v>
      </c>
      <c r="Q28" s="9"/>
    </row>
    <row r="29" spans="1:17" ht="15.75">
      <c r="A29" s="26" t="s">
        <v>69</v>
      </c>
      <c r="B29" s="27"/>
      <c r="C29" s="28"/>
      <c r="D29" s="29">
        <f t="shared" ref="D29:N29" si="8">SUM(D30:D31)</f>
        <v>20732</v>
      </c>
      <c r="E29" s="29">
        <f t="shared" si="8"/>
        <v>521256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8"/>
        <v>0</v>
      </c>
      <c r="O29" s="29">
        <f t="shared" si="7"/>
        <v>541988</v>
      </c>
      <c r="P29" s="41">
        <f t="shared" si="1"/>
        <v>47.769081614665964</v>
      </c>
      <c r="Q29" s="10"/>
    </row>
    <row r="30" spans="1:17">
      <c r="A30" s="90"/>
      <c r="B30" s="91">
        <v>552</v>
      </c>
      <c r="C30" s="92" t="s">
        <v>95</v>
      </c>
      <c r="D30" s="43">
        <v>20732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7"/>
        <v>20732</v>
      </c>
      <c r="P30" s="44">
        <f t="shared" si="1"/>
        <v>1.8272518949409484</v>
      </c>
      <c r="Q30" s="9"/>
    </row>
    <row r="31" spans="1:17">
      <c r="A31" s="90"/>
      <c r="B31" s="91">
        <v>559</v>
      </c>
      <c r="C31" s="92" t="s">
        <v>70</v>
      </c>
      <c r="D31" s="43">
        <v>0</v>
      </c>
      <c r="E31" s="43">
        <v>521256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7"/>
        <v>521256</v>
      </c>
      <c r="P31" s="44">
        <f t="shared" si="1"/>
        <v>45.941829719725014</v>
      </c>
      <c r="Q31" s="9"/>
    </row>
    <row r="32" spans="1:17" ht="15.75">
      <c r="A32" s="26" t="s">
        <v>40</v>
      </c>
      <c r="B32" s="27"/>
      <c r="C32" s="28"/>
      <c r="D32" s="29">
        <f t="shared" ref="D32:N32" si="9">SUM(D33:D33)</f>
        <v>3200772</v>
      </c>
      <c r="E32" s="29">
        <f t="shared" si="9"/>
        <v>0</v>
      </c>
      <c r="F32" s="29">
        <f t="shared" si="9"/>
        <v>0</v>
      </c>
      <c r="G32" s="29">
        <f t="shared" si="9"/>
        <v>0</v>
      </c>
      <c r="H32" s="29">
        <f t="shared" si="9"/>
        <v>0</v>
      </c>
      <c r="I32" s="29">
        <f t="shared" si="9"/>
        <v>0</v>
      </c>
      <c r="J32" s="29">
        <f t="shared" si="9"/>
        <v>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 t="shared" si="9"/>
        <v>0</v>
      </c>
      <c r="O32" s="29">
        <f t="shared" ref="O32:O37" si="10">SUM(D32:N32)</f>
        <v>3200772</v>
      </c>
      <c r="P32" s="41">
        <f t="shared" si="1"/>
        <v>282.10576414595454</v>
      </c>
      <c r="Q32" s="9"/>
    </row>
    <row r="33" spans="1:120">
      <c r="A33" s="12"/>
      <c r="B33" s="42">
        <v>572</v>
      </c>
      <c r="C33" s="19" t="s">
        <v>41</v>
      </c>
      <c r="D33" s="43">
        <v>3200772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10"/>
        <v>3200772</v>
      </c>
      <c r="P33" s="44">
        <f t="shared" si="1"/>
        <v>282.10576414595454</v>
      </c>
      <c r="Q33" s="9"/>
    </row>
    <row r="34" spans="1:120" ht="15.75">
      <c r="A34" s="26" t="s">
        <v>44</v>
      </c>
      <c r="B34" s="27"/>
      <c r="C34" s="28"/>
      <c r="D34" s="29">
        <f t="shared" ref="D34:N34" si="11">SUM(D35:D36)</f>
        <v>845000</v>
      </c>
      <c r="E34" s="29">
        <f t="shared" si="11"/>
        <v>27315</v>
      </c>
      <c r="F34" s="29">
        <f t="shared" si="11"/>
        <v>0</v>
      </c>
      <c r="G34" s="29">
        <f t="shared" si="11"/>
        <v>0</v>
      </c>
      <c r="H34" s="29">
        <f t="shared" si="11"/>
        <v>0</v>
      </c>
      <c r="I34" s="29">
        <f t="shared" si="11"/>
        <v>861400</v>
      </c>
      <c r="J34" s="29">
        <f t="shared" si="11"/>
        <v>0</v>
      </c>
      <c r="K34" s="29">
        <f t="shared" si="11"/>
        <v>0</v>
      </c>
      <c r="L34" s="29">
        <f t="shared" si="11"/>
        <v>0</v>
      </c>
      <c r="M34" s="29">
        <f t="shared" si="11"/>
        <v>0</v>
      </c>
      <c r="N34" s="29">
        <f t="shared" si="11"/>
        <v>0</v>
      </c>
      <c r="O34" s="29">
        <f t="shared" si="10"/>
        <v>1733715</v>
      </c>
      <c r="P34" s="41">
        <f t="shared" si="1"/>
        <v>152.80407191961925</v>
      </c>
      <c r="Q34" s="9"/>
    </row>
    <row r="35" spans="1:120">
      <c r="A35" s="12"/>
      <c r="B35" s="42">
        <v>581</v>
      </c>
      <c r="C35" s="19" t="s">
        <v>96</v>
      </c>
      <c r="D35" s="43">
        <v>520000</v>
      </c>
      <c r="E35" s="43">
        <v>27315</v>
      </c>
      <c r="F35" s="43">
        <v>0</v>
      </c>
      <c r="G35" s="43">
        <v>0</v>
      </c>
      <c r="H35" s="43">
        <v>0</v>
      </c>
      <c r="I35" s="43">
        <v>861400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f t="shared" si="10"/>
        <v>1408715</v>
      </c>
      <c r="P35" s="44">
        <f t="shared" si="1"/>
        <v>124.15961572360303</v>
      </c>
      <c r="Q35" s="9"/>
    </row>
    <row r="36" spans="1:120" ht="15.75" thickBot="1">
      <c r="A36" s="12"/>
      <c r="B36" s="42">
        <v>590</v>
      </c>
      <c r="C36" s="19" t="s">
        <v>43</v>
      </c>
      <c r="D36" s="43">
        <v>325000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si="10"/>
        <v>325000</v>
      </c>
      <c r="P36" s="44">
        <f t="shared" si="1"/>
        <v>28.644456196016218</v>
      </c>
      <c r="Q36" s="9"/>
    </row>
    <row r="37" spans="1:120" ht="16.5" thickBot="1">
      <c r="A37" s="13" t="s">
        <v>10</v>
      </c>
      <c r="B37" s="21"/>
      <c r="C37" s="20"/>
      <c r="D37" s="14">
        <f>SUM(D5,D13,D18,D24,D29,D32,D34)</f>
        <v>30718152</v>
      </c>
      <c r="E37" s="14">
        <f t="shared" ref="E37:N37" si="12">SUM(E5,E13,E18,E24,E29,E32,E34)</f>
        <v>551730</v>
      </c>
      <c r="F37" s="14">
        <f t="shared" si="12"/>
        <v>0</v>
      </c>
      <c r="G37" s="14">
        <f t="shared" si="12"/>
        <v>7145231</v>
      </c>
      <c r="H37" s="14">
        <f t="shared" si="12"/>
        <v>0</v>
      </c>
      <c r="I37" s="14">
        <f t="shared" si="12"/>
        <v>8100146</v>
      </c>
      <c r="J37" s="14">
        <f t="shared" si="12"/>
        <v>0</v>
      </c>
      <c r="K37" s="14">
        <f t="shared" si="12"/>
        <v>4180717</v>
      </c>
      <c r="L37" s="14">
        <f t="shared" si="12"/>
        <v>174218</v>
      </c>
      <c r="M37" s="14">
        <f t="shared" si="12"/>
        <v>0</v>
      </c>
      <c r="N37" s="14">
        <f t="shared" si="12"/>
        <v>0</v>
      </c>
      <c r="O37" s="14">
        <f t="shared" si="10"/>
        <v>50870194</v>
      </c>
      <c r="P37" s="35">
        <f t="shared" si="1"/>
        <v>4483.5355191256831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8"/>
    </row>
    <row r="39" spans="1:120">
      <c r="A39" s="36"/>
      <c r="B39" s="37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163" t="s">
        <v>97</v>
      </c>
      <c r="N39" s="163"/>
      <c r="O39" s="163"/>
      <c r="P39" s="39">
        <v>11346</v>
      </c>
    </row>
    <row r="40" spans="1:120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</row>
    <row r="41" spans="1:120" ht="15.75" customHeight="1" thickBot="1">
      <c r="A41" s="165" t="s">
        <v>53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10965245</v>
      </c>
      <c r="E5" s="24">
        <f t="shared" si="0"/>
        <v>230000</v>
      </c>
      <c r="F5" s="24">
        <f t="shared" si="0"/>
        <v>0</v>
      </c>
      <c r="G5" s="24">
        <f t="shared" si="0"/>
        <v>1818452</v>
      </c>
      <c r="H5" s="24">
        <f t="shared" si="0"/>
        <v>0</v>
      </c>
      <c r="I5" s="24">
        <f t="shared" si="0"/>
        <v>4411950</v>
      </c>
      <c r="J5" s="24">
        <f t="shared" si="0"/>
        <v>0</v>
      </c>
      <c r="K5" s="24">
        <f t="shared" si="0"/>
        <v>4188494</v>
      </c>
      <c r="L5" s="24">
        <f t="shared" si="0"/>
        <v>267219</v>
      </c>
      <c r="M5" s="24">
        <f t="shared" si="0"/>
        <v>0</v>
      </c>
      <c r="N5" s="25">
        <f>SUM(D5:M5)</f>
        <v>21881360</v>
      </c>
      <c r="O5" s="30">
        <f t="shared" ref="O5:O34" si="1">(N5/O$36)</f>
        <v>1920.9340707576157</v>
      </c>
      <c r="P5" s="6"/>
    </row>
    <row r="6" spans="1:133">
      <c r="A6" s="12"/>
      <c r="B6" s="42">
        <v>511</v>
      </c>
      <c r="C6" s="19" t="s">
        <v>19</v>
      </c>
      <c r="D6" s="43">
        <v>98151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98151</v>
      </c>
      <c r="O6" s="44">
        <f t="shared" si="1"/>
        <v>8.6165393731893598</v>
      </c>
      <c r="P6" s="9"/>
    </row>
    <row r="7" spans="1:133">
      <c r="A7" s="12"/>
      <c r="B7" s="42">
        <v>512</v>
      </c>
      <c r="C7" s="19" t="s">
        <v>20</v>
      </c>
      <c r="D7" s="43">
        <v>364613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364613</v>
      </c>
      <c r="O7" s="44">
        <f t="shared" si="1"/>
        <v>32.008866649108946</v>
      </c>
      <c r="P7" s="9"/>
    </row>
    <row r="8" spans="1:133">
      <c r="A8" s="12"/>
      <c r="B8" s="42">
        <v>513</v>
      </c>
      <c r="C8" s="19" t="s">
        <v>21</v>
      </c>
      <c r="D8" s="43">
        <v>2348244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322071</v>
      </c>
      <c r="L8" s="43">
        <v>0</v>
      </c>
      <c r="M8" s="43">
        <v>0</v>
      </c>
      <c r="N8" s="43">
        <f t="shared" si="2"/>
        <v>2670315</v>
      </c>
      <c r="O8" s="44">
        <f t="shared" si="1"/>
        <v>234.42322886489333</v>
      </c>
      <c r="P8" s="9"/>
    </row>
    <row r="9" spans="1:133">
      <c r="A9" s="12"/>
      <c r="B9" s="42">
        <v>514</v>
      </c>
      <c r="C9" s="19" t="s">
        <v>22</v>
      </c>
      <c r="D9" s="43">
        <v>248575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248575</v>
      </c>
      <c r="O9" s="44">
        <f t="shared" si="1"/>
        <v>21.822052497585812</v>
      </c>
      <c r="P9" s="9"/>
    </row>
    <row r="10" spans="1:133">
      <c r="A10" s="12"/>
      <c r="B10" s="42">
        <v>515</v>
      </c>
      <c r="C10" s="19" t="s">
        <v>23</v>
      </c>
      <c r="D10" s="43">
        <v>338179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338179</v>
      </c>
      <c r="O10" s="44">
        <f t="shared" si="1"/>
        <v>29.688262663506276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3866423</v>
      </c>
      <c r="L11" s="43">
        <v>267219</v>
      </c>
      <c r="M11" s="43">
        <v>0</v>
      </c>
      <c r="N11" s="43">
        <f t="shared" si="2"/>
        <v>4133642</v>
      </c>
      <c r="O11" s="44">
        <f t="shared" si="1"/>
        <v>362.88666491089458</v>
      </c>
      <c r="P11" s="9"/>
    </row>
    <row r="12" spans="1:133">
      <c r="A12" s="12"/>
      <c r="B12" s="42">
        <v>519</v>
      </c>
      <c r="C12" s="19" t="s">
        <v>62</v>
      </c>
      <c r="D12" s="43">
        <v>7567483</v>
      </c>
      <c r="E12" s="43">
        <v>230000</v>
      </c>
      <c r="F12" s="43">
        <v>0</v>
      </c>
      <c r="G12" s="43">
        <v>1818452</v>
      </c>
      <c r="H12" s="43">
        <v>0</v>
      </c>
      <c r="I12" s="43">
        <v>4411950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14027885</v>
      </c>
      <c r="O12" s="44">
        <f t="shared" si="1"/>
        <v>1231.4884557984374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10019592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10019592</v>
      </c>
      <c r="O13" s="41">
        <f t="shared" si="1"/>
        <v>879.60600474058469</v>
      </c>
      <c r="P13" s="10"/>
    </row>
    <row r="14" spans="1:133">
      <c r="A14" s="12"/>
      <c r="B14" s="42">
        <v>521</v>
      </c>
      <c r="C14" s="19" t="s">
        <v>27</v>
      </c>
      <c r="D14" s="43">
        <v>4662621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4662621</v>
      </c>
      <c r="O14" s="44">
        <f t="shared" si="1"/>
        <v>409.32499341585464</v>
      </c>
      <c r="P14" s="9"/>
    </row>
    <row r="15" spans="1:133">
      <c r="A15" s="12"/>
      <c r="B15" s="42">
        <v>522</v>
      </c>
      <c r="C15" s="19" t="s">
        <v>28</v>
      </c>
      <c r="D15" s="43">
        <v>4245974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4245974</v>
      </c>
      <c r="O15" s="44">
        <f t="shared" si="1"/>
        <v>372.74813449214292</v>
      </c>
      <c r="P15" s="9"/>
    </row>
    <row r="16" spans="1:133">
      <c r="A16" s="12"/>
      <c r="B16" s="42">
        <v>524</v>
      </c>
      <c r="C16" s="19" t="s">
        <v>29</v>
      </c>
      <c r="D16" s="43">
        <v>335776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335776</v>
      </c>
      <c r="O16" s="44">
        <f t="shared" si="1"/>
        <v>29.477306645597402</v>
      </c>
      <c r="P16" s="9"/>
    </row>
    <row r="17" spans="1:16">
      <c r="A17" s="12"/>
      <c r="B17" s="42">
        <v>529</v>
      </c>
      <c r="C17" s="19" t="s">
        <v>30</v>
      </c>
      <c r="D17" s="43">
        <v>775221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775221</v>
      </c>
      <c r="O17" s="44">
        <f t="shared" si="1"/>
        <v>68.055570186989726</v>
      </c>
      <c r="P17" s="9"/>
    </row>
    <row r="18" spans="1:16" ht="15.75">
      <c r="A18" s="26" t="s">
        <v>31</v>
      </c>
      <c r="B18" s="27"/>
      <c r="C18" s="28"/>
      <c r="D18" s="29">
        <f t="shared" ref="D18:M18" si="5">SUM(D19:D23)</f>
        <v>1758727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3368509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5127236</v>
      </c>
      <c r="O18" s="41">
        <f t="shared" si="1"/>
        <v>450.11289614608023</v>
      </c>
      <c r="P18" s="10"/>
    </row>
    <row r="19" spans="1:16">
      <c r="A19" s="12"/>
      <c r="B19" s="42">
        <v>534</v>
      </c>
      <c r="C19" s="19" t="s">
        <v>63</v>
      </c>
      <c r="D19" s="43">
        <v>1758727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1758727</v>
      </c>
      <c r="O19" s="44">
        <f t="shared" si="1"/>
        <v>154.3961899745413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1000101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1000101</v>
      </c>
      <c r="O20" s="44">
        <f t="shared" si="1"/>
        <v>87.79747168817488</v>
      </c>
      <c r="P20" s="9"/>
    </row>
    <row r="21" spans="1:16">
      <c r="A21" s="12"/>
      <c r="B21" s="42">
        <v>536</v>
      </c>
      <c r="C21" s="19" t="s">
        <v>64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940663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940663</v>
      </c>
      <c r="O21" s="44">
        <f t="shared" si="1"/>
        <v>82.57949258186288</v>
      </c>
      <c r="P21" s="9"/>
    </row>
    <row r="22" spans="1:16">
      <c r="A22" s="12"/>
      <c r="B22" s="42">
        <v>537</v>
      </c>
      <c r="C22" s="19" t="s">
        <v>65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1126374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1126374</v>
      </c>
      <c r="O22" s="44">
        <f t="shared" si="1"/>
        <v>98.88280221227285</v>
      </c>
      <c r="P22" s="9"/>
    </row>
    <row r="23" spans="1:16">
      <c r="A23" s="12"/>
      <c r="B23" s="42">
        <v>538</v>
      </c>
      <c r="C23" s="19" t="s">
        <v>66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301371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301371</v>
      </c>
      <c r="O23" s="44">
        <f t="shared" si="1"/>
        <v>26.456939689228339</v>
      </c>
      <c r="P23" s="9"/>
    </row>
    <row r="24" spans="1:16" ht="15.75">
      <c r="A24" s="26" t="s">
        <v>37</v>
      </c>
      <c r="B24" s="27"/>
      <c r="C24" s="28"/>
      <c r="D24" s="29">
        <f t="shared" ref="D24:M24" si="6">SUM(D25:D26)</f>
        <v>1971484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1971484</v>
      </c>
      <c r="O24" s="41">
        <f t="shared" si="1"/>
        <v>173.07383021683785</v>
      </c>
      <c r="P24" s="10"/>
    </row>
    <row r="25" spans="1:16">
      <c r="A25" s="12"/>
      <c r="B25" s="42">
        <v>541</v>
      </c>
      <c r="C25" s="19" t="s">
        <v>67</v>
      </c>
      <c r="D25" s="43">
        <v>1472364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1472364</v>
      </c>
      <c r="O25" s="44">
        <f t="shared" si="1"/>
        <v>129.25678166973927</v>
      </c>
      <c r="P25" s="9"/>
    </row>
    <row r="26" spans="1:16">
      <c r="A26" s="12"/>
      <c r="B26" s="42">
        <v>545</v>
      </c>
      <c r="C26" s="19" t="s">
        <v>39</v>
      </c>
      <c r="D26" s="43">
        <v>499120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499120</v>
      </c>
      <c r="O26" s="44">
        <f t="shared" si="1"/>
        <v>43.817048547098587</v>
      </c>
      <c r="P26" s="9"/>
    </row>
    <row r="27" spans="1:16" ht="15.75">
      <c r="A27" s="26" t="s">
        <v>69</v>
      </c>
      <c r="B27" s="27"/>
      <c r="C27" s="28"/>
      <c r="D27" s="29">
        <f t="shared" ref="D27:M27" si="7">SUM(D28:D28)</f>
        <v>0</v>
      </c>
      <c r="E27" s="29">
        <f t="shared" si="7"/>
        <v>67032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67032</v>
      </c>
      <c r="O27" s="41">
        <f t="shared" si="1"/>
        <v>5.8846457729786676</v>
      </c>
      <c r="P27" s="10"/>
    </row>
    <row r="28" spans="1:16">
      <c r="A28" s="90"/>
      <c r="B28" s="91">
        <v>559</v>
      </c>
      <c r="C28" s="92" t="s">
        <v>70</v>
      </c>
      <c r="D28" s="43">
        <v>0</v>
      </c>
      <c r="E28" s="43">
        <v>67032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67032</v>
      </c>
      <c r="O28" s="44">
        <f t="shared" si="1"/>
        <v>5.8846457729786676</v>
      </c>
      <c r="P28" s="9"/>
    </row>
    <row r="29" spans="1:16" ht="15.75">
      <c r="A29" s="26" t="s">
        <v>40</v>
      </c>
      <c r="B29" s="27"/>
      <c r="C29" s="28"/>
      <c r="D29" s="29">
        <f t="shared" ref="D29:M29" si="8">SUM(D30:D30)</f>
        <v>3044346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3044346</v>
      </c>
      <c r="O29" s="41">
        <f t="shared" si="1"/>
        <v>267.25888859626019</v>
      </c>
      <c r="P29" s="9"/>
    </row>
    <row r="30" spans="1:16">
      <c r="A30" s="12"/>
      <c r="B30" s="42">
        <v>572</v>
      </c>
      <c r="C30" s="19" t="s">
        <v>71</v>
      </c>
      <c r="D30" s="43">
        <v>3044346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3044346</v>
      </c>
      <c r="O30" s="44">
        <f t="shared" si="1"/>
        <v>267.25888859626019</v>
      </c>
      <c r="P30" s="9"/>
    </row>
    <row r="31" spans="1:16" ht="15.75">
      <c r="A31" s="26" t="s">
        <v>72</v>
      </c>
      <c r="B31" s="27"/>
      <c r="C31" s="28"/>
      <c r="D31" s="29">
        <f t="shared" ref="D31:M31" si="9">SUM(D32:D33)</f>
        <v>1285707</v>
      </c>
      <c r="E31" s="29">
        <f t="shared" si="9"/>
        <v>203882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861400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4"/>
        <v>2350989</v>
      </c>
      <c r="O31" s="41">
        <f t="shared" si="1"/>
        <v>206.39004477218856</v>
      </c>
      <c r="P31" s="9"/>
    </row>
    <row r="32" spans="1:16">
      <c r="A32" s="12"/>
      <c r="B32" s="42">
        <v>581</v>
      </c>
      <c r="C32" s="19" t="s">
        <v>73</v>
      </c>
      <c r="D32" s="43">
        <v>415632</v>
      </c>
      <c r="E32" s="43">
        <v>27315</v>
      </c>
      <c r="F32" s="43">
        <v>0</v>
      </c>
      <c r="G32" s="43">
        <v>0</v>
      </c>
      <c r="H32" s="43">
        <v>0</v>
      </c>
      <c r="I32" s="43">
        <v>861400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1304347</v>
      </c>
      <c r="O32" s="44">
        <f t="shared" si="1"/>
        <v>114.50680361689052</v>
      </c>
      <c r="P32" s="9"/>
    </row>
    <row r="33" spans="1:119" ht="15.75" thickBot="1">
      <c r="A33" s="12"/>
      <c r="B33" s="42">
        <v>590</v>
      </c>
      <c r="C33" s="19" t="s">
        <v>74</v>
      </c>
      <c r="D33" s="43">
        <v>870075</v>
      </c>
      <c r="E33" s="43">
        <v>176567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1046642</v>
      </c>
      <c r="O33" s="44">
        <f t="shared" si="1"/>
        <v>91.883241155298037</v>
      </c>
      <c r="P33" s="9"/>
    </row>
    <row r="34" spans="1:119" ht="16.5" thickBot="1">
      <c r="A34" s="13" t="s">
        <v>10</v>
      </c>
      <c r="B34" s="21"/>
      <c r="C34" s="20"/>
      <c r="D34" s="14">
        <f>SUM(D5,D13,D18,D24,D27,D29,D31)</f>
        <v>29045101</v>
      </c>
      <c r="E34" s="14">
        <f t="shared" ref="E34:M34" si="10">SUM(E5,E13,E18,E24,E27,E29,E31)</f>
        <v>500914</v>
      </c>
      <c r="F34" s="14">
        <f t="shared" si="10"/>
        <v>0</v>
      </c>
      <c r="G34" s="14">
        <f t="shared" si="10"/>
        <v>1818452</v>
      </c>
      <c r="H34" s="14">
        <f t="shared" si="10"/>
        <v>0</v>
      </c>
      <c r="I34" s="14">
        <f t="shared" si="10"/>
        <v>8641859</v>
      </c>
      <c r="J34" s="14">
        <f t="shared" si="10"/>
        <v>0</v>
      </c>
      <c r="K34" s="14">
        <f t="shared" si="10"/>
        <v>4188494</v>
      </c>
      <c r="L34" s="14">
        <f t="shared" si="10"/>
        <v>267219</v>
      </c>
      <c r="M34" s="14">
        <f t="shared" si="10"/>
        <v>0</v>
      </c>
      <c r="N34" s="14">
        <f t="shared" si="4"/>
        <v>44462039</v>
      </c>
      <c r="O34" s="35">
        <f t="shared" si="1"/>
        <v>3903.2603810025457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63" t="s">
        <v>90</v>
      </c>
      <c r="M36" s="163"/>
      <c r="N36" s="163"/>
      <c r="O36" s="39">
        <v>11391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53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8100436</v>
      </c>
      <c r="E5" s="24">
        <f t="shared" si="0"/>
        <v>220000</v>
      </c>
      <c r="F5" s="24">
        <f t="shared" si="0"/>
        <v>0</v>
      </c>
      <c r="G5" s="24">
        <f t="shared" si="0"/>
        <v>45077</v>
      </c>
      <c r="H5" s="24">
        <f t="shared" si="0"/>
        <v>0</v>
      </c>
      <c r="I5" s="24">
        <f t="shared" si="0"/>
        <v>4123634</v>
      </c>
      <c r="J5" s="24">
        <f t="shared" si="0"/>
        <v>0</v>
      </c>
      <c r="K5" s="24">
        <f t="shared" si="0"/>
        <v>3986718</v>
      </c>
      <c r="L5" s="24">
        <f t="shared" si="0"/>
        <v>254264</v>
      </c>
      <c r="M5" s="24">
        <f t="shared" si="0"/>
        <v>0</v>
      </c>
      <c r="N5" s="25">
        <f>SUM(D5:M5)</f>
        <v>16730129</v>
      </c>
      <c r="O5" s="30">
        <f t="shared" ref="O5:O34" si="1">(N5/O$36)</f>
        <v>1470.3927755317279</v>
      </c>
      <c r="P5" s="6"/>
    </row>
    <row r="6" spans="1:133">
      <c r="A6" s="12"/>
      <c r="B6" s="42">
        <v>511</v>
      </c>
      <c r="C6" s="19" t="s">
        <v>19</v>
      </c>
      <c r="D6" s="43">
        <v>115575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115575</v>
      </c>
      <c r="O6" s="44">
        <f t="shared" si="1"/>
        <v>10.157760590613465</v>
      </c>
      <c r="P6" s="9"/>
    </row>
    <row r="7" spans="1:133">
      <c r="A7" s="12"/>
      <c r="B7" s="42">
        <v>512</v>
      </c>
      <c r="C7" s="19" t="s">
        <v>20</v>
      </c>
      <c r="D7" s="43">
        <v>352306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352306</v>
      </c>
      <c r="O7" s="44">
        <f t="shared" si="1"/>
        <v>30.963789769731061</v>
      </c>
      <c r="P7" s="9"/>
    </row>
    <row r="8" spans="1:133">
      <c r="A8" s="12"/>
      <c r="B8" s="42">
        <v>513</v>
      </c>
      <c r="C8" s="19" t="s">
        <v>21</v>
      </c>
      <c r="D8" s="43">
        <v>2172925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308082</v>
      </c>
      <c r="L8" s="43">
        <v>0</v>
      </c>
      <c r="M8" s="43">
        <v>0</v>
      </c>
      <c r="N8" s="43">
        <f t="shared" si="2"/>
        <v>2481007</v>
      </c>
      <c r="O8" s="44">
        <f t="shared" si="1"/>
        <v>218.05299701177711</v>
      </c>
      <c r="P8" s="9"/>
    </row>
    <row r="9" spans="1:133">
      <c r="A9" s="12"/>
      <c r="B9" s="42">
        <v>514</v>
      </c>
      <c r="C9" s="19" t="s">
        <v>22</v>
      </c>
      <c r="D9" s="43">
        <v>251159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251159</v>
      </c>
      <c r="O9" s="44">
        <f t="shared" si="1"/>
        <v>22.074090349797856</v>
      </c>
      <c r="P9" s="9"/>
    </row>
    <row r="10" spans="1:133">
      <c r="A10" s="12"/>
      <c r="B10" s="42">
        <v>515</v>
      </c>
      <c r="C10" s="19" t="s">
        <v>23</v>
      </c>
      <c r="D10" s="43">
        <v>336914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336914</v>
      </c>
      <c r="O10" s="44">
        <f t="shared" si="1"/>
        <v>29.611003691334155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3678636</v>
      </c>
      <c r="L11" s="43">
        <v>254264</v>
      </c>
      <c r="M11" s="43">
        <v>0</v>
      </c>
      <c r="N11" s="43">
        <f t="shared" si="2"/>
        <v>3932900</v>
      </c>
      <c r="O11" s="44">
        <f t="shared" si="1"/>
        <v>345.65828792406398</v>
      </c>
      <c r="P11" s="9"/>
    </row>
    <row r="12" spans="1:133">
      <c r="A12" s="12"/>
      <c r="B12" s="42">
        <v>519</v>
      </c>
      <c r="C12" s="19" t="s">
        <v>62</v>
      </c>
      <c r="D12" s="43">
        <v>4871557</v>
      </c>
      <c r="E12" s="43">
        <v>220000</v>
      </c>
      <c r="F12" s="43">
        <v>0</v>
      </c>
      <c r="G12" s="43">
        <v>45077</v>
      </c>
      <c r="H12" s="43">
        <v>0</v>
      </c>
      <c r="I12" s="43">
        <v>4123634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9260268</v>
      </c>
      <c r="O12" s="44">
        <f t="shared" si="1"/>
        <v>813.87484619441022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9479089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9479089</v>
      </c>
      <c r="O13" s="41">
        <f t="shared" si="1"/>
        <v>833.10678502373003</v>
      </c>
      <c r="P13" s="10"/>
    </row>
    <row r="14" spans="1:133">
      <c r="A14" s="12"/>
      <c r="B14" s="42">
        <v>521</v>
      </c>
      <c r="C14" s="19" t="s">
        <v>27</v>
      </c>
      <c r="D14" s="43">
        <v>4511756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4511756</v>
      </c>
      <c r="O14" s="44">
        <f t="shared" si="1"/>
        <v>396.53330989629109</v>
      </c>
      <c r="P14" s="9"/>
    </row>
    <row r="15" spans="1:133">
      <c r="A15" s="12"/>
      <c r="B15" s="42">
        <v>522</v>
      </c>
      <c r="C15" s="19" t="s">
        <v>28</v>
      </c>
      <c r="D15" s="43">
        <v>3841784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3841784</v>
      </c>
      <c r="O15" s="44">
        <f t="shared" si="1"/>
        <v>337.65020214448936</v>
      </c>
      <c r="P15" s="9"/>
    </row>
    <row r="16" spans="1:133">
      <c r="A16" s="12"/>
      <c r="B16" s="42">
        <v>524</v>
      </c>
      <c r="C16" s="19" t="s">
        <v>29</v>
      </c>
      <c r="D16" s="43">
        <v>365484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365484</v>
      </c>
      <c r="O16" s="44">
        <f t="shared" si="1"/>
        <v>32.121989804886624</v>
      </c>
      <c r="P16" s="9"/>
    </row>
    <row r="17" spans="1:16">
      <c r="A17" s="12"/>
      <c r="B17" s="42">
        <v>529</v>
      </c>
      <c r="C17" s="19" t="s">
        <v>30</v>
      </c>
      <c r="D17" s="43">
        <v>760065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760065</v>
      </c>
      <c r="O17" s="44">
        <f t="shared" si="1"/>
        <v>66.801283178062931</v>
      </c>
      <c r="P17" s="9"/>
    </row>
    <row r="18" spans="1:16" ht="15.75">
      <c r="A18" s="26" t="s">
        <v>31</v>
      </c>
      <c r="B18" s="27"/>
      <c r="C18" s="28"/>
      <c r="D18" s="29">
        <f t="shared" ref="D18:M18" si="5">SUM(D19:D23)</f>
        <v>1725572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3477904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5203476</v>
      </c>
      <c r="O18" s="41">
        <f t="shared" si="1"/>
        <v>457.32782562840572</v>
      </c>
      <c r="P18" s="10"/>
    </row>
    <row r="19" spans="1:16">
      <c r="A19" s="12"/>
      <c r="B19" s="42">
        <v>534</v>
      </c>
      <c r="C19" s="19" t="s">
        <v>63</v>
      </c>
      <c r="D19" s="43">
        <v>1725572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1725572</v>
      </c>
      <c r="O19" s="44">
        <f t="shared" si="1"/>
        <v>151.65863947969765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1010642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1010642</v>
      </c>
      <c r="O20" s="44">
        <f t="shared" si="1"/>
        <v>88.824222183160487</v>
      </c>
      <c r="P20" s="9"/>
    </row>
    <row r="21" spans="1:16">
      <c r="A21" s="12"/>
      <c r="B21" s="42">
        <v>536</v>
      </c>
      <c r="C21" s="19" t="s">
        <v>64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980361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980361</v>
      </c>
      <c r="O21" s="44">
        <f t="shared" si="1"/>
        <v>86.162858147301804</v>
      </c>
      <c r="P21" s="9"/>
    </row>
    <row r="22" spans="1:16">
      <c r="A22" s="12"/>
      <c r="B22" s="42">
        <v>537</v>
      </c>
      <c r="C22" s="19" t="s">
        <v>65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923894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923894</v>
      </c>
      <c r="O22" s="44">
        <f t="shared" si="1"/>
        <v>81.20003515556337</v>
      </c>
      <c r="P22" s="9"/>
    </row>
    <row r="23" spans="1:16">
      <c r="A23" s="12"/>
      <c r="B23" s="42">
        <v>538</v>
      </c>
      <c r="C23" s="19" t="s">
        <v>66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563007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563007</v>
      </c>
      <c r="O23" s="44">
        <f t="shared" si="1"/>
        <v>49.482070662682368</v>
      </c>
      <c r="P23" s="9"/>
    </row>
    <row r="24" spans="1:16" ht="15.75">
      <c r="A24" s="26" t="s">
        <v>37</v>
      </c>
      <c r="B24" s="27"/>
      <c r="C24" s="28"/>
      <c r="D24" s="29">
        <f t="shared" ref="D24:M24" si="6">SUM(D25:D26)</f>
        <v>1949560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1949560</v>
      </c>
      <c r="O24" s="41">
        <f t="shared" si="1"/>
        <v>171.34470029882229</v>
      </c>
      <c r="P24" s="10"/>
    </row>
    <row r="25" spans="1:16">
      <c r="A25" s="12"/>
      <c r="B25" s="42">
        <v>541</v>
      </c>
      <c r="C25" s="19" t="s">
        <v>67</v>
      </c>
      <c r="D25" s="43">
        <v>1232351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1232351</v>
      </c>
      <c r="O25" s="44">
        <f t="shared" si="1"/>
        <v>108.30998417999649</v>
      </c>
      <c r="P25" s="9"/>
    </row>
    <row r="26" spans="1:16">
      <c r="A26" s="12"/>
      <c r="B26" s="42">
        <v>545</v>
      </c>
      <c r="C26" s="19" t="s">
        <v>39</v>
      </c>
      <c r="D26" s="43">
        <v>717209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717209</v>
      </c>
      <c r="O26" s="44">
        <f t="shared" si="1"/>
        <v>63.034716118825806</v>
      </c>
      <c r="P26" s="9"/>
    </row>
    <row r="27" spans="1:16" ht="15.75">
      <c r="A27" s="26" t="s">
        <v>69</v>
      </c>
      <c r="B27" s="27"/>
      <c r="C27" s="28"/>
      <c r="D27" s="29">
        <f t="shared" ref="D27:M27" si="7">SUM(D28:D28)</f>
        <v>0</v>
      </c>
      <c r="E27" s="29">
        <f t="shared" si="7"/>
        <v>4898306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4898306</v>
      </c>
      <c r="O27" s="41">
        <f t="shared" si="1"/>
        <v>430.5067674459483</v>
      </c>
      <c r="P27" s="10"/>
    </row>
    <row r="28" spans="1:16">
      <c r="A28" s="90"/>
      <c r="B28" s="91">
        <v>559</v>
      </c>
      <c r="C28" s="92" t="s">
        <v>70</v>
      </c>
      <c r="D28" s="43">
        <v>0</v>
      </c>
      <c r="E28" s="43">
        <v>4898306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4898306</v>
      </c>
      <c r="O28" s="44">
        <f t="shared" si="1"/>
        <v>430.5067674459483</v>
      </c>
      <c r="P28" s="9"/>
    </row>
    <row r="29" spans="1:16" ht="15.75">
      <c r="A29" s="26" t="s">
        <v>40</v>
      </c>
      <c r="B29" s="27"/>
      <c r="C29" s="28"/>
      <c r="D29" s="29">
        <f t="shared" ref="D29:M29" si="8">SUM(D30:D30)</f>
        <v>3327465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3327465</v>
      </c>
      <c r="O29" s="41">
        <f t="shared" si="1"/>
        <v>292.44726665494812</v>
      </c>
      <c r="P29" s="9"/>
    </row>
    <row r="30" spans="1:16">
      <c r="A30" s="12"/>
      <c r="B30" s="42">
        <v>572</v>
      </c>
      <c r="C30" s="19" t="s">
        <v>71</v>
      </c>
      <c r="D30" s="43">
        <v>3327465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3327465</v>
      </c>
      <c r="O30" s="44">
        <f t="shared" si="1"/>
        <v>292.44726665494812</v>
      </c>
      <c r="P30" s="9"/>
    </row>
    <row r="31" spans="1:16" ht="15.75">
      <c r="A31" s="26" t="s">
        <v>72</v>
      </c>
      <c r="B31" s="27"/>
      <c r="C31" s="28"/>
      <c r="D31" s="29">
        <f t="shared" ref="D31:M31" si="9">SUM(D32:D33)</f>
        <v>1352717</v>
      </c>
      <c r="E31" s="29">
        <f t="shared" si="9"/>
        <v>161610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1068330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4"/>
        <v>2582657</v>
      </c>
      <c r="O31" s="41">
        <f t="shared" si="1"/>
        <v>226.98690455264546</v>
      </c>
      <c r="P31" s="9"/>
    </row>
    <row r="32" spans="1:16">
      <c r="A32" s="12"/>
      <c r="B32" s="42">
        <v>581</v>
      </c>
      <c r="C32" s="19" t="s">
        <v>73</v>
      </c>
      <c r="D32" s="43">
        <v>329850</v>
      </c>
      <c r="E32" s="43">
        <v>0</v>
      </c>
      <c r="F32" s="43">
        <v>0</v>
      </c>
      <c r="G32" s="43">
        <v>0</v>
      </c>
      <c r="H32" s="43">
        <v>0</v>
      </c>
      <c r="I32" s="43">
        <v>1068330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1398180</v>
      </c>
      <c r="O32" s="44">
        <f t="shared" si="1"/>
        <v>122.88451397433644</v>
      </c>
      <c r="P32" s="9"/>
    </row>
    <row r="33" spans="1:119" ht="15.75" thickBot="1">
      <c r="A33" s="12"/>
      <c r="B33" s="42">
        <v>590</v>
      </c>
      <c r="C33" s="19" t="s">
        <v>74</v>
      </c>
      <c r="D33" s="43">
        <v>1022867</v>
      </c>
      <c r="E33" s="43">
        <v>161610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1184477</v>
      </c>
      <c r="O33" s="44">
        <f t="shared" si="1"/>
        <v>104.10239057830901</v>
      </c>
      <c r="P33" s="9"/>
    </row>
    <row r="34" spans="1:119" ht="16.5" thickBot="1">
      <c r="A34" s="13" t="s">
        <v>10</v>
      </c>
      <c r="B34" s="21"/>
      <c r="C34" s="20"/>
      <c r="D34" s="14">
        <f>SUM(D5,D13,D18,D24,D27,D29,D31)</f>
        <v>25934839</v>
      </c>
      <c r="E34" s="14">
        <f t="shared" ref="E34:M34" si="10">SUM(E5,E13,E18,E24,E27,E29,E31)</f>
        <v>5279916</v>
      </c>
      <c r="F34" s="14">
        <f t="shared" si="10"/>
        <v>0</v>
      </c>
      <c r="G34" s="14">
        <f t="shared" si="10"/>
        <v>45077</v>
      </c>
      <c r="H34" s="14">
        <f t="shared" si="10"/>
        <v>0</v>
      </c>
      <c r="I34" s="14">
        <f t="shared" si="10"/>
        <v>8669868</v>
      </c>
      <c r="J34" s="14">
        <f t="shared" si="10"/>
        <v>0</v>
      </c>
      <c r="K34" s="14">
        <f t="shared" si="10"/>
        <v>3986718</v>
      </c>
      <c r="L34" s="14">
        <f t="shared" si="10"/>
        <v>254264</v>
      </c>
      <c r="M34" s="14">
        <f t="shared" si="10"/>
        <v>0</v>
      </c>
      <c r="N34" s="14">
        <f t="shared" si="4"/>
        <v>44170682</v>
      </c>
      <c r="O34" s="35">
        <f t="shared" si="1"/>
        <v>3882.1130251362279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63" t="s">
        <v>88</v>
      </c>
      <c r="M36" s="163"/>
      <c r="N36" s="163"/>
      <c r="O36" s="39">
        <v>11378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53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8125618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4492958</v>
      </c>
      <c r="J5" s="24">
        <f t="shared" si="0"/>
        <v>0</v>
      </c>
      <c r="K5" s="24">
        <f t="shared" si="0"/>
        <v>3263415</v>
      </c>
      <c r="L5" s="24">
        <f t="shared" si="0"/>
        <v>152015</v>
      </c>
      <c r="M5" s="24">
        <f t="shared" si="0"/>
        <v>0</v>
      </c>
      <c r="N5" s="25">
        <f>SUM(D5:M5)</f>
        <v>16034006</v>
      </c>
      <c r="O5" s="30">
        <f t="shared" ref="O5:O34" si="1">(N5/O$36)</f>
        <v>1415.431320621469</v>
      </c>
      <c r="P5" s="6"/>
    </row>
    <row r="6" spans="1:133">
      <c r="A6" s="12"/>
      <c r="B6" s="42">
        <v>511</v>
      </c>
      <c r="C6" s="19" t="s">
        <v>19</v>
      </c>
      <c r="D6" s="43">
        <v>128609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128609</v>
      </c>
      <c r="O6" s="44">
        <f t="shared" si="1"/>
        <v>11.353195621468927</v>
      </c>
      <c r="P6" s="9"/>
    </row>
    <row r="7" spans="1:133">
      <c r="A7" s="12"/>
      <c r="B7" s="42">
        <v>512</v>
      </c>
      <c r="C7" s="19" t="s">
        <v>20</v>
      </c>
      <c r="D7" s="43">
        <v>380773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380773</v>
      </c>
      <c r="O7" s="44">
        <f t="shared" si="1"/>
        <v>33.61343573446328</v>
      </c>
      <c r="P7" s="9"/>
    </row>
    <row r="8" spans="1:133">
      <c r="A8" s="12"/>
      <c r="B8" s="42">
        <v>513</v>
      </c>
      <c r="C8" s="19" t="s">
        <v>21</v>
      </c>
      <c r="D8" s="43">
        <v>2559422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285930</v>
      </c>
      <c r="L8" s="43">
        <v>0</v>
      </c>
      <c r="M8" s="43">
        <v>0</v>
      </c>
      <c r="N8" s="43">
        <f t="shared" si="2"/>
        <v>2845352</v>
      </c>
      <c r="O8" s="44">
        <f t="shared" si="1"/>
        <v>251.17867231638419</v>
      </c>
      <c r="P8" s="9"/>
    </row>
    <row r="9" spans="1:133">
      <c r="A9" s="12"/>
      <c r="B9" s="42">
        <v>514</v>
      </c>
      <c r="C9" s="19" t="s">
        <v>22</v>
      </c>
      <c r="D9" s="43">
        <v>250344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250344</v>
      </c>
      <c r="O9" s="44">
        <f t="shared" si="1"/>
        <v>22.099576271186439</v>
      </c>
      <c r="P9" s="9"/>
    </row>
    <row r="10" spans="1:133">
      <c r="A10" s="12"/>
      <c r="B10" s="42">
        <v>515</v>
      </c>
      <c r="C10" s="19" t="s">
        <v>23</v>
      </c>
      <c r="D10" s="43">
        <v>418017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418017</v>
      </c>
      <c r="O10" s="44">
        <f t="shared" si="1"/>
        <v>36.901218220338983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2977485</v>
      </c>
      <c r="L11" s="43">
        <v>152015</v>
      </c>
      <c r="M11" s="43">
        <v>0</v>
      </c>
      <c r="N11" s="43">
        <f t="shared" si="2"/>
        <v>3129500</v>
      </c>
      <c r="O11" s="44">
        <f t="shared" si="1"/>
        <v>276.26235875706215</v>
      </c>
      <c r="P11" s="9"/>
    </row>
    <row r="12" spans="1:133">
      <c r="A12" s="12"/>
      <c r="B12" s="42">
        <v>519</v>
      </c>
      <c r="C12" s="19" t="s">
        <v>62</v>
      </c>
      <c r="D12" s="43">
        <v>4388453</v>
      </c>
      <c r="E12" s="43">
        <v>0</v>
      </c>
      <c r="F12" s="43">
        <v>0</v>
      </c>
      <c r="G12" s="43">
        <v>0</v>
      </c>
      <c r="H12" s="43">
        <v>0</v>
      </c>
      <c r="I12" s="43">
        <v>4492958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8881411</v>
      </c>
      <c r="O12" s="44">
        <f t="shared" si="1"/>
        <v>784.02286370056493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8599081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8599081</v>
      </c>
      <c r="O13" s="41">
        <f t="shared" si="1"/>
        <v>759.09966454802259</v>
      </c>
      <c r="P13" s="10"/>
    </row>
    <row r="14" spans="1:133">
      <c r="A14" s="12"/>
      <c r="B14" s="42">
        <v>521</v>
      </c>
      <c r="C14" s="19" t="s">
        <v>27</v>
      </c>
      <c r="D14" s="43">
        <v>4224541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4224541</v>
      </c>
      <c r="O14" s="44">
        <f t="shared" si="1"/>
        <v>372.92911370056498</v>
      </c>
      <c r="P14" s="9"/>
    </row>
    <row r="15" spans="1:133">
      <c r="A15" s="12"/>
      <c r="B15" s="42">
        <v>522</v>
      </c>
      <c r="C15" s="19" t="s">
        <v>28</v>
      </c>
      <c r="D15" s="43">
        <v>3470389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3470389</v>
      </c>
      <c r="O15" s="44">
        <f t="shared" si="1"/>
        <v>306.35496115819211</v>
      </c>
      <c r="P15" s="9"/>
    </row>
    <row r="16" spans="1:133">
      <c r="A16" s="12"/>
      <c r="B16" s="42">
        <v>524</v>
      </c>
      <c r="C16" s="19" t="s">
        <v>29</v>
      </c>
      <c r="D16" s="43">
        <v>229579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229579</v>
      </c>
      <c r="O16" s="44">
        <f t="shared" si="1"/>
        <v>20.266507768361581</v>
      </c>
      <c r="P16" s="9"/>
    </row>
    <row r="17" spans="1:16">
      <c r="A17" s="12"/>
      <c r="B17" s="42">
        <v>529</v>
      </c>
      <c r="C17" s="19" t="s">
        <v>30</v>
      </c>
      <c r="D17" s="43">
        <v>674572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674572</v>
      </c>
      <c r="O17" s="44">
        <f t="shared" si="1"/>
        <v>59.549081920903951</v>
      </c>
      <c r="P17" s="9"/>
    </row>
    <row r="18" spans="1:16" ht="15.75">
      <c r="A18" s="26" t="s">
        <v>31</v>
      </c>
      <c r="B18" s="27"/>
      <c r="C18" s="28"/>
      <c r="D18" s="29">
        <f t="shared" ref="D18:M18" si="5">SUM(D19:D23)</f>
        <v>1670732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3330771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5001503</v>
      </c>
      <c r="O18" s="41">
        <f t="shared" si="1"/>
        <v>441.51686087570624</v>
      </c>
      <c r="P18" s="10"/>
    </row>
    <row r="19" spans="1:16">
      <c r="A19" s="12"/>
      <c r="B19" s="42">
        <v>534</v>
      </c>
      <c r="C19" s="19" t="s">
        <v>63</v>
      </c>
      <c r="D19" s="43">
        <v>1670732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1670732</v>
      </c>
      <c r="O19" s="44">
        <f t="shared" si="1"/>
        <v>147.48693502824858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1037156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1037156</v>
      </c>
      <c r="O20" s="44">
        <f t="shared" si="1"/>
        <v>91.556850282485883</v>
      </c>
      <c r="P20" s="9"/>
    </row>
    <row r="21" spans="1:16">
      <c r="A21" s="12"/>
      <c r="B21" s="42">
        <v>536</v>
      </c>
      <c r="C21" s="19" t="s">
        <v>64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1043372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1043372</v>
      </c>
      <c r="O21" s="44">
        <f t="shared" si="1"/>
        <v>92.105579096045204</v>
      </c>
      <c r="P21" s="9"/>
    </row>
    <row r="22" spans="1:16">
      <c r="A22" s="12"/>
      <c r="B22" s="42">
        <v>537</v>
      </c>
      <c r="C22" s="19" t="s">
        <v>65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863626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863626</v>
      </c>
      <c r="O22" s="44">
        <f t="shared" si="1"/>
        <v>76.238170903954796</v>
      </c>
      <c r="P22" s="9"/>
    </row>
    <row r="23" spans="1:16">
      <c r="A23" s="12"/>
      <c r="B23" s="42">
        <v>538</v>
      </c>
      <c r="C23" s="19" t="s">
        <v>66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386617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386617</v>
      </c>
      <c r="O23" s="44">
        <f t="shared" si="1"/>
        <v>34.129325564971751</v>
      </c>
      <c r="P23" s="9"/>
    </row>
    <row r="24" spans="1:16" ht="15.75">
      <c r="A24" s="26" t="s">
        <v>37</v>
      </c>
      <c r="B24" s="27"/>
      <c r="C24" s="28"/>
      <c r="D24" s="29">
        <f t="shared" ref="D24:M24" si="6">SUM(D25:D26)</f>
        <v>1995686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1995686</v>
      </c>
      <c r="O24" s="41">
        <f t="shared" si="1"/>
        <v>176.17284604519773</v>
      </c>
      <c r="P24" s="10"/>
    </row>
    <row r="25" spans="1:16">
      <c r="A25" s="12"/>
      <c r="B25" s="42">
        <v>541</v>
      </c>
      <c r="C25" s="19" t="s">
        <v>67</v>
      </c>
      <c r="D25" s="43">
        <v>1154589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1154589</v>
      </c>
      <c r="O25" s="44">
        <f t="shared" si="1"/>
        <v>101.92346398305085</v>
      </c>
      <c r="P25" s="9"/>
    </row>
    <row r="26" spans="1:16">
      <c r="A26" s="12"/>
      <c r="B26" s="42">
        <v>545</v>
      </c>
      <c r="C26" s="19" t="s">
        <v>39</v>
      </c>
      <c r="D26" s="43">
        <v>841097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841097</v>
      </c>
      <c r="O26" s="44">
        <f t="shared" si="1"/>
        <v>74.249382062146893</v>
      </c>
      <c r="P26" s="9"/>
    </row>
    <row r="27" spans="1:16" ht="15.75">
      <c r="A27" s="26" t="s">
        <v>69</v>
      </c>
      <c r="B27" s="27"/>
      <c r="C27" s="28"/>
      <c r="D27" s="29">
        <f t="shared" ref="D27:M27" si="7">SUM(D28:D28)</f>
        <v>0</v>
      </c>
      <c r="E27" s="29">
        <f t="shared" si="7"/>
        <v>543095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543095</v>
      </c>
      <c r="O27" s="41">
        <f t="shared" si="1"/>
        <v>47.942708333333336</v>
      </c>
      <c r="P27" s="10"/>
    </row>
    <row r="28" spans="1:16">
      <c r="A28" s="90"/>
      <c r="B28" s="91">
        <v>559</v>
      </c>
      <c r="C28" s="92" t="s">
        <v>70</v>
      </c>
      <c r="D28" s="43">
        <v>0</v>
      </c>
      <c r="E28" s="43">
        <v>543095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543095</v>
      </c>
      <c r="O28" s="44">
        <f t="shared" si="1"/>
        <v>47.942708333333336</v>
      </c>
      <c r="P28" s="9"/>
    </row>
    <row r="29" spans="1:16" ht="15.75">
      <c r="A29" s="26" t="s">
        <v>40</v>
      </c>
      <c r="B29" s="27"/>
      <c r="C29" s="28"/>
      <c r="D29" s="29">
        <f t="shared" ref="D29:M29" si="8">SUM(D30:D30)</f>
        <v>3798436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3798436</v>
      </c>
      <c r="O29" s="41">
        <f t="shared" si="1"/>
        <v>335.31391242937855</v>
      </c>
      <c r="P29" s="9"/>
    </row>
    <row r="30" spans="1:16">
      <c r="A30" s="12"/>
      <c r="B30" s="42">
        <v>572</v>
      </c>
      <c r="C30" s="19" t="s">
        <v>71</v>
      </c>
      <c r="D30" s="43">
        <v>3798436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3798436</v>
      </c>
      <c r="O30" s="44">
        <f t="shared" si="1"/>
        <v>335.31391242937855</v>
      </c>
      <c r="P30" s="9"/>
    </row>
    <row r="31" spans="1:16" ht="15.75">
      <c r="A31" s="26" t="s">
        <v>72</v>
      </c>
      <c r="B31" s="27"/>
      <c r="C31" s="28"/>
      <c r="D31" s="29">
        <f t="shared" ref="D31:M31" si="9">SUM(D32:D33)</f>
        <v>1548685</v>
      </c>
      <c r="E31" s="29">
        <f t="shared" si="9"/>
        <v>2022097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859000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4"/>
        <v>4429782</v>
      </c>
      <c r="O31" s="41">
        <f t="shared" si="1"/>
        <v>391.04713983050846</v>
      </c>
      <c r="P31" s="9"/>
    </row>
    <row r="32" spans="1:16">
      <c r="A32" s="12"/>
      <c r="B32" s="42">
        <v>581</v>
      </c>
      <c r="C32" s="19" t="s">
        <v>73</v>
      </c>
      <c r="D32" s="43">
        <v>245375</v>
      </c>
      <c r="E32" s="43">
        <v>1928182</v>
      </c>
      <c r="F32" s="43">
        <v>0</v>
      </c>
      <c r="G32" s="43">
        <v>0</v>
      </c>
      <c r="H32" s="43">
        <v>0</v>
      </c>
      <c r="I32" s="43">
        <v>859000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3032557</v>
      </c>
      <c r="O32" s="44">
        <f t="shared" si="1"/>
        <v>267.70453742937855</v>
      </c>
      <c r="P32" s="9"/>
    </row>
    <row r="33" spans="1:119" ht="15.75" thickBot="1">
      <c r="A33" s="12"/>
      <c r="B33" s="42">
        <v>590</v>
      </c>
      <c r="C33" s="19" t="s">
        <v>74</v>
      </c>
      <c r="D33" s="43">
        <v>1303310</v>
      </c>
      <c r="E33" s="43">
        <v>93915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1397225</v>
      </c>
      <c r="O33" s="44">
        <f t="shared" si="1"/>
        <v>123.34260240112994</v>
      </c>
      <c r="P33" s="9"/>
    </row>
    <row r="34" spans="1:119" ht="16.5" thickBot="1">
      <c r="A34" s="13" t="s">
        <v>10</v>
      </c>
      <c r="B34" s="21"/>
      <c r="C34" s="20"/>
      <c r="D34" s="14">
        <f>SUM(D5,D13,D18,D24,D27,D29,D31)</f>
        <v>25738238</v>
      </c>
      <c r="E34" s="14">
        <f t="shared" ref="E34:M34" si="10">SUM(E5,E13,E18,E24,E27,E29,E31)</f>
        <v>2565192</v>
      </c>
      <c r="F34" s="14">
        <f t="shared" si="10"/>
        <v>0</v>
      </c>
      <c r="G34" s="14">
        <f t="shared" si="10"/>
        <v>0</v>
      </c>
      <c r="H34" s="14">
        <f t="shared" si="10"/>
        <v>0</v>
      </c>
      <c r="I34" s="14">
        <f t="shared" si="10"/>
        <v>8682729</v>
      </c>
      <c r="J34" s="14">
        <f t="shared" si="10"/>
        <v>0</v>
      </c>
      <c r="K34" s="14">
        <f t="shared" si="10"/>
        <v>3263415</v>
      </c>
      <c r="L34" s="14">
        <f t="shared" si="10"/>
        <v>152015</v>
      </c>
      <c r="M34" s="14">
        <f t="shared" si="10"/>
        <v>0</v>
      </c>
      <c r="N34" s="14">
        <f t="shared" si="4"/>
        <v>40401589</v>
      </c>
      <c r="O34" s="35">
        <f t="shared" si="1"/>
        <v>3566.5244526836159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63" t="s">
        <v>86</v>
      </c>
      <c r="M36" s="163"/>
      <c r="N36" s="163"/>
      <c r="O36" s="39">
        <v>11328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53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9029250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3997920</v>
      </c>
      <c r="J5" s="24">
        <f t="shared" si="0"/>
        <v>0</v>
      </c>
      <c r="K5" s="24">
        <f t="shared" si="0"/>
        <v>3105765</v>
      </c>
      <c r="L5" s="24">
        <f t="shared" si="0"/>
        <v>131853</v>
      </c>
      <c r="M5" s="24">
        <f t="shared" si="0"/>
        <v>0</v>
      </c>
      <c r="N5" s="25">
        <f>SUM(D5:M5)</f>
        <v>16264788</v>
      </c>
      <c r="O5" s="30">
        <f t="shared" ref="O5:O34" si="1">(N5/O$36)</f>
        <v>1440.3815090329438</v>
      </c>
      <c r="P5" s="6"/>
    </row>
    <row r="6" spans="1:133">
      <c r="A6" s="12"/>
      <c r="B6" s="42">
        <v>511</v>
      </c>
      <c r="C6" s="19" t="s">
        <v>19</v>
      </c>
      <c r="D6" s="43">
        <v>67671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67671</v>
      </c>
      <c r="O6" s="44">
        <f t="shared" si="1"/>
        <v>5.9928267800212538</v>
      </c>
      <c r="P6" s="9"/>
    </row>
    <row r="7" spans="1:133">
      <c r="A7" s="12"/>
      <c r="B7" s="42">
        <v>512</v>
      </c>
      <c r="C7" s="19" t="s">
        <v>20</v>
      </c>
      <c r="D7" s="43">
        <v>450686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450686</v>
      </c>
      <c r="O7" s="44">
        <f t="shared" si="1"/>
        <v>39.911973078285513</v>
      </c>
      <c r="P7" s="9"/>
    </row>
    <row r="8" spans="1:133">
      <c r="A8" s="12"/>
      <c r="B8" s="42">
        <v>513</v>
      </c>
      <c r="C8" s="19" t="s">
        <v>21</v>
      </c>
      <c r="D8" s="43">
        <v>2111108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282513</v>
      </c>
      <c r="L8" s="43">
        <v>0</v>
      </c>
      <c r="M8" s="43">
        <v>0</v>
      </c>
      <c r="N8" s="43">
        <f t="shared" si="2"/>
        <v>2393621</v>
      </c>
      <c r="O8" s="44">
        <f t="shared" si="1"/>
        <v>211.97493800921006</v>
      </c>
      <c r="P8" s="9"/>
    </row>
    <row r="9" spans="1:133">
      <c r="A9" s="12"/>
      <c r="B9" s="42">
        <v>514</v>
      </c>
      <c r="C9" s="19" t="s">
        <v>22</v>
      </c>
      <c r="D9" s="43">
        <v>250239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250239</v>
      </c>
      <c r="O9" s="44">
        <f t="shared" si="1"/>
        <v>22.160733262486715</v>
      </c>
      <c r="P9" s="9"/>
    </row>
    <row r="10" spans="1:133">
      <c r="A10" s="12"/>
      <c r="B10" s="42">
        <v>515</v>
      </c>
      <c r="C10" s="19" t="s">
        <v>23</v>
      </c>
      <c r="D10" s="43">
        <v>430761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430761</v>
      </c>
      <c r="O10" s="44">
        <f t="shared" si="1"/>
        <v>38.147449521785333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2823252</v>
      </c>
      <c r="L11" s="43">
        <v>131853</v>
      </c>
      <c r="M11" s="43">
        <v>0</v>
      </c>
      <c r="N11" s="43">
        <f t="shared" si="2"/>
        <v>2955105</v>
      </c>
      <c r="O11" s="44">
        <f t="shared" si="1"/>
        <v>261.69899043570672</v>
      </c>
      <c r="P11" s="9"/>
    </row>
    <row r="12" spans="1:133">
      <c r="A12" s="12"/>
      <c r="B12" s="42">
        <v>519</v>
      </c>
      <c r="C12" s="19" t="s">
        <v>62</v>
      </c>
      <c r="D12" s="43">
        <v>5718785</v>
      </c>
      <c r="E12" s="43">
        <v>0</v>
      </c>
      <c r="F12" s="43">
        <v>0</v>
      </c>
      <c r="G12" s="43">
        <v>0</v>
      </c>
      <c r="H12" s="43">
        <v>0</v>
      </c>
      <c r="I12" s="43">
        <v>3997920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9716705</v>
      </c>
      <c r="O12" s="44">
        <f t="shared" si="1"/>
        <v>860.49459794544805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8415031</v>
      </c>
      <c r="E13" s="29">
        <f t="shared" si="3"/>
        <v>12071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8427102</v>
      </c>
      <c r="O13" s="41">
        <f t="shared" si="1"/>
        <v>746.28958554729013</v>
      </c>
      <c r="P13" s="10"/>
    </row>
    <row r="14" spans="1:133">
      <c r="A14" s="12"/>
      <c r="B14" s="42">
        <v>521</v>
      </c>
      <c r="C14" s="19" t="s">
        <v>27</v>
      </c>
      <c r="D14" s="43">
        <v>4245811</v>
      </c>
      <c r="E14" s="43">
        <v>12071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4257882</v>
      </c>
      <c r="O14" s="44">
        <f t="shared" si="1"/>
        <v>377.07066950053132</v>
      </c>
      <c r="P14" s="9"/>
    </row>
    <row r="15" spans="1:133">
      <c r="A15" s="12"/>
      <c r="B15" s="42">
        <v>522</v>
      </c>
      <c r="C15" s="19" t="s">
        <v>28</v>
      </c>
      <c r="D15" s="43">
        <v>3292846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3292846</v>
      </c>
      <c r="O15" s="44">
        <f t="shared" si="1"/>
        <v>291.60874955720863</v>
      </c>
      <c r="P15" s="9"/>
    </row>
    <row r="16" spans="1:133">
      <c r="A16" s="12"/>
      <c r="B16" s="42">
        <v>524</v>
      </c>
      <c r="C16" s="19" t="s">
        <v>29</v>
      </c>
      <c r="D16" s="43">
        <v>209787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209787</v>
      </c>
      <c r="O16" s="44">
        <f t="shared" si="1"/>
        <v>18.57837407013815</v>
      </c>
      <c r="P16" s="9"/>
    </row>
    <row r="17" spans="1:16">
      <c r="A17" s="12"/>
      <c r="B17" s="42">
        <v>529</v>
      </c>
      <c r="C17" s="19" t="s">
        <v>30</v>
      </c>
      <c r="D17" s="43">
        <v>666587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666587</v>
      </c>
      <c r="O17" s="44">
        <f t="shared" si="1"/>
        <v>59.031792419411971</v>
      </c>
      <c r="P17" s="9"/>
    </row>
    <row r="18" spans="1:16" ht="15.75">
      <c r="A18" s="26" t="s">
        <v>31</v>
      </c>
      <c r="B18" s="27"/>
      <c r="C18" s="28"/>
      <c r="D18" s="29">
        <f t="shared" ref="D18:M18" si="5">SUM(D19:D23)</f>
        <v>1510816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3331565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4842381</v>
      </c>
      <c r="O18" s="41">
        <f t="shared" si="1"/>
        <v>428.83289054197661</v>
      </c>
      <c r="P18" s="10"/>
    </row>
    <row r="19" spans="1:16">
      <c r="A19" s="12"/>
      <c r="B19" s="42">
        <v>534</v>
      </c>
      <c r="C19" s="19" t="s">
        <v>63</v>
      </c>
      <c r="D19" s="43">
        <v>1510816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1510816</v>
      </c>
      <c r="O19" s="44">
        <f t="shared" si="1"/>
        <v>133.79525327665604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921460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921460</v>
      </c>
      <c r="O20" s="44">
        <f t="shared" si="1"/>
        <v>81.602904711300042</v>
      </c>
      <c r="P20" s="9"/>
    </row>
    <row r="21" spans="1:16">
      <c r="A21" s="12"/>
      <c r="B21" s="42">
        <v>536</v>
      </c>
      <c r="C21" s="19" t="s">
        <v>64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942205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942205</v>
      </c>
      <c r="O21" s="44">
        <f t="shared" si="1"/>
        <v>83.440046050301092</v>
      </c>
      <c r="P21" s="9"/>
    </row>
    <row r="22" spans="1:16">
      <c r="A22" s="12"/>
      <c r="B22" s="42">
        <v>537</v>
      </c>
      <c r="C22" s="19" t="s">
        <v>65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1113160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1113160</v>
      </c>
      <c r="O22" s="44">
        <f t="shared" si="1"/>
        <v>98.579525327665607</v>
      </c>
      <c r="P22" s="9"/>
    </row>
    <row r="23" spans="1:16">
      <c r="A23" s="12"/>
      <c r="B23" s="42">
        <v>538</v>
      </c>
      <c r="C23" s="19" t="s">
        <v>66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354740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354740</v>
      </c>
      <c r="O23" s="44">
        <f t="shared" si="1"/>
        <v>31.415161176053843</v>
      </c>
      <c r="P23" s="9"/>
    </row>
    <row r="24" spans="1:16" ht="15.75">
      <c r="A24" s="26" t="s">
        <v>37</v>
      </c>
      <c r="B24" s="27"/>
      <c r="C24" s="28"/>
      <c r="D24" s="29">
        <f t="shared" ref="D24:M24" si="6">SUM(D25:D26)</f>
        <v>1083328</v>
      </c>
      <c r="E24" s="29">
        <f t="shared" si="6"/>
        <v>759652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1842980</v>
      </c>
      <c r="O24" s="41">
        <f t="shared" si="1"/>
        <v>163.21112291888062</v>
      </c>
      <c r="P24" s="10"/>
    </row>
    <row r="25" spans="1:16">
      <c r="A25" s="12"/>
      <c r="B25" s="42">
        <v>541</v>
      </c>
      <c r="C25" s="19" t="s">
        <v>67</v>
      </c>
      <c r="D25" s="43">
        <v>1083328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1083328</v>
      </c>
      <c r="O25" s="44">
        <f t="shared" si="1"/>
        <v>95.937654976974855</v>
      </c>
      <c r="P25" s="9"/>
    </row>
    <row r="26" spans="1:16">
      <c r="A26" s="12"/>
      <c r="B26" s="42">
        <v>545</v>
      </c>
      <c r="C26" s="19" t="s">
        <v>39</v>
      </c>
      <c r="D26" s="43">
        <v>0</v>
      </c>
      <c r="E26" s="43">
        <v>759652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759652</v>
      </c>
      <c r="O26" s="44">
        <f t="shared" si="1"/>
        <v>67.273467941905778</v>
      </c>
      <c r="P26" s="9"/>
    </row>
    <row r="27" spans="1:16" ht="15.75">
      <c r="A27" s="26" t="s">
        <v>69</v>
      </c>
      <c r="B27" s="27"/>
      <c r="C27" s="28"/>
      <c r="D27" s="29">
        <f t="shared" ref="D27:M27" si="7">SUM(D28:D28)</f>
        <v>0</v>
      </c>
      <c r="E27" s="29">
        <f t="shared" si="7"/>
        <v>246715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246715</v>
      </c>
      <c r="O27" s="41">
        <f t="shared" si="1"/>
        <v>21.848653914275594</v>
      </c>
      <c r="P27" s="10"/>
    </row>
    <row r="28" spans="1:16">
      <c r="A28" s="90"/>
      <c r="B28" s="91">
        <v>559</v>
      </c>
      <c r="C28" s="92" t="s">
        <v>70</v>
      </c>
      <c r="D28" s="43">
        <v>0</v>
      </c>
      <c r="E28" s="43">
        <v>246715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246715</v>
      </c>
      <c r="O28" s="44">
        <f t="shared" si="1"/>
        <v>21.848653914275594</v>
      </c>
      <c r="P28" s="9"/>
    </row>
    <row r="29" spans="1:16" ht="15.75">
      <c r="A29" s="26" t="s">
        <v>40</v>
      </c>
      <c r="B29" s="27"/>
      <c r="C29" s="28"/>
      <c r="D29" s="29">
        <f t="shared" ref="D29:M29" si="8">SUM(D30:D31)</f>
        <v>3265936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3265936</v>
      </c>
      <c r="O29" s="41">
        <f t="shared" si="1"/>
        <v>289.22564647538081</v>
      </c>
      <c r="P29" s="9"/>
    </row>
    <row r="30" spans="1:16">
      <c r="A30" s="12"/>
      <c r="B30" s="42">
        <v>571</v>
      </c>
      <c r="C30" s="19" t="s">
        <v>83</v>
      </c>
      <c r="D30" s="43">
        <v>1096263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1096263</v>
      </c>
      <c r="O30" s="44">
        <f t="shared" si="1"/>
        <v>97.083156216790641</v>
      </c>
      <c r="P30" s="9"/>
    </row>
    <row r="31" spans="1:16">
      <c r="A31" s="12"/>
      <c r="B31" s="42">
        <v>572</v>
      </c>
      <c r="C31" s="19" t="s">
        <v>71</v>
      </c>
      <c r="D31" s="43">
        <v>2169673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2169673</v>
      </c>
      <c r="O31" s="44">
        <f t="shared" si="1"/>
        <v>192.14249025859016</v>
      </c>
      <c r="P31" s="9"/>
    </row>
    <row r="32" spans="1:16" ht="15.75">
      <c r="A32" s="26" t="s">
        <v>72</v>
      </c>
      <c r="B32" s="27"/>
      <c r="C32" s="28"/>
      <c r="D32" s="29">
        <f t="shared" ref="D32:M32" si="9">SUM(D33:D33)</f>
        <v>368099</v>
      </c>
      <c r="E32" s="29">
        <f t="shared" si="9"/>
        <v>550350</v>
      </c>
      <c r="F32" s="29">
        <f t="shared" si="9"/>
        <v>0</v>
      </c>
      <c r="G32" s="29">
        <f t="shared" si="9"/>
        <v>0</v>
      </c>
      <c r="H32" s="29">
        <f t="shared" si="9"/>
        <v>0</v>
      </c>
      <c r="I32" s="29">
        <f t="shared" si="9"/>
        <v>559000</v>
      </c>
      <c r="J32" s="29">
        <f t="shared" si="9"/>
        <v>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 t="shared" si="4"/>
        <v>1477449</v>
      </c>
      <c r="O32" s="41">
        <f t="shared" si="1"/>
        <v>130.84032943676939</v>
      </c>
      <c r="P32" s="9"/>
    </row>
    <row r="33" spans="1:119" ht="15.75" thickBot="1">
      <c r="A33" s="12"/>
      <c r="B33" s="42">
        <v>581</v>
      </c>
      <c r="C33" s="19" t="s">
        <v>73</v>
      </c>
      <c r="D33" s="43">
        <v>368099</v>
      </c>
      <c r="E33" s="43">
        <v>550350</v>
      </c>
      <c r="F33" s="43">
        <v>0</v>
      </c>
      <c r="G33" s="43">
        <v>0</v>
      </c>
      <c r="H33" s="43">
        <v>0</v>
      </c>
      <c r="I33" s="43">
        <v>559000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1477449</v>
      </c>
      <c r="O33" s="44">
        <f t="shared" si="1"/>
        <v>130.84032943676939</v>
      </c>
      <c r="P33" s="9"/>
    </row>
    <row r="34" spans="1:119" ht="16.5" thickBot="1">
      <c r="A34" s="13" t="s">
        <v>10</v>
      </c>
      <c r="B34" s="21"/>
      <c r="C34" s="20"/>
      <c r="D34" s="14">
        <f>SUM(D5,D13,D18,D24,D27,D29,D32)</f>
        <v>23672460</v>
      </c>
      <c r="E34" s="14">
        <f t="shared" ref="E34:M34" si="10">SUM(E5,E13,E18,E24,E27,E29,E32)</f>
        <v>1568788</v>
      </c>
      <c r="F34" s="14">
        <f t="shared" si="10"/>
        <v>0</v>
      </c>
      <c r="G34" s="14">
        <f t="shared" si="10"/>
        <v>0</v>
      </c>
      <c r="H34" s="14">
        <f t="shared" si="10"/>
        <v>0</v>
      </c>
      <c r="I34" s="14">
        <f t="shared" si="10"/>
        <v>7888485</v>
      </c>
      <c r="J34" s="14">
        <f t="shared" si="10"/>
        <v>0</v>
      </c>
      <c r="K34" s="14">
        <f t="shared" si="10"/>
        <v>3105765</v>
      </c>
      <c r="L34" s="14">
        <f t="shared" si="10"/>
        <v>131853</v>
      </c>
      <c r="M34" s="14">
        <f t="shared" si="10"/>
        <v>0</v>
      </c>
      <c r="N34" s="14">
        <f t="shared" si="4"/>
        <v>36367351</v>
      </c>
      <c r="O34" s="35">
        <f t="shared" si="1"/>
        <v>3220.6297378675167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63" t="s">
        <v>84</v>
      </c>
      <c r="M36" s="163"/>
      <c r="N36" s="163"/>
      <c r="O36" s="39">
        <v>11292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53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9631476</v>
      </c>
      <c r="E5" s="24">
        <f t="shared" si="0"/>
        <v>61000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3773511</v>
      </c>
      <c r="J5" s="24">
        <f t="shared" si="0"/>
        <v>0</v>
      </c>
      <c r="K5" s="24">
        <f t="shared" si="0"/>
        <v>3077057</v>
      </c>
      <c r="L5" s="24">
        <f t="shared" si="0"/>
        <v>131953</v>
      </c>
      <c r="M5" s="24">
        <f t="shared" si="0"/>
        <v>0</v>
      </c>
      <c r="N5" s="25">
        <f>SUM(D5:M5)</f>
        <v>16674997</v>
      </c>
      <c r="O5" s="30">
        <f t="shared" ref="O5:O34" si="1">(N5/O$36)</f>
        <v>1478.8042745654488</v>
      </c>
      <c r="P5" s="6"/>
    </row>
    <row r="6" spans="1:133">
      <c r="A6" s="12"/>
      <c r="B6" s="42">
        <v>511</v>
      </c>
      <c r="C6" s="19" t="s">
        <v>19</v>
      </c>
      <c r="D6" s="43">
        <v>70299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70299</v>
      </c>
      <c r="O6" s="44">
        <f t="shared" si="1"/>
        <v>6.2343916282369634</v>
      </c>
      <c r="P6" s="9"/>
    </row>
    <row r="7" spans="1:133">
      <c r="A7" s="12"/>
      <c r="B7" s="42">
        <v>512</v>
      </c>
      <c r="C7" s="19" t="s">
        <v>20</v>
      </c>
      <c r="D7" s="43">
        <v>272876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272876</v>
      </c>
      <c r="O7" s="44">
        <f t="shared" si="1"/>
        <v>24.199716211422491</v>
      </c>
      <c r="P7" s="9"/>
    </row>
    <row r="8" spans="1:133">
      <c r="A8" s="12"/>
      <c r="B8" s="42">
        <v>513</v>
      </c>
      <c r="C8" s="19" t="s">
        <v>21</v>
      </c>
      <c r="D8" s="43">
        <v>2354551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96164</v>
      </c>
      <c r="L8" s="43">
        <v>0</v>
      </c>
      <c r="M8" s="43">
        <v>0</v>
      </c>
      <c r="N8" s="43">
        <f t="shared" si="2"/>
        <v>2450715</v>
      </c>
      <c r="O8" s="44">
        <f t="shared" si="1"/>
        <v>217.33903866619369</v>
      </c>
      <c r="P8" s="9"/>
    </row>
    <row r="9" spans="1:133">
      <c r="A9" s="12"/>
      <c r="B9" s="42">
        <v>514</v>
      </c>
      <c r="C9" s="19" t="s">
        <v>22</v>
      </c>
      <c r="D9" s="43">
        <v>384993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384993</v>
      </c>
      <c r="O9" s="44">
        <f t="shared" si="1"/>
        <v>34.142692444129125</v>
      </c>
      <c r="P9" s="9"/>
    </row>
    <row r="10" spans="1:133">
      <c r="A10" s="12"/>
      <c r="B10" s="42">
        <v>515</v>
      </c>
      <c r="C10" s="19" t="s">
        <v>23</v>
      </c>
      <c r="D10" s="43">
        <v>426816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426816</v>
      </c>
      <c r="O10" s="44">
        <f t="shared" si="1"/>
        <v>37.851720468251152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2980893</v>
      </c>
      <c r="L11" s="43">
        <v>131953</v>
      </c>
      <c r="M11" s="43">
        <v>0</v>
      </c>
      <c r="N11" s="43">
        <f t="shared" si="2"/>
        <v>3112846</v>
      </c>
      <c r="O11" s="44">
        <f t="shared" si="1"/>
        <v>276.05941823341612</v>
      </c>
      <c r="P11" s="9"/>
    </row>
    <row r="12" spans="1:133">
      <c r="A12" s="12"/>
      <c r="B12" s="42">
        <v>519</v>
      </c>
      <c r="C12" s="19" t="s">
        <v>62</v>
      </c>
      <c r="D12" s="43">
        <v>6121941</v>
      </c>
      <c r="E12" s="43">
        <v>61000</v>
      </c>
      <c r="F12" s="43">
        <v>0</v>
      </c>
      <c r="G12" s="43">
        <v>0</v>
      </c>
      <c r="H12" s="43">
        <v>0</v>
      </c>
      <c r="I12" s="43">
        <v>3773511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9956452</v>
      </c>
      <c r="O12" s="44">
        <f t="shared" si="1"/>
        <v>882.97729691379925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8166726</v>
      </c>
      <c r="E13" s="29">
        <f t="shared" si="3"/>
        <v>1000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8167726</v>
      </c>
      <c r="O13" s="41">
        <f t="shared" si="1"/>
        <v>724.34604469670091</v>
      </c>
      <c r="P13" s="10"/>
    </row>
    <row r="14" spans="1:133">
      <c r="A14" s="12"/>
      <c r="B14" s="42">
        <v>521</v>
      </c>
      <c r="C14" s="19" t="s">
        <v>27</v>
      </c>
      <c r="D14" s="43">
        <v>3966143</v>
      </c>
      <c r="E14" s="43">
        <v>1000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3967143</v>
      </c>
      <c r="O14" s="44">
        <f t="shared" si="1"/>
        <v>351.82183398368215</v>
      </c>
      <c r="P14" s="9"/>
    </row>
    <row r="15" spans="1:133">
      <c r="A15" s="12"/>
      <c r="B15" s="42">
        <v>522</v>
      </c>
      <c r="C15" s="19" t="s">
        <v>28</v>
      </c>
      <c r="D15" s="43">
        <v>3326821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3326821</v>
      </c>
      <c r="O15" s="44">
        <f t="shared" si="1"/>
        <v>295.03556225611919</v>
      </c>
      <c r="P15" s="9"/>
    </row>
    <row r="16" spans="1:133">
      <c r="A16" s="12"/>
      <c r="B16" s="42">
        <v>524</v>
      </c>
      <c r="C16" s="19" t="s">
        <v>29</v>
      </c>
      <c r="D16" s="43">
        <v>215597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215597</v>
      </c>
      <c r="O16" s="44">
        <f t="shared" si="1"/>
        <v>19.119989357928343</v>
      </c>
      <c r="P16" s="9"/>
    </row>
    <row r="17" spans="1:16">
      <c r="A17" s="12"/>
      <c r="B17" s="42">
        <v>529</v>
      </c>
      <c r="C17" s="19" t="s">
        <v>30</v>
      </c>
      <c r="D17" s="43">
        <v>658165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658165</v>
      </c>
      <c r="O17" s="44">
        <f t="shared" si="1"/>
        <v>58.368659098971264</v>
      </c>
      <c r="P17" s="9"/>
    </row>
    <row r="18" spans="1:16" ht="15.75">
      <c r="A18" s="26" t="s">
        <v>31</v>
      </c>
      <c r="B18" s="27"/>
      <c r="C18" s="28"/>
      <c r="D18" s="29">
        <f t="shared" ref="D18:M18" si="5">SUM(D19:D23)</f>
        <v>1468270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3190327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4658597</v>
      </c>
      <c r="O18" s="41">
        <f t="shared" si="1"/>
        <v>413.14269244412912</v>
      </c>
      <c r="P18" s="10"/>
    </row>
    <row r="19" spans="1:16">
      <c r="A19" s="12"/>
      <c r="B19" s="42">
        <v>534</v>
      </c>
      <c r="C19" s="19" t="s">
        <v>63</v>
      </c>
      <c r="D19" s="43">
        <v>1468270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1468270</v>
      </c>
      <c r="O19" s="44">
        <f t="shared" si="1"/>
        <v>130.21195459382758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777443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777443</v>
      </c>
      <c r="O20" s="44">
        <f t="shared" si="1"/>
        <v>68.946700957786447</v>
      </c>
      <c r="P20" s="9"/>
    </row>
    <row r="21" spans="1:16">
      <c r="A21" s="12"/>
      <c r="B21" s="42">
        <v>536</v>
      </c>
      <c r="C21" s="19" t="s">
        <v>64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878050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878050</v>
      </c>
      <c r="O21" s="44">
        <f t="shared" si="1"/>
        <v>77.868925150762678</v>
      </c>
      <c r="P21" s="9"/>
    </row>
    <row r="22" spans="1:16">
      <c r="A22" s="12"/>
      <c r="B22" s="42">
        <v>537</v>
      </c>
      <c r="C22" s="19" t="s">
        <v>65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1177574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1177574</v>
      </c>
      <c r="O22" s="44">
        <f t="shared" si="1"/>
        <v>104.43189074139765</v>
      </c>
      <c r="P22" s="9"/>
    </row>
    <row r="23" spans="1:16">
      <c r="A23" s="12"/>
      <c r="B23" s="42">
        <v>538</v>
      </c>
      <c r="C23" s="19" t="s">
        <v>66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357260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357260</v>
      </c>
      <c r="O23" s="44">
        <f t="shared" si="1"/>
        <v>31.683221000354735</v>
      </c>
      <c r="P23" s="9"/>
    </row>
    <row r="24" spans="1:16" ht="15.75">
      <c r="A24" s="26" t="s">
        <v>37</v>
      </c>
      <c r="B24" s="27"/>
      <c r="C24" s="28"/>
      <c r="D24" s="29">
        <f t="shared" ref="D24:M24" si="6">SUM(D25:D26)</f>
        <v>1075584</v>
      </c>
      <c r="E24" s="29">
        <f t="shared" si="6"/>
        <v>630351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1705935</v>
      </c>
      <c r="O24" s="41">
        <f t="shared" si="1"/>
        <v>151.2890209294076</v>
      </c>
      <c r="P24" s="10"/>
    </row>
    <row r="25" spans="1:16">
      <c r="A25" s="12"/>
      <c r="B25" s="42">
        <v>541</v>
      </c>
      <c r="C25" s="19" t="s">
        <v>67</v>
      </c>
      <c r="D25" s="43">
        <v>1075584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1075584</v>
      </c>
      <c r="O25" s="44">
        <f t="shared" si="1"/>
        <v>95.387016672578923</v>
      </c>
      <c r="P25" s="9"/>
    </row>
    <row r="26" spans="1:16">
      <c r="A26" s="12"/>
      <c r="B26" s="42">
        <v>545</v>
      </c>
      <c r="C26" s="19" t="s">
        <v>39</v>
      </c>
      <c r="D26" s="43">
        <v>0</v>
      </c>
      <c r="E26" s="43">
        <v>630351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630351</v>
      </c>
      <c r="O26" s="44">
        <f t="shared" si="1"/>
        <v>55.902004256828661</v>
      </c>
      <c r="P26" s="9"/>
    </row>
    <row r="27" spans="1:16" ht="15.75">
      <c r="A27" s="26" t="s">
        <v>69</v>
      </c>
      <c r="B27" s="27"/>
      <c r="C27" s="28"/>
      <c r="D27" s="29">
        <f t="shared" ref="D27:M27" si="7">SUM(D28:D28)</f>
        <v>0</v>
      </c>
      <c r="E27" s="29">
        <f t="shared" si="7"/>
        <v>53656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53656</v>
      </c>
      <c r="O27" s="41">
        <f t="shared" si="1"/>
        <v>4.7584249733948205</v>
      </c>
      <c r="P27" s="10"/>
    </row>
    <row r="28" spans="1:16">
      <c r="A28" s="90"/>
      <c r="B28" s="91">
        <v>559</v>
      </c>
      <c r="C28" s="92" t="s">
        <v>70</v>
      </c>
      <c r="D28" s="43">
        <v>0</v>
      </c>
      <c r="E28" s="43">
        <v>53656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53656</v>
      </c>
      <c r="O28" s="44">
        <f t="shared" si="1"/>
        <v>4.7584249733948205</v>
      </c>
      <c r="P28" s="9"/>
    </row>
    <row r="29" spans="1:16" ht="15.75">
      <c r="A29" s="26" t="s">
        <v>40</v>
      </c>
      <c r="B29" s="27"/>
      <c r="C29" s="28"/>
      <c r="D29" s="29">
        <f t="shared" ref="D29:M29" si="8">SUM(D30:D30)</f>
        <v>3320906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3320906</v>
      </c>
      <c r="O29" s="41">
        <f t="shared" si="1"/>
        <v>294.51099680737849</v>
      </c>
      <c r="P29" s="9"/>
    </row>
    <row r="30" spans="1:16">
      <c r="A30" s="12"/>
      <c r="B30" s="42">
        <v>572</v>
      </c>
      <c r="C30" s="19" t="s">
        <v>71</v>
      </c>
      <c r="D30" s="43">
        <v>3320906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3320906</v>
      </c>
      <c r="O30" s="44">
        <f t="shared" si="1"/>
        <v>294.51099680737849</v>
      </c>
      <c r="P30" s="9"/>
    </row>
    <row r="31" spans="1:16" ht="15.75">
      <c r="A31" s="26" t="s">
        <v>72</v>
      </c>
      <c r="B31" s="27"/>
      <c r="C31" s="28"/>
      <c r="D31" s="29">
        <f t="shared" ref="D31:M31" si="9">SUM(D32:D33)</f>
        <v>250270</v>
      </c>
      <c r="E31" s="29">
        <f t="shared" si="9"/>
        <v>517946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509000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4"/>
        <v>1277216</v>
      </c>
      <c r="O31" s="41">
        <f t="shared" si="1"/>
        <v>113.2685349414686</v>
      </c>
      <c r="P31" s="9"/>
    </row>
    <row r="32" spans="1:16">
      <c r="A32" s="12"/>
      <c r="B32" s="42">
        <v>581</v>
      </c>
      <c r="C32" s="19" t="s">
        <v>73</v>
      </c>
      <c r="D32" s="43">
        <v>250270</v>
      </c>
      <c r="E32" s="43">
        <v>505900</v>
      </c>
      <c r="F32" s="43">
        <v>0</v>
      </c>
      <c r="G32" s="43">
        <v>0</v>
      </c>
      <c r="H32" s="43">
        <v>0</v>
      </c>
      <c r="I32" s="43">
        <v>509000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1265170</v>
      </c>
      <c r="O32" s="44">
        <f t="shared" si="1"/>
        <v>112.20024831500533</v>
      </c>
      <c r="P32" s="9"/>
    </row>
    <row r="33" spans="1:119" ht="15.75" thickBot="1">
      <c r="A33" s="12"/>
      <c r="B33" s="42">
        <v>590</v>
      </c>
      <c r="C33" s="19" t="s">
        <v>74</v>
      </c>
      <c r="D33" s="43">
        <v>0</v>
      </c>
      <c r="E33" s="43">
        <v>12046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12046</v>
      </c>
      <c r="O33" s="44">
        <f t="shared" si="1"/>
        <v>1.0682866264632849</v>
      </c>
      <c r="P33" s="9"/>
    </row>
    <row r="34" spans="1:119" ht="16.5" thickBot="1">
      <c r="A34" s="13" t="s">
        <v>10</v>
      </c>
      <c r="B34" s="21"/>
      <c r="C34" s="20"/>
      <c r="D34" s="14">
        <f>SUM(D5,D13,D18,D24,D27,D29,D31)</f>
        <v>23913232</v>
      </c>
      <c r="E34" s="14">
        <f t="shared" ref="E34:M34" si="10">SUM(E5,E13,E18,E24,E27,E29,E31)</f>
        <v>1263953</v>
      </c>
      <c r="F34" s="14">
        <f t="shared" si="10"/>
        <v>0</v>
      </c>
      <c r="G34" s="14">
        <f t="shared" si="10"/>
        <v>0</v>
      </c>
      <c r="H34" s="14">
        <f t="shared" si="10"/>
        <v>0</v>
      </c>
      <c r="I34" s="14">
        <f t="shared" si="10"/>
        <v>7472838</v>
      </c>
      <c r="J34" s="14">
        <f t="shared" si="10"/>
        <v>0</v>
      </c>
      <c r="K34" s="14">
        <f t="shared" si="10"/>
        <v>3077057</v>
      </c>
      <c r="L34" s="14">
        <f t="shared" si="10"/>
        <v>131953</v>
      </c>
      <c r="M34" s="14">
        <f t="shared" si="10"/>
        <v>0</v>
      </c>
      <c r="N34" s="14">
        <f t="shared" si="4"/>
        <v>35859033</v>
      </c>
      <c r="O34" s="35">
        <f t="shared" si="1"/>
        <v>3180.1199893579283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63" t="s">
        <v>81</v>
      </c>
      <c r="M36" s="163"/>
      <c r="N36" s="163"/>
      <c r="O36" s="39">
        <v>11276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53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8713651</v>
      </c>
      <c r="E5" s="24">
        <f t="shared" si="0"/>
        <v>47692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3788327</v>
      </c>
      <c r="J5" s="24">
        <f t="shared" si="0"/>
        <v>0</v>
      </c>
      <c r="K5" s="24">
        <f t="shared" si="0"/>
        <v>3139911</v>
      </c>
      <c r="L5" s="24">
        <f t="shared" si="0"/>
        <v>115887</v>
      </c>
      <c r="M5" s="24">
        <f t="shared" si="0"/>
        <v>0</v>
      </c>
      <c r="N5" s="25">
        <f>SUM(D5:M5)</f>
        <v>15805468</v>
      </c>
      <c r="O5" s="30">
        <f t="shared" ref="O5:O34" si="1">(N5/O$36)</f>
        <v>1413.4741548917905</v>
      </c>
      <c r="P5" s="6"/>
    </row>
    <row r="6" spans="1:133">
      <c r="A6" s="12"/>
      <c r="B6" s="42">
        <v>511</v>
      </c>
      <c r="C6" s="19" t="s">
        <v>19</v>
      </c>
      <c r="D6" s="43">
        <v>74616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74616</v>
      </c>
      <c r="O6" s="44">
        <f t="shared" si="1"/>
        <v>6.6728671078519053</v>
      </c>
      <c r="P6" s="9"/>
    </row>
    <row r="7" spans="1:133">
      <c r="A7" s="12"/>
      <c r="B7" s="42">
        <v>512</v>
      </c>
      <c r="C7" s="19" t="s">
        <v>20</v>
      </c>
      <c r="D7" s="43">
        <v>349476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349476</v>
      </c>
      <c r="O7" s="44">
        <f t="shared" si="1"/>
        <v>31.253443033446612</v>
      </c>
      <c r="P7" s="9"/>
    </row>
    <row r="8" spans="1:133">
      <c r="A8" s="12"/>
      <c r="B8" s="42">
        <v>513</v>
      </c>
      <c r="C8" s="19" t="s">
        <v>21</v>
      </c>
      <c r="D8" s="43">
        <v>2246995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87613</v>
      </c>
      <c r="L8" s="43">
        <v>0</v>
      </c>
      <c r="M8" s="43">
        <v>0</v>
      </c>
      <c r="N8" s="43">
        <f t="shared" si="2"/>
        <v>2334608</v>
      </c>
      <c r="O8" s="44">
        <f t="shared" si="1"/>
        <v>208.78268646038276</v>
      </c>
      <c r="P8" s="9"/>
    </row>
    <row r="9" spans="1:133">
      <c r="A9" s="12"/>
      <c r="B9" s="42">
        <v>514</v>
      </c>
      <c r="C9" s="19" t="s">
        <v>22</v>
      </c>
      <c r="D9" s="43">
        <v>351341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351341</v>
      </c>
      <c r="O9" s="44">
        <f t="shared" si="1"/>
        <v>31.42022893936684</v>
      </c>
      <c r="P9" s="9"/>
    </row>
    <row r="10" spans="1:133">
      <c r="A10" s="12"/>
      <c r="B10" s="42">
        <v>515</v>
      </c>
      <c r="C10" s="19" t="s">
        <v>23</v>
      </c>
      <c r="D10" s="43">
        <v>392905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392905</v>
      </c>
      <c r="O10" s="44">
        <f t="shared" si="1"/>
        <v>35.137274190663568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3052298</v>
      </c>
      <c r="L11" s="43">
        <v>115887</v>
      </c>
      <c r="M11" s="43">
        <v>0</v>
      </c>
      <c r="N11" s="43">
        <f t="shared" si="2"/>
        <v>3168185</v>
      </c>
      <c r="O11" s="44">
        <f t="shared" si="1"/>
        <v>283.32901091039167</v>
      </c>
      <c r="P11" s="9"/>
    </row>
    <row r="12" spans="1:133">
      <c r="A12" s="12"/>
      <c r="B12" s="42">
        <v>519</v>
      </c>
      <c r="C12" s="19" t="s">
        <v>62</v>
      </c>
      <c r="D12" s="43">
        <v>5298318</v>
      </c>
      <c r="E12" s="43">
        <v>47692</v>
      </c>
      <c r="F12" s="43">
        <v>0</v>
      </c>
      <c r="G12" s="43">
        <v>0</v>
      </c>
      <c r="H12" s="43">
        <v>0</v>
      </c>
      <c r="I12" s="43">
        <v>3788327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9134337</v>
      </c>
      <c r="O12" s="44">
        <f t="shared" si="1"/>
        <v>816.878644249687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8859178</v>
      </c>
      <c r="E13" s="29">
        <f t="shared" si="3"/>
        <v>1000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8860178</v>
      </c>
      <c r="O13" s="41">
        <f t="shared" si="1"/>
        <v>792.36075836165264</v>
      </c>
      <c r="P13" s="10"/>
    </row>
    <row r="14" spans="1:133">
      <c r="A14" s="12"/>
      <c r="B14" s="42">
        <v>521</v>
      </c>
      <c r="C14" s="19" t="s">
        <v>27</v>
      </c>
      <c r="D14" s="43">
        <v>4336391</v>
      </c>
      <c r="E14" s="43">
        <v>1000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4337391</v>
      </c>
      <c r="O14" s="44">
        <f t="shared" si="1"/>
        <v>387.89044893578966</v>
      </c>
      <c r="P14" s="9"/>
    </row>
    <row r="15" spans="1:133">
      <c r="A15" s="12"/>
      <c r="B15" s="42">
        <v>522</v>
      </c>
      <c r="C15" s="19" t="s">
        <v>28</v>
      </c>
      <c r="D15" s="43">
        <v>3621503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3621503</v>
      </c>
      <c r="O15" s="44">
        <f t="shared" si="1"/>
        <v>323.86898587014844</v>
      </c>
      <c r="P15" s="9"/>
    </row>
    <row r="16" spans="1:133">
      <c r="A16" s="12"/>
      <c r="B16" s="42">
        <v>524</v>
      </c>
      <c r="C16" s="19" t="s">
        <v>29</v>
      </c>
      <c r="D16" s="43">
        <v>224302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224302</v>
      </c>
      <c r="O16" s="44">
        <f t="shared" si="1"/>
        <v>20.059202289393667</v>
      </c>
      <c r="P16" s="9"/>
    </row>
    <row r="17" spans="1:16">
      <c r="A17" s="12"/>
      <c r="B17" s="42">
        <v>529</v>
      </c>
      <c r="C17" s="19" t="s">
        <v>30</v>
      </c>
      <c r="D17" s="43">
        <v>676982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676982</v>
      </c>
      <c r="O17" s="44">
        <f t="shared" si="1"/>
        <v>60.542121266320876</v>
      </c>
      <c r="P17" s="9"/>
    </row>
    <row r="18" spans="1:16" ht="15.75">
      <c r="A18" s="26" t="s">
        <v>31</v>
      </c>
      <c r="B18" s="27"/>
      <c r="C18" s="28"/>
      <c r="D18" s="29">
        <f t="shared" ref="D18:M18" si="5">SUM(D19:D23)</f>
        <v>1441963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2864872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4306835</v>
      </c>
      <c r="O18" s="41">
        <f t="shared" si="1"/>
        <v>385.15784296190304</v>
      </c>
      <c r="P18" s="10"/>
    </row>
    <row r="19" spans="1:16">
      <c r="A19" s="12"/>
      <c r="B19" s="42">
        <v>534</v>
      </c>
      <c r="C19" s="19" t="s">
        <v>63</v>
      </c>
      <c r="D19" s="43">
        <v>1441963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1441963</v>
      </c>
      <c r="O19" s="44">
        <f t="shared" si="1"/>
        <v>128.95394383831157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909264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909264</v>
      </c>
      <c r="O20" s="44">
        <f t="shared" si="1"/>
        <v>81.314970488284743</v>
      </c>
      <c r="P20" s="9"/>
    </row>
    <row r="21" spans="1:16">
      <c r="A21" s="12"/>
      <c r="B21" s="42">
        <v>536</v>
      </c>
      <c r="C21" s="19" t="s">
        <v>64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799196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799196</v>
      </c>
      <c r="O21" s="44">
        <f t="shared" si="1"/>
        <v>71.47165086746557</v>
      </c>
      <c r="P21" s="9"/>
    </row>
    <row r="22" spans="1:16">
      <c r="A22" s="12"/>
      <c r="B22" s="42">
        <v>537</v>
      </c>
      <c r="C22" s="19" t="s">
        <v>65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794024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794024</v>
      </c>
      <c r="O22" s="44">
        <f t="shared" si="1"/>
        <v>71.009121802897511</v>
      </c>
      <c r="P22" s="9"/>
    </row>
    <row r="23" spans="1:16">
      <c r="A23" s="12"/>
      <c r="B23" s="42">
        <v>538</v>
      </c>
      <c r="C23" s="19" t="s">
        <v>66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362388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362388</v>
      </c>
      <c r="O23" s="44">
        <f t="shared" si="1"/>
        <v>32.40815596494366</v>
      </c>
      <c r="P23" s="9"/>
    </row>
    <row r="24" spans="1:16" ht="15.75">
      <c r="A24" s="26" t="s">
        <v>37</v>
      </c>
      <c r="B24" s="27"/>
      <c r="C24" s="28"/>
      <c r="D24" s="29">
        <f t="shared" ref="D24:M24" si="6">SUM(D25:D26)</f>
        <v>1157222</v>
      </c>
      <c r="E24" s="29">
        <f t="shared" si="6"/>
        <v>293694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1450916</v>
      </c>
      <c r="O24" s="41">
        <f t="shared" si="1"/>
        <v>129.75460561616885</v>
      </c>
      <c r="P24" s="10"/>
    </row>
    <row r="25" spans="1:16">
      <c r="A25" s="12"/>
      <c r="B25" s="42">
        <v>541</v>
      </c>
      <c r="C25" s="19" t="s">
        <v>67</v>
      </c>
      <c r="D25" s="43">
        <v>1157222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1157222</v>
      </c>
      <c r="O25" s="44">
        <f t="shared" si="1"/>
        <v>103.48971561438026</v>
      </c>
      <c r="P25" s="9"/>
    </row>
    <row r="26" spans="1:16">
      <c r="A26" s="12"/>
      <c r="B26" s="42">
        <v>545</v>
      </c>
      <c r="C26" s="19" t="s">
        <v>39</v>
      </c>
      <c r="D26" s="43">
        <v>0</v>
      </c>
      <c r="E26" s="43">
        <v>293694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293694</v>
      </c>
      <c r="O26" s="44">
        <f t="shared" si="1"/>
        <v>26.26489000178859</v>
      </c>
      <c r="P26" s="9"/>
    </row>
    <row r="27" spans="1:16" ht="15.75">
      <c r="A27" s="26" t="s">
        <v>69</v>
      </c>
      <c r="B27" s="27"/>
      <c r="C27" s="28"/>
      <c r="D27" s="29">
        <f t="shared" ref="D27:M27" si="7">SUM(D28:D28)</f>
        <v>0</v>
      </c>
      <c r="E27" s="29">
        <f t="shared" si="7"/>
        <v>17294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17294</v>
      </c>
      <c r="O27" s="41">
        <f t="shared" si="1"/>
        <v>1.546592738329458</v>
      </c>
      <c r="P27" s="10"/>
    </row>
    <row r="28" spans="1:16">
      <c r="A28" s="90"/>
      <c r="B28" s="91">
        <v>559</v>
      </c>
      <c r="C28" s="92" t="s">
        <v>70</v>
      </c>
      <c r="D28" s="43">
        <v>0</v>
      </c>
      <c r="E28" s="43">
        <v>17294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17294</v>
      </c>
      <c r="O28" s="44">
        <f t="shared" si="1"/>
        <v>1.546592738329458</v>
      </c>
      <c r="P28" s="9"/>
    </row>
    <row r="29" spans="1:16" ht="15.75">
      <c r="A29" s="26" t="s">
        <v>40</v>
      </c>
      <c r="B29" s="27"/>
      <c r="C29" s="28"/>
      <c r="D29" s="29">
        <f t="shared" ref="D29:M29" si="8">SUM(D30:D30)</f>
        <v>3249398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3249398</v>
      </c>
      <c r="O29" s="41">
        <f t="shared" si="1"/>
        <v>290.59184403505634</v>
      </c>
      <c r="P29" s="9"/>
    </row>
    <row r="30" spans="1:16">
      <c r="A30" s="12"/>
      <c r="B30" s="42">
        <v>572</v>
      </c>
      <c r="C30" s="19" t="s">
        <v>71</v>
      </c>
      <c r="D30" s="43">
        <v>3249398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3249398</v>
      </c>
      <c r="O30" s="44">
        <f t="shared" si="1"/>
        <v>290.59184403505634</v>
      </c>
      <c r="P30" s="9"/>
    </row>
    <row r="31" spans="1:16" ht="15.75">
      <c r="A31" s="26" t="s">
        <v>72</v>
      </c>
      <c r="B31" s="27"/>
      <c r="C31" s="28"/>
      <c r="D31" s="29">
        <f t="shared" ref="D31:M31" si="9">SUM(D32:D33)</f>
        <v>204330</v>
      </c>
      <c r="E31" s="29">
        <f t="shared" si="9"/>
        <v>513100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509000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4"/>
        <v>1226430</v>
      </c>
      <c r="O31" s="41">
        <f t="shared" si="1"/>
        <v>109.67894830978358</v>
      </c>
      <c r="P31" s="9"/>
    </row>
    <row r="32" spans="1:16">
      <c r="A32" s="12"/>
      <c r="B32" s="42">
        <v>581</v>
      </c>
      <c r="C32" s="19" t="s">
        <v>73</v>
      </c>
      <c r="D32" s="43">
        <v>204330</v>
      </c>
      <c r="E32" s="43">
        <v>505600</v>
      </c>
      <c r="F32" s="43">
        <v>0</v>
      </c>
      <c r="G32" s="43">
        <v>0</v>
      </c>
      <c r="H32" s="43">
        <v>0</v>
      </c>
      <c r="I32" s="43">
        <v>509000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1218930</v>
      </c>
      <c r="O32" s="44">
        <f t="shared" si="1"/>
        <v>109.00822750849579</v>
      </c>
      <c r="P32" s="9"/>
    </row>
    <row r="33" spans="1:119" ht="15.75" thickBot="1">
      <c r="A33" s="12"/>
      <c r="B33" s="42">
        <v>590</v>
      </c>
      <c r="C33" s="19" t="s">
        <v>74</v>
      </c>
      <c r="D33" s="43">
        <v>0</v>
      </c>
      <c r="E33" s="43">
        <v>7500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7500</v>
      </c>
      <c r="O33" s="44">
        <f t="shared" si="1"/>
        <v>0.67072080128778389</v>
      </c>
      <c r="P33" s="9"/>
    </row>
    <row r="34" spans="1:119" ht="16.5" thickBot="1">
      <c r="A34" s="13" t="s">
        <v>10</v>
      </c>
      <c r="B34" s="21"/>
      <c r="C34" s="20"/>
      <c r="D34" s="14">
        <f>SUM(D5,D13,D18,D24,D27,D29,D31)</f>
        <v>23625742</v>
      </c>
      <c r="E34" s="14">
        <f t="shared" ref="E34:M34" si="10">SUM(E5,E13,E18,E24,E27,E29,E31)</f>
        <v>872780</v>
      </c>
      <c r="F34" s="14">
        <f t="shared" si="10"/>
        <v>0</v>
      </c>
      <c r="G34" s="14">
        <f t="shared" si="10"/>
        <v>0</v>
      </c>
      <c r="H34" s="14">
        <f t="shared" si="10"/>
        <v>0</v>
      </c>
      <c r="I34" s="14">
        <f t="shared" si="10"/>
        <v>7162199</v>
      </c>
      <c r="J34" s="14">
        <f t="shared" si="10"/>
        <v>0</v>
      </c>
      <c r="K34" s="14">
        <f t="shared" si="10"/>
        <v>3139911</v>
      </c>
      <c r="L34" s="14">
        <f t="shared" si="10"/>
        <v>115887</v>
      </c>
      <c r="M34" s="14">
        <f t="shared" si="10"/>
        <v>0</v>
      </c>
      <c r="N34" s="14">
        <f t="shared" si="4"/>
        <v>34916519</v>
      </c>
      <c r="O34" s="35">
        <f t="shared" si="1"/>
        <v>3122.5647469146843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63" t="s">
        <v>77</v>
      </c>
      <c r="M36" s="163"/>
      <c r="N36" s="163"/>
      <c r="O36" s="39">
        <v>11182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53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2024-10-18T17:05:43Z</cp:lastPrinted>
  <dcterms:created xsi:type="dcterms:W3CDTF">2000-08-31T21:26:31Z</dcterms:created>
  <dcterms:modified xsi:type="dcterms:W3CDTF">2024-10-18T20:52:45Z</dcterms:modified>
</cp:coreProperties>
</file>