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'2008'!$A$1:$O$30</definedName>
    <definedName name="_xlnm.Print_Area" localSheetId="13">'2009'!$A$1:$O$27</definedName>
    <definedName name="_xlnm.Print_Area" localSheetId="12">'2010'!$A$1:$O$25</definedName>
    <definedName name="_xlnm.Print_Area" localSheetId="11">'2011'!$A$1:$O$27</definedName>
    <definedName name="_xlnm.Print_Area" localSheetId="10">'2012'!$A$1:$O$27</definedName>
    <definedName name="_xlnm.Print_Area" localSheetId="9">'2013'!$A$1:$O$27</definedName>
    <definedName name="_xlnm.Print_Area" localSheetId="8">'2014'!$A$1:$O$27</definedName>
    <definedName name="_xlnm.Print_Area" localSheetId="7">'2015'!$A$1:$O$29</definedName>
    <definedName name="_xlnm.Print_Area" localSheetId="6">'2016'!$A$1:$O$32</definedName>
    <definedName name="_xlnm.Print_Area" localSheetId="5">'2017'!$A$1:$O$30</definedName>
    <definedName name="_xlnm.Print_Area" localSheetId="4">'2018'!$A$1:$O$29</definedName>
    <definedName name="_xlnm.Print_Area" localSheetId="3">'2019'!$A$1:$O$30</definedName>
    <definedName name="_xlnm.Print_Area" localSheetId="2">'2020'!$A$1:$O$28</definedName>
    <definedName name="_xlnm.Print_Area" localSheetId="1">'2021'!$A$1:$P$29</definedName>
    <definedName name="_xlnm.Print_Area" localSheetId="0">'2022'!$A$1:$P$31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7" i="47" l="1"/>
  <c r="F27" i="47"/>
  <c r="G27" i="47"/>
  <c r="H27" i="47"/>
  <c r="I27" i="47"/>
  <c r="J27" i="47"/>
  <c r="K27" i="47"/>
  <c r="L27" i="47"/>
  <c r="M27" i="47"/>
  <c r="N27" i="47"/>
  <c r="D27" i="47"/>
  <c r="O26" i="47" l="1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1" i="47" l="1"/>
  <c r="P21" i="47" s="1"/>
  <c r="O23" i="47"/>
  <c r="P23" i="47" s="1"/>
  <c r="O16" i="47"/>
  <c r="P16" i="47" s="1"/>
  <c r="O13" i="47"/>
  <c r="P13" i="47" s="1"/>
  <c r="O5" i="47"/>
  <c r="P5" i="47" s="1"/>
  <c r="E25" i="46"/>
  <c r="F25" i="46"/>
  <c r="G25" i="46"/>
  <c r="H25" i="46"/>
  <c r="I25" i="46"/>
  <c r="J25" i="46"/>
  <c r="K25" i="46"/>
  <c r="L25" i="46"/>
  <c r="M25" i="46"/>
  <c r="N25" i="46"/>
  <c r="D25" i="46"/>
  <c r="O27" i="47" l="1"/>
  <c r="P27" i="47" s="1"/>
  <c r="O24" i="46"/>
  <c r="P24" i="46" s="1"/>
  <c r="O23" i="46"/>
  <c r="P23" i="46" s="1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8" i="46"/>
  <c r="P18" i="46" s="1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23" i="45"/>
  <c r="O23" i="45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M18" i="45"/>
  <c r="L18" i="45"/>
  <c r="K18" i="45"/>
  <c r="J18" i="45"/>
  <c r="I18" i="45"/>
  <c r="H18" i="45"/>
  <c r="G18" i="45"/>
  <c r="F18" i="45"/>
  <c r="E18" i="45"/>
  <c r="E24" i="45" s="1"/>
  <c r="D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M24" i="45" s="1"/>
  <c r="L5" i="45"/>
  <c r="L24" i="45" s="1"/>
  <c r="K5" i="45"/>
  <c r="K24" i="45" s="1"/>
  <c r="J5" i="45"/>
  <c r="J24" i="45" s="1"/>
  <c r="I5" i="45"/>
  <c r="H5" i="45"/>
  <c r="H24" i="45" s="1"/>
  <c r="G5" i="45"/>
  <c r="F5" i="45"/>
  <c r="F24" i="45" s="1"/>
  <c r="E5" i="45"/>
  <c r="D5" i="45"/>
  <c r="D24" i="45" s="1"/>
  <c r="L26" i="44"/>
  <c r="M26" i="44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K26" i="44" s="1"/>
  <c r="J5" i="44"/>
  <c r="J26" i="44" s="1"/>
  <c r="I5" i="44"/>
  <c r="I26" i="44" s="1"/>
  <c r="H5" i="44"/>
  <c r="H26" i="44" s="1"/>
  <c r="G5" i="44"/>
  <c r="G26" i="44" s="1"/>
  <c r="F5" i="44"/>
  <c r="F26" i="44" s="1"/>
  <c r="E5" i="44"/>
  <c r="E26" i="44" s="1"/>
  <c r="D5" i="44"/>
  <c r="D26" i="44" s="1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M19" i="43"/>
  <c r="L19" i="43"/>
  <c r="K19" i="43"/>
  <c r="J19" i="43"/>
  <c r="I19" i="43"/>
  <c r="H19" i="43"/>
  <c r="G19" i="43"/>
  <c r="F19" i="43"/>
  <c r="E19" i="43"/>
  <c r="E25" i="43" s="1"/>
  <c r="D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25" i="43" s="1"/>
  <c r="L5" i="43"/>
  <c r="L25" i="43" s="1"/>
  <c r="K5" i="43"/>
  <c r="K25" i="43" s="1"/>
  <c r="J5" i="43"/>
  <c r="J25" i="43" s="1"/>
  <c r="I5" i="43"/>
  <c r="H5" i="43"/>
  <c r="H25" i="43" s="1"/>
  <c r="G5" i="43"/>
  <c r="G25" i="43" s="1"/>
  <c r="F5" i="43"/>
  <c r="F25" i="43" s="1"/>
  <c r="E5" i="43"/>
  <c r="D5" i="43"/>
  <c r="D25" i="43" s="1"/>
  <c r="J26" i="42"/>
  <c r="N25" i="42"/>
  <c r="O25" i="42" s="1"/>
  <c r="N24" i="42"/>
  <c r="O24" i="42" s="1"/>
  <c r="N23" i="42"/>
  <c r="O23" i="42" s="1"/>
  <c r="M22" i="42"/>
  <c r="L22" i="42"/>
  <c r="K22" i="42"/>
  <c r="K26" i="42" s="1"/>
  <c r="J22" i="42"/>
  <c r="I22" i="42"/>
  <c r="H22" i="42"/>
  <c r="G22" i="42"/>
  <c r="F22" i="42"/>
  <c r="E22" i="42"/>
  <c r="D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26" i="42" s="1"/>
  <c r="L5" i="42"/>
  <c r="L26" i="42" s="1"/>
  <c r="K5" i="42"/>
  <c r="J5" i="42"/>
  <c r="I5" i="42"/>
  <c r="I26" i="42" s="1"/>
  <c r="H5" i="42"/>
  <c r="H26" i="42" s="1"/>
  <c r="G5" i="42"/>
  <c r="F5" i="42"/>
  <c r="F26" i="42" s="1"/>
  <c r="E5" i="42"/>
  <c r="E26" i="42" s="1"/>
  <c r="D5" i="42"/>
  <c r="D26" i="42" s="1"/>
  <c r="D28" i="41"/>
  <c r="N27" i="41"/>
  <c r="O27" i="41" s="1"/>
  <c r="N26" i="41"/>
  <c r="O26" i="41" s="1"/>
  <c r="N25" i="41"/>
  <c r="O25" i="41" s="1"/>
  <c r="N24" i="41"/>
  <c r="O24" i="41" s="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 s="1"/>
  <c r="N8" i="41"/>
  <c r="O8" i="41" s="1"/>
  <c r="N7" i="41"/>
  <c r="O7" i="41" s="1"/>
  <c r="N6" i="41"/>
  <c r="O6" i="41"/>
  <c r="M5" i="41"/>
  <c r="M28" i="41" s="1"/>
  <c r="L5" i="41"/>
  <c r="L28" i="41" s="1"/>
  <c r="K5" i="41"/>
  <c r="K28" i="41" s="1"/>
  <c r="J5" i="41"/>
  <c r="J28" i="41" s="1"/>
  <c r="I5" i="41"/>
  <c r="H5" i="41"/>
  <c r="H28" i="41" s="1"/>
  <c r="G5" i="41"/>
  <c r="G28" i="41" s="1"/>
  <c r="F5" i="41"/>
  <c r="F28" i="41" s="1"/>
  <c r="E5" i="41"/>
  <c r="D5" i="41"/>
  <c r="F25" i="40"/>
  <c r="N24" i="40"/>
  <c r="O24" i="40" s="1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G25" i="40" s="1"/>
  <c r="F15" i="40"/>
  <c r="E15" i="40"/>
  <c r="D15" i="40"/>
  <c r="N14" i="40"/>
  <c r="O14" i="40" s="1"/>
  <c r="N13" i="40"/>
  <c r="O13" i="40" s="1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 s="1"/>
  <c r="N7" i="40"/>
  <c r="O7" i="40" s="1"/>
  <c r="N6" i="40"/>
  <c r="O6" i="40" s="1"/>
  <c r="M5" i="40"/>
  <c r="M25" i="40" s="1"/>
  <c r="L5" i="40"/>
  <c r="L25" i="40" s="1"/>
  <c r="K5" i="40"/>
  <c r="K25" i="40" s="1"/>
  <c r="J5" i="40"/>
  <c r="J25" i="40" s="1"/>
  <c r="I5" i="40"/>
  <c r="I25" i="40" s="1"/>
  <c r="H5" i="40"/>
  <c r="H25" i="40" s="1"/>
  <c r="G5" i="40"/>
  <c r="F5" i="40"/>
  <c r="E5" i="40"/>
  <c r="E25" i="40" s="1"/>
  <c r="N25" i="40" s="1"/>
  <c r="O25" i="40" s="1"/>
  <c r="D5" i="40"/>
  <c r="D25" i="40" s="1"/>
  <c r="N22" i="39"/>
  <c r="O22" i="39" s="1"/>
  <c r="N21" i="39"/>
  <c r="O21" i="39" s="1"/>
  <c r="N20" i="39"/>
  <c r="O20" i="39"/>
  <c r="M19" i="39"/>
  <c r="M23" i="39" s="1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G23" i="39" s="1"/>
  <c r="F15" i="39"/>
  <c r="E15" i="39"/>
  <c r="D15" i="39"/>
  <c r="N14" i="39"/>
  <c r="O14" i="39" s="1"/>
  <c r="N13" i="39"/>
  <c r="O13" i="39" s="1"/>
  <c r="N12" i="39"/>
  <c r="O12" i="39" s="1"/>
  <c r="M11" i="39"/>
  <c r="L11" i="39"/>
  <c r="L23" i="39" s="1"/>
  <c r="K11" i="39"/>
  <c r="K23" i="39" s="1"/>
  <c r="J11" i="39"/>
  <c r="I11" i="39"/>
  <c r="H11" i="39"/>
  <c r="G11" i="39"/>
  <c r="F11" i="39"/>
  <c r="E11" i="39"/>
  <c r="D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J23" i="39" s="1"/>
  <c r="I5" i="39"/>
  <c r="I23" i="39" s="1"/>
  <c r="H5" i="39"/>
  <c r="H23" i="39" s="1"/>
  <c r="G5" i="39"/>
  <c r="F5" i="39"/>
  <c r="F23" i="39" s="1"/>
  <c r="E5" i="39"/>
  <c r="D5" i="39"/>
  <c r="N5" i="39" s="1"/>
  <c r="O5" i="39" s="1"/>
  <c r="D23" i="39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M20" i="38"/>
  <c r="L20" i="38"/>
  <c r="K20" i="38"/>
  <c r="K26" i="38"/>
  <c r="J20" i="38"/>
  <c r="I20" i="38"/>
  <c r="H20" i="38"/>
  <c r="G20" i="38"/>
  <c r="F20" i="38"/>
  <c r="E20" i="38"/>
  <c r="D20" i="38"/>
  <c r="N19" i="38"/>
  <c r="O19" i="38" s="1"/>
  <c r="N18" i="38"/>
  <c r="O18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N15" i="38" s="1"/>
  <c r="O15" i="38" s="1"/>
  <c r="E15" i="38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 s="1"/>
  <c r="N7" i="38"/>
  <c r="O7" i="38" s="1"/>
  <c r="N6" i="38"/>
  <c r="O6" i="38" s="1"/>
  <c r="M5" i="38"/>
  <c r="M26" i="38" s="1"/>
  <c r="L5" i="38"/>
  <c r="L26" i="38" s="1"/>
  <c r="K5" i="38"/>
  <c r="J5" i="38"/>
  <c r="I5" i="38"/>
  <c r="I26" i="38" s="1"/>
  <c r="H5" i="38"/>
  <c r="G5" i="38"/>
  <c r="G26" i="38" s="1"/>
  <c r="F5" i="38"/>
  <c r="F26" i="38" s="1"/>
  <c r="E5" i="38"/>
  <c r="E26" i="38" s="1"/>
  <c r="D5" i="38"/>
  <c r="D26" i="38"/>
  <c r="N22" i="37"/>
  <c r="O22" i="37" s="1"/>
  <c r="N21" i="37"/>
  <c r="O21" i="37" s="1"/>
  <c r="N20" i="37"/>
  <c r="O20" i="37" s="1"/>
  <c r="M19" i="37"/>
  <c r="L19" i="37"/>
  <c r="K19" i="37"/>
  <c r="J19" i="37"/>
  <c r="N19" i="37" s="1"/>
  <c r="O19" i="37" s="1"/>
  <c r="I19" i="37"/>
  <c r="H19" i="37"/>
  <c r="G19" i="37"/>
  <c r="F19" i="37"/>
  <c r="E19" i="37"/>
  <c r="D19" i="37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N12" i="37"/>
  <c r="O12" i="37" s="1"/>
  <c r="M11" i="37"/>
  <c r="L11" i="37"/>
  <c r="K11" i="37"/>
  <c r="J11" i="37"/>
  <c r="N11" i="37" s="1"/>
  <c r="I11" i="37"/>
  <c r="H11" i="37"/>
  <c r="G11" i="37"/>
  <c r="F11" i="37"/>
  <c r="E11" i="37"/>
  <c r="O11" i="37"/>
  <c r="D11" i="37"/>
  <c r="N10" i="37"/>
  <c r="O10" i="37" s="1"/>
  <c r="N9" i="37"/>
  <c r="O9" i="37"/>
  <c r="N8" i="37"/>
  <c r="O8" i="37" s="1"/>
  <c r="N7" i="37"/>
  <c r="O7" i="37" s="1"/>
  <c r="N6" i="37"/>
  <c r="O6" i="37" s="1"/>
  <c r="M5" i="37"/>
  <c r="M23" i="37" s="1"/>
  <c r="L5" i="37"/>
  <c r="L23" i="37" s="1"/>
  <c r="K5" i="37"/>
  <c r="K23" i="37"/>
  <c r="J5" i="37"/>
  <c r="J23" i="37" s="1"/>
  <c r="I5" i="37"/>
  <c r="I23" i="37" s="1"/>
  <c r="H5" i="37"/>
  <c r="H23" i="37" s="1"/>
  <c r="G5" i="37"/>
  <c r="G23" i="37" s="1"/>
  <c r="F5" i="37"/>
  <c r="F23" i="37" s="1"/>
  <c r="E5" i="37"/>
  <c r="E23" i="37"/>
  <c r="D5" i="37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M17" i="36"/>
  <c r="L17" i="36"/>
  <c r="K17" i="36"/>
  <c r="J17" i="36"/>
  <c r="I17" i="36"/>
  <c r="H17" i="36"/>
  <c r="G17" i="36"/>
  <c r="F17" i="36"/>
  <c r="E17" i="36"/>
  <c r="N17" i="36" s="1"/>
  <c r="O17" i="36" s="1"/>
  <c r="D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N14" i="36" s="1"/>
  <c r="O14" i="36" s="1"/>
  <c r="D14" i="36"/>
  <c r="N13" i="36"/>
  <c r="O13" i="36" s="1"/>
  <c r="N12" i="36"/>
  <c r="O12" i="36"/>
  <c r="M11" i="36"/>
  <c r="L11" i="36"/>
  <c r="K11" i="36"/>
  <c r="J11" i="36"/>
  <c r="I11" i="36"/>
  <c r="H11" i="36"/>
  <c r="G11" i="36"/>
  <c r="F11" i="36"/>
  <c r="E11" i="36"/>
  <c r="D11" i="36"/>
  <c r="N11" i="36" s="1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M23" i="36"/>
  <c r="L5" i="36"/>
  <c r="K5" i="36"/>
  <c r="K23" i="36" s="1"/>
  <c r="J5" i="36"/>
  <c r="J23" i="36"/>
  <c r="I5" i="36"/>
  <c r="I23" i="36"/>
  <c r="H5" i="36"/>
  <c r="H23" i="36"/>
  <c r="G5" i="36"/>
  <c r="G23" i="36" s="1"/>
  <c r="F5" i="36"/>
  <c r="F23" i="36"/>
  <c r="E5" i="36"/>
  <c r="D5" i="36"/>
  <c r="N22" i="35"/>
  <c r="O22" i="35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N19" i="35" s="1"/>
  <c r="O19" i="35" s="1"/>
  <c r="D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N14" i="35" s="1"/>
  <c r="O14" i="35" s="1"/>
  <c r="D14" i="35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E23" i="35" s="1"/>
  <c r="D11" i="35"/>
  <c r="N10" i="35"/>
  <c r="O10" i="35" s="1"/>
  <c r="N9" i="35"/>
  <c r="O9" i="35"/>
  <c r="N8" i="35"/>
  <c r="O8" i="35"/>
  <c r="N7" i="35"/>
  <c r="O7" i="35"/>
  <c r="N6" i="35"/>
  <c r="O6" i="35" s="1"/>
  <c r="M5" i="35"/>
  <c r="L5" i="35"/>
  <c r="L23" i="35" s="1"/>
  <c r="K5" i="35"/>
  <c r="K23" i="35"/>
  <c r="J5" i="35"/>
  <c r="J23" i="35" s="1"/>
  <c r="I5" i="35"/>
  <c r="I23" i="35" s="1"/>
  <c r="H5" i="35"/>
  <c r="G5" i="35"/>
  <c r="G23" i="35" s="1"/>
  <c r="F5" i="35"/>
  <c r="F23" i="35" s="1"/>
  <c r="E5" i="35"/>
  <c r="D5" i="35"/>
  <c r="D23" i="35" s="1"/>
  <c r="N20" i="34"/>
  <c r="O20" i="34" s="1"/>
  <c r="N19" i="34"/>
  <c r="O19" i="34" s="1"/>
  <c r="N18" i="34"/>
  <c r="O18" i="34" s="1"/>
  <c r="M17" i="34"/>
  <c r="L17" i="34"/>
  <c r="K17" i="34"/>
  <c r="J17" i="34"/>
  <c r="J21" i="34" s="1"/>
  <c r="I17" i="34"/>
  <c r="H17" i="34"/>
  <c r="G17" i="34"/>
  <c r="F17" i="34"/>
  <c r="E17" i="34"/>
  <c r="D17" i="34"/>
  <c r="N16" i="34"/>
  <c r="O16" i="34" s="1"/>
  <c r="N15" i="34"/>
  <c r="O15" i="34"/>
  <c r="M14" i="34"/>
  <c r="L14" i="34"/>
  <c r="K14" i="34"/>
  <c r="J14" i="34"/>
  <c r="I14" i="34"/>
  <c r="N14" i="34" s="1"/>
  <c r="H14" i="34"/>
  <c r="G14" i="34"/>
  <c r="F14" i="34"/>
  <c r="E14" i="34"/>
  <c r="D14" i="34"/>
  <c r="O14" i="34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 s="1"/>
  <c r="N7" i="34"/>
  <c r="O7" i="34"/>
  <c r="N6" i="34"/>
  <c r="O6" i="34" s="1"/>
  <c r="M5" i="34"/>
  <c r="M21" i="34" s="1"/>
  <c r="L5" i="34"/>
  <c r="K5" i="34"/>
  <c r="J5" i="34"/>
  <c r="I5" i="34"/>
  <c r="I21" i="34" s="1"/>
  <c r="H5" i="34"/>
  <c r="H21" i="34"/>
  <c r="G5" i="34"/>
  <c r="G21" i="34"/>
  <c r="F5" i="34"/>
  <c r="E5" i="34"/>
  <c r="E21" i="34"/>
  <c r="D5" i="34"/>
  <c r="N16" i="33"/>
  <c r="O16" i="33" s="1"/>
  <c r="N17" i="33"/>
  <c r="O17" i="33"/>
  <c r="E14" i="33"/>
  <c r="F14" i="33"/>
  <c r="G14" i="33"/>
  <c r="H14" i="33"/>
  <c r="I14" i="33"/>
  <c r="N14" i="33" s="1"/>
  <c r="O14" i="33" s="1"/>
  <c r="J14" i="33"/>
  <c r="K14" i="33"/>
  <c r="L14" i="33"/>
  <c r="M14" i="33"/>
  <c r="D14" i="33"/>
  <c r="E11" i="33"/>
  <c r="F11" i="33"/>
  <c r="G11" i="33"/>
  <c r="H11" i="33"/>
  <c r="I11" i="33"/>
  <c r="N11" i="33" s="1"/>
  <c r="O11" i="33" s="1"/>
  <c r="J11" i="33"/>
  <c r="K11" i="33"/>
  <c r="L11" i="33"/>
  <c r="M11" i="33"/>
  <c r="D11" i="33"/>
  <c r="E5" i="33"/>
  <c r="E23" i="33" s="1"/>
  <c r="F5" i="33"/>
  <c r="F23" i="33" s="1"/>
  <c r="G5" i="33"/>
  <c r="H5" i="33"/>
  <c r="I5" i="33"/>
  <c r="J5" i="33"/>
  <c r="J23" i="33" s="1"/>
  <c r="K5" i="33"/>
  <c r="L5" i="33"/>
  <c r="M5" i="33"/>
  <c r="D5" i="33"/>
  <c r="N22" i="33"/>
  <c r="O22" i="33" s="1"/>
  <c r="N21" i="33"/>
  <c r="O21" i="33" s="1"/>
  <c r="E20" i="33"/>
  <c r="F20" i="33"/>
  <c r="G20" i="33"/>
  <c r="H20" i="33"/>
  <c r="I20" i="33"/>
  <c r="N20" i="33" s="1"/>
  <c r="O20" i="33" s="1"/>
  <c r="J20" i="33"/>
  <c r="K20" i="33"/>
  <c r="L20" i="33"/>
  <c r="M20" i="33"/>
  <c r="D20" i="33"/>
  <c r="E18" i="33"/>
  <c r="F18" i="33"/>
  <c r="G18" i="33"/>
  <c r="H18" i="33"/>
  <c r="H23" i="33" s="1"/>
  <c r="I18" i="33"/>
  <c r="J18" i="33"/>
  <c r="K18" i="33"/>
  <c r="K23" i="33"/>
  <c r="L18" i="33"/>
  <c r="M18" i="33"/>
  <c r="M23" i="33"/>
  <c r="D18" i="33"/>
  <c r="N19" i="33"/>
  <c r="O19" i="33"/>
  <c r="N13" i="33"/>
  <c r="O13" i="33" s="1"/>
  <c r="N6" i="33"/>
  <c r="O6" i="33"/>
  <c r="N7" i="33"/>
  <c r="O7" i="33" s="1"/>
  <c r="N8" i="33"/>
  <c r="O8" i="33" s="1"/>
  <c r="N9" i="33"/>
  <c r="O9" i="33"/>
  <c r="N10" i="33"/>
  <c r="O10" i="33"/>
  <c r="N15" i="33"/>
  <c r="O15" i="33" s="1"/>
  <c r="N12" i="33"/>
  <c r="O12" i="33"/>
  <c r="F21" i="34"/>
  <c r="K21" i="34"/>
  <c r="G23" i="33"/>
  <c r="D21" i="34"/>
  <c r="N20" i="38"/>
  <c r="O20" i="38" s="1"/>
  <c r="N11" i="38"/>
  <c r="O11" i="38" s="1"/>
  <c r="N11" i="39"/>
  <c r="O11" i="39" s="1"/>
  <c r="N15" i="39"/>
  <c r="O15" i="39" s="1"/>
  <c r="E23" i="39"/>
  <c r="N23" i="39" s="1"/>
  <c r="O23" i="39" s="1"/>
  <c r="N5" i="36"/>
  <c r="O5" i="36" s="1"/>
  <c r="D23" i="33"/>
  <c r="N5" i="37"/>
  <c r="O5" i="37" s="1"/>
  <c r="N19" i="40"/>
  <c r="O19" i="40" s="1"/>
  <c r="N5" i="40"/>
  <c r="O5" i="40" s="1"/>
  <c r="N11" i="40"/>
  <c r="O11" i="40" s="1"/>
  <c r="N21" i="40"/>
  <c r="O21" i="40"/>
  <c r="N21" i="41"/>
  <c r="O21" i="41" s="1"/>
  <c r="N19" i="41"/>
  <c r="O19" i="41"/>
  <c r="N11" i="41"/>
  <c r="O11" i="41" s="1"/>
  <c r="N15" i="41"/>
  <c r="O15" i="41" s="1"/>
  <c r="N5" i="41"/>
  <c r="O5" i="41" s="1"/>
  <c r="N16" i="42"/>
  <c r="O16" i="42"/>
  <c r="N12" i="42"/>
  <c r="O12" i="42" s="1"/>
  <c r="N20" i="42"/>
  <c r="O20" i="42"/>
  <c r="N5" i="42"/>
  <c r="O5" i="42" s="1"/>
  <c r="N21" i="43"/>
  <c r="O21" i="43"/>
  <c r="N19" i="43"/>
  <c r="O19" i="43" s="1"/>
  <c r="N12" i="43"/>
  <c r="O12" i="43" s="1"/>
  <c r="N15" i="43"/>
  <c r="O15" i="43"/>
  <c r="N5" i="43"/>
  <c r="O5" i="43" s="1"/>
  <c r="N22" i="44"/>
  <c r="O22" i="44"/>
  <c r="N16" i="44"/>
  <c r="O16" i="44" s="1"/>
  <c r="N20" i="44"/>
  <c r="O20" i="44" s="1"/>
  <c r="N12" i="44"/>
  <c r="O12" i="44"/>
  <c r="N5" i="44"/>
  <c r="O5" i="44" s="1"/>
  <c r="N26" i="44"/>
  <c r="O26" i="44" s="1"/>
  <c r="N12" i="45"/>
  <c r="O12" i="45"/>
  <c r="N18" i="45"/>
  <c r="O18" i="45" s="1"/>
  <c r="N15" i="45"/>
  <c r="O15" i="45" s="1"/>
  <c r="N20" i="45"/>
  <c r="O20" i="45"/>
  <c r="N5" i="45"/>
  <c r="O5" i="45" s="1"/>
  <c r="O19" i="46" l="1"/>
  <c r="P19" i="46" s="1"/>
  <c r="O14" i="46"/>
  <c r="P14" i="46" s="1"/>
  <c r="O11" i="46"/>
  <c r="P11" i="46" s="1"/>
  <c r="N26" i="42"/>
  <c r="O26" i="42" s="1"/>
  <c r="N21" i="34"/>
  <c r="O21" i="34" s="1"/>
  <c r="I23" i="33"/>
  <c r="N11" i="34"/>
  <c r="O11" i="34" s="1"/>
  <c r="N17" i="35"/>
  <c r="O17" i="35" s="1"/>
  <c r="D23" i="36"/>
  <c r="L23" i="36"/>
  <c r="G26" i="42"/>
  <c r="I25" i="43"/>
  <c r="N25" i="43" s="1"/>
  <c r="O25" i="43" s="1"/>
  <c r="N17" i="34"/>
  <c r="O17" i="34" s="1"/>
  <c r="M23" i="35"/>
  <c r="E23" i="36"/>
  <c r="N19" i="39"/>
  <c r="O19" i="39" s="1"/>
  <c r="E28" i="41"/>
  <c r="N28" i="41" s="1"/>
  <c r="O28" i="41" s="1"/>
  <c r="O21" i="46"/>
  <c r="P21" i="46" s="1"/>
  <c r="L21" i="34"/>
  <c r="N5" i="34"/>
  <c r="O5" i="34" s="1"/>
  <c r="J26" i="38"/>
  <c r="N5" i="38"/>
  <c r="O5" i="38" s="1"/>
  <c r="N22" i="42"/>
  <c r="O22" i="42" s="1"/>
  <c r="N18" i="33"/>
  <c r="O18" i="33" s="1"/>
  <c r="I28" i="41"/>
  <c r="G24" i="45"/>
  <c r="N24" i="45" s="1"/>
  <c r="O24" i="45" s="1"/>
  <c r="N15" i="40"/>
  <c r="O15" i="40" s="1"/>
  <c r="N5" i="33"/>
  <c r="O5" i="33" s="1"/>
  <c r="H23" i="35"/>
  <c r="N23" i="35" s="1"/>
  <c r="O23" i="35" s="1"/>
  <c r="N5" i="35"/>
  <c r="O5" i="35" s="1"/>
  <c r="I24" i="45"/>
  <c r="L23" i="33"/>
  <c r="N23" i="33" s="1"/>
  <c r="O23" i="33" s="1"/>
  <c r="N26" i="38"/>
  <c r="O26" i="38" s="1"/>
  <c r="N19" i="36"/>
  <c r="O19" i="36" s="1"/>
  <c r="D23" i="37"/>
  <c r="N23" i="37" s="1"/>
  <c r="O23" i="37" s="1"/>
  <c r="N22" i="38"/>
  <c r="O22" i="38" s="1"/>
  <c r="H26" i="38"/>
  <c r="N11" i="35"/>
  <c r="O11" i="35" s="1"/>
  <c r="O5" i="46"/>
  <c r="P5" i="46" s="1"/>
  <c r="O25" i="46" l="1"/>
  <c r="P25" i="46" s="1"/>
  <c r="N23" i="36"/>
  <c r="O23" i="36" s="1"/>
</calcChain>
</file>

<file path=xl/sharedStrings.xml><?xml version="1.0" encoding="utf-8"?>
<sst xmlns="http://schemas.openxmlformats.org/spreadsheetml/2006/main" count="610" uniqueCount="98">
  <si>
    <t>Building Permits</t>
  </si>
  <si>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</si>
  <si>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</si>
  <si>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</si>
  <si>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</si>
  <si>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</si>
  <si>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</si>
  <si>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</si>
  <si>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</si>
  <si>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</si>
  <si>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</si>
  <si>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</si>
  <si>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Communications Services Taxes</t>
  </si>
  <si>
    <t>Local Business Tax</t>
  </si>
  <si>
    <t>Permits, Fees, and Special Assessments</t>
  </si>
  <si>
    <t>Franchise Fee - Electricity</t>
  </si>
  <si>
    <t>Federal Grant - General Government</t>
  </si>
  <si>
    <t>Intergovernmental Revenue</t>
  </si>
  <si>
    <t>State Shared Revenues - General Gov't - Revenue Sharing Proceeds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</si>
  <si>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</si>
  <si>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</si>
  <si>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</si>
  <si>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</si>
  <si>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</si>
  <si>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Judgments, Fines, and Forfeits</t>
  </si>
  <si>
    <t>Total - All Account Codes</t>
  </si>
  <si>
    <t>Local Fiscal Year Ended September 30, 2009</t>
  </si>
  <si>
    <t>Other Judgments, Fines, and Forfeits</t>
  </si>
  <si>
    <t>Interest and Other Earnings - Interest</t>
  </si>
  <si>
    <t>Rents and Royalties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</si>
  <si>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</si>
  <si>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</si>
  <si>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</si>
  <si>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</si>
  <si>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</si>
  <si>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</si>
  <si>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</si>
  <si>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Cloud Lake Revenues Reported by Account Code and Fund Type</t>
  </si>
  <si>
    <t>Local Fiscal Year Ended September 30, 2010</t>
  </si>
  <si>
    <t>Other Miscellaneous Revenues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</si>
  <si>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</si>
  <si>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</si>
  <si>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</si>
  <si>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</si>
  <si>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</si>
  <si>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</si>
  <si>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</si>
  <si>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</si>
  <si>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</si>
  <si>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Other Permits, Fees, and Special Assessments</t>
  </si>
  <si>
    <t>State Shared Revenues - General Government - Revenue Sharing Proceeds</t>
  </si>
  <si>
    <t>State Shared Revenues - General Government - Local Government Half-Cent Sales Tax</t>
  </si>
  <si>
    <t>Shared Revenue from Other Local Units</t>
  </si>
  <si>
    <t>2013 Municipal Population:</t>
  </si>
  <si>
    <t>Local Fiscal Year Ended September 30, 2008</t>
  </si>
  <si>
    <t>Permits and Franchise Fees</t>
  </si>
  <si>
    <t>Other Permits and Fees</t>
  </si>
  <si>
    <t>Federal Grant - Physical Environment - Other Physical Environment</t>
  </si>
  <si>
    <t>Grants from Other Local Units - Physical Environment</t>
  </si>
  <si>
    <t>Charges for Services</t>
  </si>
  <si>
    <t>Other Charges for Services</t>
  </si>
  <si>
    <t>2008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</si>
  <si>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</si>
  <si>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</si>
  <si>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</si>
  <si>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</si>
  <si>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</si>
  <si>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Contributions and Donations from Private Sources</t>
  </si>
  <si>
    <t>2016 Municipal Population:</t>
  </si>
  <si>
    <t>Local Fiscal Year Ended September 30, 2017</t>
  </si>
  <si>
    <t>Discretionary Sales Surtaxes</t>
  </si>
  <si>
    <t>Public Safety - Protective Inspection Fees</t>
  </si>
  <si>
    <t>2017 Municipal Population:</t>
  </si>
  <si>
    <t>Local Fiscal Year Ended September 30, 2018</t>
  </si>
  <si>
    <t>2018 Municipal Population:</t>
  </si>
  <si>
    <t>Local Fiscal Year Ended September 30, 2019</t>
  </si>
  <si>
    <t>Local Option Taxes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</si>
  <si>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</si>
  <si>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</si>
  <si>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</si>
  <si>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</si>
  <si>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</si>
  <si>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</si>
  <si>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</si>
  <si>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</si>
  <si>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</si>
  <si>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</si>
  <si>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</si>
  <si>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</si>
  <si>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</si>
  <si>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</si>
  <si>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</si>
  <si>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General Government - Other General Government</t>
  </si>
  <si>
    <t>2021 Municipal Population:</t>
  </si>
  <si>
    <t>Local Fiscal Year Ended September 30, 2022</t>
  </si>
  <si>
    <t>Local Government Infrastructure Surtax</t>
  </si>
  <si>
    <t>Other General Taxes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</si>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</sst>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94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8"/>
      <c r="M3" s="69"/>
      <c r="N3" s="36"/>
      <c r="O3" s="37"/>
      <c r="P3" s="70" t="s">
        <v>81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82</v>
      </c>
      <c r="N4" s="35" t="s">
        <v>8</v>
      </c>
      <c r="O4" s="35" t="s">
        <v>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84</v>
      </c>
      <c r="B5" s="26"/>
      <c r="C5" s="26"/>
      <c r="D5" s="27">
        <f>SUM(D6:D12)</f>
        <v>30375</v>
      </c>
      <c r="E5" s="27">
        <f>SUM(E6:E12)</f>
        <v>13001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43376</v>
      </c>
      <c r="P5" s="33">
        <f>(O5/P$29)</f>
        <v>312.05755395683451</v>
      </c>
      <c r="Q5" s="6"/>
    </row>
    <row r="6" spans="1:134">
      <c r="A6" s="12"/>
      <c r="B6" s="25">
        <v>312.41000000000003</v>
      </c>
      <c r="C6" s="20" t="s">
        <v>85</v>
      </c>
      <c r="D6" s="46">
        <v>4266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1" si="0">SUM(D6:N6)</f>
        <v>4266</v>
      </c>
      <c r="P6" s="47">
        <f>(O6/P$29)</f>
        <v>30.690647482014388</v>
      </c>
      <c r="Q6" s="9"/>
    </row>
    <row r="7" spans="1:134">
      <c r="A7" s="12"/>
      <c r="B7" s="25">
        <v>312.43</v>
      </c>
      <c r="C7" s="20" t="s">
        <v>86</v>
      </c>
      <c r="D7" s="46">
        <v>1950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0"/>
        <v>1950</v>
      </c>
      <c r="P7" s="47">
        <f>(O7/P$29)</f>
        <v>14.028776978417266</v>
      </c>
      <c r="Q7" s="9"/>
    </row>
    <row r="8" spans="1:134">
      <c r="A8" s="12"/>
      <c r="B8" s="25">
        <v>312.63</v>
      </c>
      <c r="C8" s="20" t="s">
        <v>95</v>
      </c>
      <c r="D8" s="46">
        <v>0</v>
      </c>
      <c r="E8" s="46">
        <v>13001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13001</v>
      </c>
      <c r="P8" s="47">
        <f>(O8/P$29)</f>
        <v>93.532374100719423</v>
      </c>
      <c r="Q8" s="9"/>
    </row>
    <row r="9" spans="1:134">
      <c r="A9" s="12"/>
      <c r="B9" s="25">
        <v>314.10000000000002</v>
      </c>
      <c r="C9" s="20" t="s">
        <v>11</v>
      </c>
      <c r="D9" s="46">
        <v>6655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6655</v>
      </c>
      <c r="P9" s="47">
        <f>(O9/P$29)</f>
        <v>47.877697841726622</v>
      </c>
      <c r="Q9" s="9"/>
    </row>
    <row r="10" spans="1:134">
      <c r="A10" s="12"/>
      <c r="B10" s="25">
        <v>315.10000000000002</v>
      </c>
      <c r="C10" s="20" t="s">
        <v>87</v>
      </c>
      <c r="D10" s="46">
        <v>4028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4028</v>
      </c>
      <c r="P10" s="47">
        <f>(O10/P$29)</f>
        <v>28.978417266187051</v>
      </c>
      <c r="Q10" s="9"/>
    </row>
    <row r="11" spans="1:134">
      <c r="A11" s="12"/>
      <c r="B11" s="25">
        <v>316</v>
      </c>
      <c r="C11" s="20" t="s">
        <v>48</v>
      </c>
      <c r="D11" s="46">
        <v>475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475</v>
      </c>
      <c r="P11" s="47">
        <f>(O11/P$29)</f>
        <v>3.4172661870503598</v>
      </c>
      <c r="Q11" s="9"/>
    </row>
    <row r="12" spans="1:134">
      <c r="A12" s="12"/>
      <c r="B12" s="25">
        <v>319.89999999999998</v>
      </c>
      <c r="C12" s="20" t="s">
        <v>96</v>
      </c>
      <c r="D12" s="46">
        <v>13001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13001</v>
      </c>
      <c r="P12" s="47">
        <f>(O12/P$29)</f>
        <v>93.532374100719423</v>
      </c>
      <c r="Q12" s="9"/>
    </row>
    <row r="13" spans="1:134" ht="15.75">
      <c r="A13" s="29" t="s">
        <v>14</v>
      </c>
      <c r="B13" s="30"/>
      <c r="C13" s="31"/>
      <c r="D13" s="32">
        <f>SUM(D14:D15)</f>
        <v>16412</v>
      </c>
      <c r="E13" s="32">
        <f>SUM(E14:E15)</f>
        <v>0</v>
      </c>
      <c r="F13" s="32">
        <f>SUM(F14:F15)</f>
        <v>0</v>
      </c>
      <c r="G13" s="32">
        <f>SUM(G14:G15)</f>
        <v>0</v>
      </c>
      <c r="H13" s="32">
        <f>SUM(H14:H15)</f>
        <v>0</v>
      </c>
      <c r="I13" s="32">
        <f>SUM(I14:I15)</f>
        <v>0</v>
      </c>
      <c r="J13" s="32">
        <f>SUM(J14:J15)</f>
        <v>0</v>
      </c>
      <c r="K13" s="32">
        <f>SUM(K14:K15)</f>
        <v>0</v>
      </c>
      <c r="L13" s="32">
        <f>SUM(L14:L15)</f>
        <v>0</v>
      </c>
      <c r="M13" s="32">
        <f>SUM(M14:M15)</f>
        <v>0</v>
      </c>
      <c r="N13" s="32">
        <f>SUM(N14:N15)</f>
        <v>0</v>
      </c>
      <c r="O13" s="44">
        <f>SUM(D13:N13)</f>
        <v>16412</v>
      </c>
      <c r="P13" s="45">
        <f>(O13/P$29)</f>
        <v>118.07194244604317</v>
      </c>
      <c r="Q13" s="10"/>
    </row>
    <row r="14" spans="1:134">
      <c r="A14" s="12"/>
      <c r="B14" s="25">
        <v>322</v>
      </c>
      <c r="C14" s="20" t="s">
        <v>88</v>
      </c>
      <c r="D14" s="46">
        <v>9311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9311</v>
      </c>
      <c r="P14" s="47">
        <f>(O14/P$29)</f>
        <v>66.985611510791372</v>
      </c>
      <c r="Q14" s="9"/>
    </row>
    <row r="15" spans="1:134">
      <c r="A15" s="12"/>
      <c r="B15" s="25">
        <v>323.10000000000002</v>
      </c>
      <c r="C15" s="20" t="s">
        <v>15</v>
      </c>
      <c r="D15" s="46">
        <v>7101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1">SUM(D15:N15)</f>
        <v>7101</v>
      </c>
      <c r="P15" s="47">
        <f>(O15/P$29)</f>
        <v>51.086330935251802</v>
      </c>
      <c r="Q15" s="9"/>
    </row>
    <row r="16" spans="1:134" ht="15.75">
      <c r="A16" s="29" t="s">
        <v>89</v>
      </c>
      <c r="B16" s="30"/>
      <c r="C16" s="31"/>
      <c r="D16" s="32">
        <f>SUM(D17:D20)</f>
        <v>24988</v>
      </c>
      <c r="E16" s="32">
        <f>SUM(E17:E20)</f>
        <v>0</v>
      </c>
      <c r="F16" s="32">
        <f>SUM(F17:F20)</f>
        <v>0</v>
      </c>
      <c r="G16" s="32">
        <f>SUM(G17:G20)</f>
        <v>0</v>
      </c>
      <c r="H16" s="32">
        <f>SUM(H17:H20)</f>
        <v>0</v>
      </c>
      <c r="I16" s="32">
        <f>SUM(I17:I20)</f>
        <v>0</v>
      </c>
      <c r="J16" s="32">
        <f>SUM(J17:J20)</f>
        <v>0</v>
      </c>
      <c r="K16" s="32">
        <f>SUM(K17:K20)</f>
        <v>0</v>
      </c>
      <c r="L16" s="32">
        <f>SUM(L17:L20)</f>
        <v>0</v>
      </c>
      <c r="M16" s="32">
        <f>SUM(M17:M20)</f>
        <v>0</v>
      </c>
      <c r="N16" s="32">
        <f>SUM(N17:N20)</f>
        <v>0</v>
      </c>
      <c r="O16" s="44">
        <f>SUM(D16:N16)</f>
        <v>24988</v>
      </c>
      <c r="P16" s="45">
        <f>(O16/P$29)</f>
        <v>179.76978417266187</v>
      </c>
      <c r="Q16" s="10"/>
    </row>
    <row r="17" spans="1:120">
      <c r="A17" s="12"/>
      <c r="B17" s="25">
        <v>335.125</v>
      </c>
      <c r="C17" s="20" t="s">
        <v>90</v>
      </c>
      <c r="D17" s="46">
        <v>7013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9" si="2">SUM(D17:N17)</f>
        <v>7013</v>
      </c>
      <c r="P17" s="47">
        <f>(O17/P$29)</f>
        <v>50.453237410071942</v>
      </c>
      <c r="Q17" s="9"/>
    </row>
    <row r="18" spans="1:120">
      <c r="A18" s="12"/>
      <c r="B18" s="25">
        <v>335.18</v>
      </c>
      <c r="C18" s="20" t="s">
        <v>91</v>
      </c>
      <c r="D18" s="46">
        <v>13909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13909</v>
      </c>
      <c r="P18" s="47">
        <f>(O18/P$29)</f>
        <v>100.06474820143885</v>
      </c>
      <c r="Q18" s="9"/>
    </row>
    <row r="19" spans="1:120">
      <c r="A19" s="12"/>
      <c r="B19" s="25">
        <v>335.19</v>
      </c>
      <c r="C19" s="20" t="s">
        <v>92</v>
      </c>
      <c r="D19" s="46">
        <v>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96</v>
      </c>
      <c r="P19" s="47">
        <f>(O19/P$29)</f>
        <v>0.69064748201438853</v>
      </c>
      <c r="Q19" s="9"/>
    </row>
    <row r="20" spans="1:120">
      <c r="A20" s="12"/>
      <c r="B20" s="25">
        <v>338</v>
      </c>
      <c r="C20" s="20" t="s">
        <v>52</v>
      </c>
      <c r="D20" s="46">
        <v>3970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3970</v>
      </c>
      <c r="P20" s="47">
        <f>(O20/P$29)</f>
        <v>28.561151079136689</v>
      </c>
      <c r="Q20" s="9"/>
    </row>
    <row r="21" spans="1:120" ht="15.75">
      <c r="A21" s="29" t="s">
        <v>59</v>
      </c>
      <c r="B21" s="30"/>
      <c r="C21" s="31"/>
      <c r="D21" s="32">
        <f>SUM(D22:D22)</f>
        <v>269</v>
      </c>
      <c r="E21" s="32">
        <f>SUM(E22:E22)</f>
        <v>0</v>
      </c>
      <c r="F21" s="32">
        <f>SUM(F22:F22)</f>
        <v>0</v>
      </c>
      <c r="G21" s="32">
        <f>SUM(G22:G22)</f>
        <v>0</v>
      </c>
      <c r="H21" s="32">
        <f>SUM(H22:H22)</f>
        <v>0</v>
      </c>
      <c r="I21" s="32">
        <f>SUM(I22:I22)</f>
        <v>0</v>
      </c>
      <c r="J21" s="32">
        <f>SUM(J22:J22)</f>
        <v>0</v>
      </c>
      <c r="K21" s="32">
        <f>SUM(K22:K22)</f>
        <v>0</v>
      </c>
      <c r="L21" s="32">
        <f>SUM(L22:L22)</f>
        <v>0</v>
      </c>
      <c r="M21" s="32">
        <f>SUM(M22:M22)</f>
        <v>0</v>
      </c>
      <c r="N21" s="32">
        <f>SUM(N22:N22)</f>
        <v>0</v>
      </c>
      <c r="O21" s="32">
        <f>SUM(D21:N21)</f>
        <v>269</v>
      </c>
      <c r="P21" s="45">
        <f>(O21/P$29)</f>
        <v>1.935251798561151</v>
      </c>
      <c r="Q21" s="10"/>
    </row>
    <row r="22" spans="1:120">
      <c r="A22" s="12"/>
      <c r="B22" s="25">
        <v>342.5</v>
      </c>
      <c r="C22" s="20" t="s">
        <v>71</v>
      </c>
      <c r="D22" s="46">
        <v>269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" si="3">SUM(D22:N22)</f>
        <v>269</v>
      </c>
      <c r="P22" s="47">
        <f>(O22/P$29)</f>
        <v>1.935251798561151</v>
      </c>
      <c r="Q22" s="9"/>
    </row>
    <row r="23" spans="1:120" ht="15.75">
      <c r="A23" s="29" t="s">
        <v>2</v>
      </c>
      <c r="B23" s="30"/>
      <c r="C23" s="31"/>
      <c r="D23" s="32">
        <f>SUM(D24:D26)</f>
        <v>159536</v>
      </c>
      <c r="E23" s="32">
        <f>SUM(E24:E26)</f>
        <v>0</v>
      </c>
      <c r="F23" s="32">
        <f>SUM(F24:F26)</f>
        <v>0</v>
      </c>
      <c r="G23" s="32">
        <f>SUM(G24:G26)</f>
        <v>0</v>
      </c>
      <c r="H23" s="32">
        <f>SUM(H24:H26)</f>
        <v>0</v>
      </c>
      <c r="I23" s="32">
        <f>SUM(I24:I26)</f>
        <v>0</v>
      </c>
      <c r="J23" s="32">
        <f>SUM(J24:J26)</f>
        <v>0</v>
      </c>
      <c r="K23" s="32">
        <f>SUM(K24:K26)</f>
        <v>0</v>
      </c>
      <c r="L23" s="32">
        <f>SUM(L24:L26)</f>
        <v>0</v>
      </c>
      <c r="M23" s="32">
        <f>SUM(M24:M26)</f>
        <v>0</v>
      </c>
      <c r="N23" s="32">
        <f>SUM(N24:N26)</f>
        <v>0</v>
      </c>
      <c r="O23" s="32">
        <f>SUM(D23:N23)</f>
        <v>159536</v>
      </c>
      <c r="P23" s="45">
        <f>(O23/P$29)</f>
        <v>1147.7410071942445</v>
      </c>
      <c r="Q23" s="10"/>
    </row>
    <row r="24" spans="1:120">
      <c r="A24" s="12"/>
      <c r="B24" s="25">
        <v>361.1</v>
      </c>
      <c r="C24" s="20" t="s">
        <v>28</v>
      </c>
      <c r="D24" s="46">
        <v>1421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1421</v>
      </c>
      <c r="P24" s="47">
        <f>(O24/P$29)</f>
        <v>10.223021582733812</v>
      </c>
      <c r="Q24" s="9"/>
    </row>
    <row r="25" spans="1:120">
      <c r="A25" s="12"/>
      <c r="B25" s="25">
        <v>362</v>
      </c>
      <c r="C25" s="20" t="s">
        <v>29</v>
      </c>
      <c r="D25" s="46">
        <v>80641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6" si="4">SUM(D25:N25)</f>
        <v>80641</v>
      </c>
      <c r="P25" s="47">
        <f>(O25/P$29)</f>
        <v>580.15107913669067</v>
      </c>
      <c r="Q25" s="9"/>
    </row>
    <row r="26" spans="1:120" ht="15.75" thickBot="1">
      <c r="A26" s="12"/>
      <c r="B26" s="25">
        <v>369.9</v>
      </c>
      <c r="C26" s="20" t="s">
        <v>39</v>
      </c>
      <c r="D26" s="46">
        <v>77474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77474</v>
      </c>
      <c r="P26" s="47">
        <f>(O26/P$29)</f>
        <v>557.3669064748201</v>
      </c>
      <c r="Q26" s="9"/>
    </row>
    <row r="27" spans="1:120" ht="16.5" thickBot="1">
      <c r="A27" s="14" t="s">
        <v>25</v>
      </c>
      <c r="B27" s="23"/>
      <c r="C27" s="22"/>
      <c r="D27" s="15">
        <f>SUM(D5,D13,D16,D21,D23)</f>
        <v>231580</v>
      </c>
      <c r="E27" s="15">
        <f t="shared" ref="E27:N27" si="5">SUM(E5,E13,E16,E21,E23)</f>
        <v>13001</v>
      </c>
      <c r="F27" s="15">
        <f t="shared" si="5"/>
        <v>0</v>
      </c>
      <c r="G27" s="15">
        <f t="shared" si="5"/>
        <v>0</v>
      </c>
      <c r="H27" s="15">
        <f t="shared" si="5"/>
        <v>0</v>
      </c>
      <c r="I27" s="15">
        <f t="shared" si="5"/>
        <v>0</v>
      </c>
      <c r="J27" s="15">
        <f t="shared" si="5"/>
        <v>0</v>
      </c>
      <c r="K27" s="15">
        <f t="shared" si="5"/>
        <v>0</v>
      </c>
      <c r="L27" s="15">
        <f t="shared" si="5"/>
        <v>0</v>
      </c>
      <c r="M27" s="15">
        <f t="shared" si="5"/>
        <v>0</v>
      </c>
      <c r="N27" s="15">
        <f t="shared" si="5"/>
        <v>0</v>
      </c>
      <c r="O27" s="15">
        <f>SUM(D27:N27)</f>
        <v>244581</v>
      </c>
      <c r="P27" s="38">
        <f>(O27/P$29)</f>
        <v>1759.5755395683452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40"/>
      <c r="B29" s="41"/>
      <c r="C29" s="41"/>
      <c r="D29" s="42"/>
      <c r="E29" s="42"/>
      <c r="F29" s="42"/>
      <c r="G29" s="42"/>
      <c r="H29" s="42"/>
      <c r="I29" s="42"/>
      <c r="J29" s="42"/>
      <c r="K29" s="42"/>
      <c r="L29" s="42"/>
      <c r="M29" s="48" t="s">
        <v>97</v>
      </c>
      <c r="N29" s="48"/>
      <c r="O29" s="48"/>
      <c r="P29" s="43">
        <v>139</v>
      </c>
    </row>
    <row r="30" spans="1:120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1"/>
    </row>
    <row r="31" spans="1:120" ht="15.75" customHeight="1" thickBot="1">
      <c r="A31" s="52" t="s">
        <v>41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4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12561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12561</v>
      </c>
      <c r="O5" s="33">
        <f t="shared" ref="O5:O23" si="2">(N5/O$25)</f>
        <v>94.443609022556387</v>
      </c>
      <c r="P5" s="6"/>
    </row>
    <row r="6" spans="1:133">
      <c r="A6" s="12"/>
      <c r="B6" s="25">
        <v>312.41000000000003</v>
      </c>
      <c r="C6" s="20" t="s">
        <v>10</v>
      </c>
      <c r="D6" s="46">
        <v>3795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3795</v>
      </c>
      <c r="O6" s="47">
        <f t="shared" si="2"/>
        <v>28.533834586466167</v>
      </c>
      <c r="P6" s="9"/>
    </row>
    <row r="7" spans="1:133">
      <c r="A7" s="12"/>
      <c r="B7" s="25">
        <v>312.42</v>
      </c>
      <c r="C7" s="20" t="s">
        <v>9</v>
      </c>
      <c r="D7" s="46">
        <v>1671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1671</v>
      </c>
      <c r="O7" s="47">
        <f t="shared" si="2"/>
        <v>12.563909774436091</v>
      </c>
      <c r="P7" s="9"/>
    </row>
    <row r="8" spans="1:133">
      <c r="A8" s="12"/>
      <c r="B8" s="25">
        <v>314.10000000000002</v>
      </c>
      <c r="C8" s="20" t="s">
        <v>11</v>
      </c>
      <c r="D8" s="46">
        <v>4389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4389</v>
      </c>
      <c r="O8" s="47">
        <f t="shared" si="2"/>
        <v>33</v>
      </c>
      <c r="P8" s="9"/>
    </row>
    <row r="9" spans="1:133">
      <c r="A9" s="12"/>
      <c r="B9" s="25">
        <v>315</v>
      </c>
      <c r="C9" s="20" t="s">
        <v>47</v>
      </c>
      <c r="D9" s="46">
        <v>2093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2093</v>
      </c>
      <c r="O9" s="47">
        <f t="shared" si="2"/>
        <v>15.736842105263158</v>
      </c>
      <c r="P9" s="9"/>
    </row>
    <row r="10" spans="1:133">
      <c r="A10" s="12"/>
      <c r="B10" s="25">
        <v>316</v>
      </c>
      <c r="C10" s="20" t="s">
        <v>48</v>
      </c>
      <c r="D10" s="46">
        <v>613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613</v>
      </c>
      <c r="O10" s="47">
        <f t="shared" si="2"/>
        <v>4.6090225563909772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8671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8671</v>
      </c>
      <c r="O11" s="45">
        <f t="shared" si="2"/>
        <v>65.195488721804509</v>
      </c>
      <c r="P11" s="10"/>
    </row>
    <row r="12" spans="1:133">
      <c r="A12" s="12"/>
      <c r="B12" s="25">
        <v>322</v>
      </c>
      <c r="C12" s="20" t="s">
        <v>0</v>
      </c>
      <c r="D12" s="46">
        <v>3870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3870</v>
      </c>
      <c r="O12" s="47">
        <f t="shared" si="2"/>
        <v>29.097744360902254</v>
      </c>
      <c r="P12" s="9"/>
    </row>
    <row r="13" spans="1:133">
      <c r="A13" s="12"/>
      <c r="B13" s="25">
        <v>323.10000000000002</v>
      </c>
      <c r="C13" s="20" t="s">
        <v>15</v>
      </c>
      <c r="D13" s="46">
        <v>4663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4663</v>
      </c>
      <c r="O13" s="47">
        <f t="shared" si="2"/>
        <v>35.060150375939848</v>
      </c>
      <c r="P13" s="9"/>
    </row>
    <row r="14" spans="1:133">
      <c r="A14" s="12"/>
      <c r="B14" s="25">
        <v>329</v>
      </c>
      <c r="C14" s="20" t="s">
        <v>49</v>
      </c>
      <c r="D14" s="46">
        <v>138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138</v>
      </c>
      <c r="O14" s="47">
        <f t="shared" si="2"/>
        <v>1.0375939849624061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SUM(D16:D18)</f>
        <v>17922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17922</v>
      </c>
      <c r="O15" s="45">
        <f t="shared" si="2"/>
        <v>134.75187969924812</v>
      </c>
      <c r="P15" s="10"/>
    </row>
    <row r="16" spans="1:133">
      <c r="A16" s="12"/>
      <c r="B16" s="25">
        <v>335.12</v>
      </c>
      <c r="C16" s="20" t="s">
        <v>50</v>
      </c>
      <c r="D16" s="46">
        <v>4902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4902</v>
      </c>
      <c r="O16" s="47">
        <f t="shared" si="2"/>
        <v>36.857142857142854</v>
      </c>
      <c r="P16" s="9"/>
    </row>
    <row r="17" spans="1:119">
      <c r="A17" s="12"/>
      <c r="B17" s="25">
        <v>335.18</v>
      </c>
      <c r="C17" s="20" t="s">
        <v>51</v>
      </c>
      <c r="D17" s="46">
        <v>9357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9357</v>
      </c>
      <c r="O17" s="47">
        <f t="shared" si="2"/>
        <v>70.353383458646618</v>
      </c>
      <c r="P17" s="9"/>
    </row>
    <row r="18" spans="1:119">
      <c r="A18" s="12"/>
      <c r="B18" s="25">
        <v>338</v>
      </c>
      <c r="C18" s="20" t="s">
        <v>52</v>
      </c>
      <c r="D18" s="46">
        <v>3663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3663</v>
      </c>
      <c r="O18" s="47">
        <f t="shared" si="2"/>
        <v>27.541353383458645</v>
      </c>
      <c r="P18" s="9"/>
    </row>
    <row r="19" spans="1:119" ht="15.75">
      <c r="A19" s="29" t="s">
        <v>2</v>
      </c>
      <c r="B19" s="30"/>
      <c r="C19" s="31"/>
      <c r="D19" s="32">
        <f t="shared" ref="D19:M19" si="5">SUM(D20:D22)</f>
        <v>149102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149102</v>
      </c>
      <c r="O19" s="45">
        <f t="shared" si="2"/>
        <v>1121.0676691729323</v>
      </c>
      <c r="P19" s="10"/>
    </row>
    <row r="20" spans="1:119">
      <c r="A20" s="12"/>
      <c r="B20" s="25">
        <v>361.1</v>
      </c>
      <c r="C20" s="20" t="s">
        <v>28</v>
      </c>
      <c r="D20" s="46">
        <v>627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627</v>
      </c>
      <c r="O20" s="47">
        <f t="shared" si="2"/>
        <v>4.7142857142857144</v>
      </c>
      <c r="P20" s="9"/>
    </row>
    <row r="21" spans="1:119">
      <c r="A21" s="12"/>
      <c r="B21" s="25">
        <v>362</v>
      </c>
      <c r="C21" s="20" t="s">
        <v>29</v>
      </c>
      <c r="D21" s="46">
        <v>140000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140000</v>
      </c>
      <c r="O21" s="47">
        <f t="shared" si="2"/>
        <v>1052.6315789473683</v>
      </c>
      <c r="P21" s="9"/>
    </row>
    <row r="22" spans="1:119" ht="15.75" thickBot="1">
      <c r="A22" s="12"/>
      <c r="B22" s="25">
        <v>369.9</v>
      </c>
      <c r="C22" s="20" t="s">
        <v>39</v>
      </c>
      <c r="D22" s="46">
        <v>8475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8475</v>
      </c>
      <c r="O22" s="47">
        <f t="shared" si="2"/>
        <v>63.721804511278194</v>
      </c>
      <c r="P22" s="9"/>
    </row>
    <row r="23" spans="1:119" ht="16.5" thickBot="1">
      <c r="A23" s="14" t="s">
        <v>25</v>
      </c>
      <c r="B23" s="23"/>
      <c r="C23" s="22"/>
      <c r="D23" s="15">
        <f>SUM(D5,D11,D15,D19)</f>
        <v>188256</v>
      </c>
      <c r="E23" s="15">
        <f t="shared" ref="E23:M23" si="6">SUM(E5,E11,E15,E19)</f>
        <v>0</v>
      </c>
      <c r="F23" s="15">
        <f t="shared" si="6"/>
        <v>0</v>
      </c>
      <c r="G23" s="15">
        <f t="shared" si="6"/>
        <v>0</v>
      </c>
      <c r="H23" s="15">
        <f t="shared" si="6"/>
        <v>0</v>
      </c>
      <c r="I23" s="15">
        <f t="shared" si="6"/>
        <v>0</v>
      </c>
      <c r="J23" s="15">
        <f t="shared" si="6"/>
        <v>0</v>
      </c>
      <c r="K23" s="15">
        <f t="shared" si="6"/>
        <v>0</v>
      </c>
      <c r="L23" s="15">
        <f t="shared" si="6"/>
        <v>0</v>
      </c>
      <c r="M23" s="15">
        <f t="shared" si="6"/>
        <v>0</v>
      </c>
      <c r="N23" s="15">
        <f t="shared" si="1"/>
        <v>188256</v>
      </c>
      <c r="O23" s="38">
        <f t="shared" si="2"/>
        <v>1415.4586466165413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48" t="s">
        <v>53</v>
      </c>
      <c r="M25" s="48"/>
      <c r="N25" s="48"/>
      <c r="O25" s="43">
        <v>133</v>
      </c>
    </row>
    <row r="26" spans="1:119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19" ht="15.75" customHeight="1" thickBot="1">
      <c r="A27" s="52" t="s">
        <v>41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17487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17487</v>
      </c>
      <c r="O5" s="33">
        <f t="shared" ref="O5:O23" si="2">(N5/O$25)</f>
        <v>131.48120300751879</v>
      </c>
      <c r="P5" s="6"/>
    </row>
    <row r="6" spans="1:133">
      <c r="A6" s="12"/>
      <c r="B6" s="25">
        <v>312.41000000000003</v>
      </c>
      <c r="C6" s="20" t="s">
        <v>10</v>
      </c>
      <c r="D6" s="46">
        <v>3806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3806</v>
      </c>
      <c r="O6" s="47">
        <f t="shared" si="2"/>
        <v>28.616541353383457</v>
      </c>
      <c r="P6" s="9"/>
    </row>
    <row r="7" spans="1:133">
      <c r="A7" s="12"/>
      <c r="B7" s="25">
        <v>312.42</v>
      </c>
      <c r="C7" s="20" t="s">
        <v>9</v>
      </c>
      <c r="D7" s="46">
        <v>2111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2111</v>
      </c>
      <c r="O7" s="47">
        <f t="shared" si="2"/>
        <v>15.87218045112782</v>
      </c>
      <c r="P7" s="9"/>
    </row>
    <row r="8" spans="1:133">
      <c r="A8" s="12"/>
      <c r="B8" s="25">
        <v>314.10000000000002</v>
      </c>
      <c r="C8" s="20" t="s">
        <v>11</v>
      </c>
      <c r="D8" s="46">
        <v>4215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4215</v>
      </c>
      <c r="O8" s="47">
        <f t="shared" si="2"/>
        <v>31.69172932330827</v>
      </c>
      <c r="P8" s="9"/>
    </row>
    <row r="9" spans="1:133">
      <c r="A9" s="12"/>
      <c r="B9" s="25">
        <v>315</v>
      </c>
      <c r="C9" s="20" t="s">
        <v>12</v>
      </c>
      <c r="D9" s="46">
        <v>1706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1706</v>
      </c>
      <c r="O9" s="47">
        <f t="shared" si="2"/>
        <v>12.827067669172932</v>
      </c>
      <c r="P9" s="9"/>
    </row>
    <row r="10" spans="1:133">
      <c r="A10" s="12"/>
      <c r="B10" s="25">
        <v>316</v>
      </c>
      <c r="C10" s="20" t="s">
        <v>13</v>
      </c>
      <c r="D10" s="46">
        <v>5649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5649</v>
      </c>
      <c r="O10" s="47">
        <f t="shared" si="2"/>
        <v>42.473684210526315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4476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4476</v>
      </c>
      <c r="O11" s="45">
        <f t="shared" si="2"/>
        <v>33.654135338345867</v>
      </c>
      <c r="P11" s="10"/>
    </row>
    <row r="12" spans="1:133">
      <c r="A12" s="12"/>
      <c r="B12" s="25">
        <v>322</v>
      </c>
      <c r="C12" s="20" t="s">
        <v>0</v>
      </c>
      <c r="D12" s="46">
        <v>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</v>
      </c>
      <c r="O12" s="47">
        <f t="shared" si="2"/>
        <v>0.37593984962406013</v>
      </c>
      <c r="P12" s="9"/>
    </row>
    <row r="13" spans="1:133">
      <c r="A13" s="12"/>
      <c r="B13" s="25">
        <v>323.10000000000002</v>
      </c>
      <c r="C13" s="20" t="s">
        <v>15</v>
      </c>
      <c r="D13" s="46">
        <v>4426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4426</v>
      </c>
      <c r="O13" s="47">
        <f t="shared" si="2"/>
        <v>33.278195488721806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SUM(D15:D16)</f>
        <v>13721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13721</v>
      </c>
      <c r="O14" s="45">
        <f t="shared" si="2"/>
        <v>103.16541353383458</v>
      </c>
      <c r="P14" s="10"/>
    </row>
    <row r="15" spans="1:133">
      <c r="A15" s="12"/>
      <c r="B15" s="25">
        <v>335.12</v>
      </c>
      <c r="C15" s="20" t="s">
        <v>18</v>
      </c>
      <c r="D15" s="46">
        <v>4918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4918</v>
      </c>
      <c r="O15" s="47">
        <f t="shared" si="2"/>
        <v>36.977443609022558</v>
      </c>
      <c r="P15" s="9"/>
    </row>
    <row r="16" spans="1:133">
      <c r="A16" s="12"/>
      <c r="B16" s="25">
        <v>335.18</v>
      </c>
      <c r="C16" s="20" t="s">
        <v>19</v>
      </c>
      <c r="D16" s="46">
        <v>8803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8803</v>
      </c>
      <c r="O16" s="47">
        <f t="shared" si="2"/>
        <v>66.187969924812023</v>
      </c>
      <c r="P16" s="9"/>
    </row>
    <row r="17" spans="1:119" ht="15.75">
      <c r="A17" s="29" t="s">
        <v>24</v>
      </c>
      <c r="B17" s="30"/>
      <c r="C17" s="31"/>
      <c r="D17" s="32">
        <f t="shared" ref="D17:M17" si="5">SUM(D18:D18)</f>
        <v>36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36</v>
      </c>
      <c r="O17" s="45">
        <f t="shared" si="2"/>
        <v>0.27067669172932329</v>
      </c>
      <c r="P17" s="10"/>
    </row>
    <row r="18" spans="1:119">
      <c r="A18" s="13"/>
      <c r="B18" s="39">
        <v>359</v>
      </c>
      <c r="C18" s="21" t="s">
        <v>27</v>
      </c>
      <c r="D18" s="46">
        <v>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</v>
      </c>
      <c r="O18" s="47">
        <f t="shared" si="2"/>
        <v>0.27067669172932329</v>
      </c>
      <c r="P18" s="9"/>
    </row>
    <row r="19" spans="1:119" ht="15.75">
      <c r="A19" s="29" t="s">
        <v>2</v>
      </c>
      <c r="B19" s="30"/>
      <c r="C19" s="31"/>
      <c r="D19" s="32">
        <f t="shared" ref="D19:M19" si="6">SUM(D20:D22)</f>
        <v>117625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117625</v>
      </c>
      <c r="O19" s="45">
        <f t="shared" si="2"/>
        <v>884.3984962406015</v>
      </c>
      <c r="P19" s="10"/>
    </row>
    <row r="20" spans="1:119">
      <c r="A20" s="12"/>
      <c r="B20" s="25">
        <v>361.1</v>
      </c>
      <c r="C20" s="20" t="s">
        <v>28</v>
      </c>
      <c r="D20" s="46">
        <v>858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858</v>
      </c>
      <c r="O20" s="47">
        <f t="shared" si="2"/>
        <v>6.4511278195488719</v>
      </c>
      <c r="P20" s="9"/>
    </row>
    <row r="21" spans="1:119">
      <c r="A21" s="12"/>
      <c r="B21" s="25">
        <v>362</v>
      </c>
      <c r="C21" s="20" t="s">
        <v>29</v>
      </c>
      <c r="D21" s="46">
        <v>115000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115000</v>
      </c>
      <c r="O21" s="47">
        <f t="shared" si="2"/>
        <v>864.66165413533838</v>
      </c>
      <c r="P21" s="9"/>
    </row>
    <row r="22" spans="1:119" ht="15.75" thickBot="1">
      <c r="A22" s="12"/>
      <c r="B22" s="25">
        <v>369.9</v>
      </c>
      <c r="C22" s="20" t="s">
        <v>39</v>
      </c>
      <c r="D22" s="46">
        <v>1767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1767</v>
      </c>
      <c r="O22" s="47">
        <f t="shared" si="2"/>
        <v>13.285714285714286</v>
      </c>
      <c r="P22" s="9"/>
    </row>
    <row r="23" spans="1:119" ht="16.5" thickBot="1">
      <c r="A23" s="14" t="s">
        <v>25</v>
      </c>
      <c r="B23" s="23"/>
      <c r="C23" s="22"/>
      <c r="D23" s="15">
        <f>SUM(D5,D11,D14,D17,D19)</f>
        <v>153345</v>
      </c>
      <c r="E23" s="15">
        <f t="shared" ref="E23:M23" si="7">SUM(E5,E11,E14,E17,E19)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1"/>
        <v>153345</v>
      </c>
      <c r="O23" s="38">
        <f t="shared" si="2"/>
        <v>1152.9699248120301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48" t="s">
        <v>45</v>
      </c>
      <c r="M25" s="48"/>
      <c r="N25" s="48"/>
      <c r="O25" s="43">
        <v>133</v>
      </c>
    </row>
    <row r="26" spans="1:119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19" ht="15.75" customHeight="1" thickBot="1">
      <c r="A27" s="52" t="s">
        <v>41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17744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17744</v>
      </c>
      <c r="O5" s="33">
        <f t="shared" ref="O5:O23" si="2">(N5/O$25)</f>
        <v>129.51824817518249</v>
      </c>
      <c r="P5" s="6"/>
    </row>
    <row r="6" spans="1:133">
      <c r="A6" s="12"/>
      <c r="B6" s="25">
        <v>312.41000000000003</v>
      </c>
      <c r="C6" s="20" t="s">
        <v>10</v>
      </c>
      <c r="D6" s="46">
        <v>3807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3807</v>
      </c>
      <c r="O6" s="47">
        <f t="shared" si="2"/>
        <v>27.788321167883211</v>
      </c>
      <c r="P6" s="9"/>
    </row>
    <row r="7" spans="1:133">
      <c r="A7" s="12"/>
      <c r="B7" s="25">
        <v>312.42</v>
      </c>
      <c r="C7" s="20" t="s">
        <v>9</v>
      </c>
      <c r="D7" s="46">
        <v>1879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1879</v>
      </c>
      <c r="O7" s="47">
        <f t="shared" si="2"/>
        <v>13.715328467153284</v>
      </c>
      <c r="P7" s="9"/>
    </row>
    <row r="8" spans="1:133">
      <c r="A8" s="12"/>
      <c r="B8" s="25">
        <v>314.10000000000002</v>
      </c>
      <c r="C8" s="20" t="s">
        <v>11</v>
      </c>
      <c r="D8" s="46">
        <v>4526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4526</v>
      </c>
      <c r="O8" s="47">
        <f t="shared" si="2"/>
        <v>33.036496350364963</v>
      </c>
      <c r="P8" s="9"/>
    </row>
    <row r="9" spans="1:133">
      <c r="A9" s="12"/>
      <c r="B9" s="25">
        <v>315</v>
      </c>
      <c r="C9" s="20" t="s">
        <v>12</v>
      </c>
      <c r="D9" s="46">
        <v>1752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1752</v>
      </c>
      <c r="O9" s="47">
        <f t="shared" si="2"/>
        <v>12.788321167883211</v>
      </c>
      <c r="P9" s="9"/>
    </row>
    <row r="10" spans="1:133">
      <c r="A10" s="12"/>
      <c r="B10" s="25">
        <v>316</v>
      </c>
      <c r="C10" s="20" t="s">
        <v>13</v>
      </c>
      <c r="D10" s="46">
        <v>5780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5780</v>
      </c>
      <c r="O10" s="47">
        <f t="shared" si="2"/>
        <v>42.189781021897808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5893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5893</v>
      </c>
      <c r="O11" s="45">
        <f t="shared" si="2"/>
        <v>43.014598540145982</v>
      </c>
      <c r="P11" s="10"/>
    </row>
    <row r="12" spans="1:133">
      <c r="A12" s="12"/>
      <c r="B12" s="25">
        <v>322</v>
      </c>
      <c r="C12" s="20" t="s">
        <v>0</v>
      </c>
      <c r="D12" s="46">
        <v>397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397</v>
      </c>
      <c r="O12" s="47">
        <f t="shared" si="2"/>
        <v>2.8978102189781021</v>
      </c>
      <c r="P12" s="9"/>
    </row>
    <row r="13" spans="1:133">
      <c r="A13" s="12"/>
      <c r="B13" s="25">
        <v>323.10000000000002</v>
      </c>
      <c r="C13" s="20" t="s">
        <v>15</v>
      </c>
      <c r="D13" s="46">
        <v>5496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5496</v>
      </c>
      <c r="O13" s="47">
        <f t="shared" si="2"/>
        <v>40.116788321167881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SUM(D15:D16)</f>
        <v>15855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15855</v>
      </c>
      <c r="O14" s="45">
        <f t="shared" si="2"/>
        <v>115.72992700729927</v>
      </c>
      <c r="P14" s="10"/>
    </row>
    <row r="15" spans="1:133">
      <c r="A15" s="12"/>
      <c r="B15" s="25">
        <v>335.12</v>
      </c>
      <c r="C15" s="20" t="s">
        <v>18</v>
      </c>
      <c r="D15" s="46">
        <v>4882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4882</v>
      </c>
      <c r="O15" s="47">
        <f t="shared" si="2"/>
        <v>35.635036496350367</v>
      </c>
      <c r="P15" s="9"/>
    </row>
    <row r="16" spans="1:133">
      <c r="A16" s="12"/>
      <c r="B16" s="25">
        <v>335.18</v>
      </c>
      <c r="C16" s="20" t="s">
        <v>19</v>
      </c>
      <c r="D16" s="46">
        <v>10973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10973</v>
      </c>
      <c r="O16" s="47">
        <f t="shared" si="2"/>
        <v>80.0948905109489</v>
      </c>
      <c r="P16" s="9"/>
    </row>
    <row r="17" spans="1:119" ht="15.75">
      <c r="A17" s="29" t="s">
        <v>24</v>
      </c>
      <c r="B17" s="30"/>
      <c r="C17" s="31"/>
      <c r="D17" s="32">
        <f t="shared" ref="D17:M17" si="5">SUM(D18:D18)</f>
        <v>23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23</v>
      </c>
      <c r="O17" s="45">
        <f t="shared" si="2"/>
        <v>0.16788321167883211</v>
      </c>
      <c r="P17" s="10"/>
    </row>
    <row r="18" spans="1:119">
      <c r="A18" s="13"/>
      <c r="B18" s="39">
        <v>359</v>
      </c>
      <c r="C18" s="21" t="s">
        <v>27</v>
      </c>
      <c r="D18" s="46">
        <v>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</v>
      </c>
      <c r="O18" s="47">
        <f t="shared" si="2"/>
        <v>0.16788321167883211</v>
      </c>
      <c r="P18" s="9"/>
    </row>
    <row r="19" spans="1:119" ht="15.75">
      <c r="A19" s="29" t="s">
        <v>2</v>
      </c>
      <c r="B19" s="30"/>
      <c r="C19" s="31"/>
      <c r="D19" s="32">
        <f t="shared" ref="D19:M19" si="6">SUM(D20:D22)</f>
        <v>120205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1"/>
        <v>120205</v>
      </c>
      <c r="O19" s="45">
        <f t="shared" si="2"/>
        <v>877.40875912408762</v>
      </c>
      <c r="P19" s="10"/>
    </row>
    <row r="20" spans="1:119">
      <c r="A20" s="12"/>
      <c r="B20" s="25">
        <v>361.1</v>
      </c>
      <c r="C20" s="20" t="s">
        <v>28</v>
      </c>
      <c r="D20" s="46">
        <v>874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874</v>
      </c>
      <c r="O20" s="47">
        <f t="shared" si="2"/>
        <v>6.3795620437956204</v>
      </c>
      <c r="P20" s="9"/>
    </row>
    <row r="21" spans="1:119">
      <c r="A21" s="12"/>
      <c r="B21" s="25">
        <v>362</v>
      </c>
      <c r="C21" s="20" t="s">
        <v>29</v>
      </c>
      <c r="D21" s="46">
        <v>118971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118971</v>
      </c>
      <c r="O21" s="47">
        <f t="shared" si="2"/>
        <v>868.40145985401455</v>
      </c>
      <c r="P21" s="9"/>
    </row>
    <row r="22" spans="1:119" ht="15.75" thickBot="1">
      <c r="A22" s="12"/>
      <c r="B22" s="25">
        <v>369.9</v>
      </c>
      <c r="C22" s="20" t="s">
        <v>39</v>
      </c>
      <c r="D22" s="46">
        <v>360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360</v>
      </c>
      <c r="O22" s="47">
        <f t="shared" si="2"/>
        <v>2.6277372262773722</v>
      </c>
      <c r="P22" s="9"/>
    </row>
    <row r="23" spans="1:119" ht="16.5" thickBot="1">
      <c r="A23" s="14" t="s">
        <v>25</v>
      </c>
      <c r="B23" s="23"/>
      <c r="C23" s="22"/>
      <c r="D23" s="15">
        <f>SUM(D5,D11,D14,D17,D19)</f>
        <v>159720</v>
      </c>
      <c r="E23" s="15">
        <f t="shared" ref="E23:M23" si="7">SUM(E5,E11,E14,E17,E19)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1"/>
        <v>159720</v>
      </c>
      <c r="O23" s="38">
        <f t="shared" si="2"/>
        <v>1165.8394160583941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48" t="s">
        <v>43</v>
      </c>
      <c r="M25" s="48"/>
      <c r="N25" s="48"/>
      <c r="O25" s="43">
        <v>137</v>
      </c>
    </row>
    <row r="26" spans="1:119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19" ht="15.75" customHeight="1" thickBot="1">
      <c r="A27" s="52" t="s">
        <v>41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18423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18423</v>
      </c>
      <c r="O5" s="33">
        <f t="shared" ref="O5:O21" si="2">(N5/O$23)</f>
        <v>136.46666666666667</v>
      </c>
      <c r="P5" s="6"/>
    </row>
    <row r="6" spans="1:133">
      <c r="A6" s="12"/>
      <c r="B6" s="25">
        <v>312.41000000000003</v>
      </c>
      <c r="C6" s="20" t="s">
        <v>10</v>
      </c>
      <c r="D6" s="46">
        <v>4373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4373</v>
      </c>
      <c r="O6" s="47">
        <f t="shared" si="2"/>
        <v>32.392592592592592</v>
      </c>
      <c r="P6" s="9"/>
    </row>
    <row r="7" spans="1:133">
      <c r="A7" s="12"/>
      <c r="B7" s="25">
        <v>312.42</v>
      </c>
      <c r="C7" s="20" t="s">
        <v>9</v>
      </c>
      <c r="D7" s="46">
        <v>2075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2075</v>
      </c>
      <c r="O7" s="47">
        <f t="shared" si="2"/>
        <v>15.37037037037037</v>
      </c>
      <c r="P7" s="9"/>
    </row>
    <row r="8" spans="1:133">
      <c r="A8" s="12"/>
      <c r="B8" s="25">
        <v>314.10000000000002</v>
      </c>
      <c r="C8" s="20" t="s">
        <v>11</v>
      </c>
      <c r="D8" s="46">
        <v>4625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4625</v>
      </c>
      <c r="O8" s="47">
        <f t="shared" si="2"/>
        <v>34.25925925925926</v>
      </c>
      <c r="P8" s="9"/>
    </row>
    <row r="9" spans="1:133">
      <c r="A9" s="12"/>
      <c r="B9" s="25">
        <v>315</v>
      </c>
      <c r="C9" s="20" t="s">
        <v>12</v>
      </c>
      <c r="D9" s="46">
        <v>2016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2016</v>
      </c>
      <c r="O9" s="47">
        <f t="shared" si="2"/>
        <v>14.933333333333334</v>
      </c>
      <c r="P9" s="9"/>
    </row>
    <row r="10" spans="1:133">
      <c r="A10" s="12"/>
      <c r="B10" s="25">
        <v>316</v>
      </c>
      <c r="C10" s="20" t="s">
        <v>13</v>
      </c>
      <c r="D10" s="46">
        <v>5334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5334</v>
      </c>
      <c r="O10" s="47">
        <f t="shared" si="2"/>
        <v>39.511111111111113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6864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6864</v>
      </c>
      <c r="O11" s="45">
        <f t="shared" si="2"/>
        <v>50.844444444444441</v>
      </c>
      <c r="P11" s="10"/>
    </row>
    <row r="12" spans="1:133">
      <c r="A12" s="12"/>
      <c r="B12" s="25">
        <v>322</v>
      </c>
      <c r="C12" s="20" t="s">
        <v>0</v>
      </c>
      <c r="D12" s="46">
        <v>1217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1217</v>
      </c>
      <c r="O12" s="47">
        <f t="shared" si="2"/>
        <v>9.0148148148148142</v>
      </c>
      <c r="P12" s="9"/>
    </row>
    <row r="13" spans="1:133">
      <c r="A13" s="12"/>
      <c r="B13" s="25">
        <v>323.10000000000002</v>
      </c>
      <c r="C13" s="20" t="s">
        <v>15</v>
      </c>
      <c r="D13" s="46">
        <v>5647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5647</v>
      </c>
      <c r="O13" s="47">
        <f t="shared" si="2"/>
        <v>41.829629629629629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SUM(D15:D16)</f>
        <v>14750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14750</v>
      </c>
      <c r="O14" s="45">
        <f t="shared" si="2"/>
        <v>109.25925925925925</v>
      </c>
      <c r="P14" s="10"/>
    </row>
    <row r="15" spans="1:133">
      <c r="A15" s="12"/>
      <c r="B15" s="25">
        <v>335.12</v>
      </c>
      <c r="C15" s="20" t="s">
        <v>18</v>
      </c>
      <c r="D15" s="46">
        <v>4687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4687</v>
      </c>
      <c r="O15" s="47">
        <f t="shared" si="2"/>
        <v>34.718518518518522</v>
      </c>
      <c r="P15" s="9"/>
    </row>
    <row r="16" spans="1:133">
      <c r="A16" s="12"/>
      <c r="B16" s="25">
        <v>335.18</v>
      </c>
      <c r="C16" s="20" t="s">
        <v>19</v>
      </c>
      <c r="D16" s="46">
        <v>10063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10063</v>
      </c>
      <c r="O16" s="47">
        <f t="shared" si="2"/>
        <v>74.540740740740745</v>
      </c>
      <c r="P16" s="9"/>
    </row>
    <row r="17" spans="1:119" ht="15.75">
      <c r="A17" s="29" t="s">
        <v>2</v>
      </c>
      <c r="B17" s="30"/>
      <c r="C17" s="31"/>
      <c r="D17" s="32">
        <f t="shared" ref="D17:M17" si="5">SUM(D18:D20)</f>
        <v>150911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32">
        <f t="shared" si="1"/>
        <v>150911</v>
      </c>
      <c r="O17" s="45">
        <f t="shared" si="2"/>
        <v>1117.8592592592593</v>
      </c>
      <c r="P17" s="10"/>
    </row>
    <row r="18" spans="1:119">
      <c r="A18" s="12"/>
      <c r="B18" s="25">
        <v>361.1</v>
      </c>
      <c r="C18" s="20" t="s">
        <v>28</v>
      </c>
      <c r="D18" s="46">
        <v>1535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1535</v>
      </c>
      <c r="O18" s="47">
        <f t="shared" si="2"/>
        <v>11.37037037037037</v>
      </c>
      <c r="P18" s="9"/>
    </row>
    <row r="19" spans="1:119">
      <c r="A19" s="12"/>
      <c r="B19" s="25">
        <v>362</v>
      </c>
      <c r="C19" s="20" t="s">
        <v>29</v>
      </c>
      <c r="D19" s="46">
        <v>149100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149100</v>
      </c>
      <c r="O19" s="47">
        <f t="shared" si="2"/>
        <v>1104.4444444444443</v>
      </c>
      <c r="P19" s="9"/>
    </row>
    <row r="20" spans="1:119" ht="15.75" thickBot="1">
      <c r="A20" s="12"/>
      <c r="B20" s="25">
        <v>369.9</v>
      </c>
      <c r="C20" s="20" t="s">
        <v>39</v>
      </c>
      <c r="D20" s="46">
        <v>276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276</v>
      </c>
      <c r="O20" s="47">
        <f t="shared" si="2"/>
        <v>2.0444444444444443</v>
      </c>
      <c r="P20" s="9"/>
    </row>
    <row r="21" spans="1:119" ht="16.5" thickBot="1">
      <c r="A21" s="14" t="s">
        <v>25</v>
      </c>
      <c r="B21" s="23"/>
      <c r="C21" s="22"/>
      <c r="D21" s="15">
        <f>SUM(D5,D11,D14,D17)</f>
        <v>190948</v>
      </c>
      <c r="E21" s="15">
        <f t="shared" ref="E21:M21" si="6">SUM(E5,E11,E14,E17)</f>
        <v>0</v>
      </c>
      <c r="F21" s="15">
        <f t="shared" si="6"/>
        <v>0</v>
      </c>
      <c r="G21" s="15">
        <f t="shared" si="6"/>
        <v>0</v>
      </c>
      <c r="H21" s="15">
        <f t="shared" si="6"/>
        <v>0</v>
      </c>
      <c r="I21" s="15">
        <f t="shared" si="6"/>
        <v>0</v>
      </c>
      <c r="J21" s="15">
        <f t="shared" si="6"/>
        <v>0</v>
      </c>
      <c r="K21" s="15">
        <f t="shared" si="6"/>
        <v>0</v>
      </c>
      <c r="L21" s="15">
        <f t="shared" si="6"/>
        <v>0</v>
      </c>
      <c r="M21" s="15">
        <f t="shared" si="6"/>
        <v>0</v>
      </c>
      <c r="N21" s="15">
        <f t="shared" si="1"/>
        <v>190948</v>
      </c>
      <c r="O21" s="38">
        <f t="shared" si="2"/>
        <v>1414.4296296296295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6"/>
      <c r="B22" s="18"/>
      <c r="C22" s="18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/>
    </row>
    <row r="23" spans="1:119">
      <c r="A23" s="40"/>
      <c r="B23" s="41"/>
      <c r="C23" s="41"/>
      <c r="D23" s="42"/>
      <c r="E23" s="42"/>
      <c r="F23" s="42"/>
      <c r="G23" s="42"/>
      <c r="H23" s="42"/>
      <c r="I23" s="42"/>
      <c r="J23" s="42"/>
      <c r="K23" s="42"/>
      <c r="L23" s="48" t="s">
        <v>40</v>
      </c>
      <c r="M23" s="48"/>
      <c r="N23" s="48"/>
      <c r="O23" s="43">
        <v>135</v>
      </c>
    </row>
    <row r="24" spans="1:119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</row>
    <row r="25" spans="1:119" ht="15.75" thickBot="1">
      <c r="A25" s="52" t="s">
        <v>41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17659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17659</v>
      </c>
      <c r="O5" s="33">
        <f t="shared" ref="O5:O23" si="2">(N5/O$25)</f>
        <v>102.66860465116279</v>
      </c>
      <c r="P5" s="6"/>
    </row>
    <row r="6" spans="1:133">
      <c r="A6" s="12"/>
      <c r="B6" s="25">
        <v>312.41000000000003</v>
      </c>
      <c r="C6" s="20" t="s">
        <v>10</v>
      </c>
      <c r="D6" s="46">
        <v>3934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3934</v>
      </c>
      <c r="O6" s="47">
        <f t="shared" si="2"/>
        <v>22.872093023255815</v>
      </c>
      <c r="P6" s="9"/>
    </row>
    <row r="7" spans="1:133">
      <c r="A7" s="12"/>
      <c r="B7" s="25">
        <v>312.42</v>
      </c>
      <c r="C7" s="20" t="s">
        <v>9</v>
      </c>
      <c r="D7" s="46">
        <v>1889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1889</v>
      </c>
      <c r="O7" s="47">
        <f t="shared" si="2"/>
        <v>10.982558139534884</v>
      </c>
      <c r="P7" s="9"/>
    </row>
    <row r="8" spans="1:133">
      <c r="A8" s="12"/>
      <c r="B8" s="25">
        <v>314.10000000000002</v>
      </c>
      <c r="C8" s="20" t="s">
        <v>11</v>
      </c>
      <c r="D8" s="46">
        <v>3898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3898</v>
      </c>
      <c r="O8" s="47">
        <f t="shared" si="2"/>
        <v>22.662790697674417</v>
      </c>
      <c r="P8" s="9"/>
    </row>
    <row r="9" spans="1:133">
      <c r="A9" s="12"/>
      <c r="B9" s="25">
        <v>315</v>
      </c>
      <c r="C9" s="20" t="s">
        <v>12</v>
      </c>
      <c r="D9" s="46">
        <v>2734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2734</v>
      </c>
      <c r="O9" s="47">
        <f t="shared" si="2"/>
        <v>15.895348837209303</v>
      </c>
      <c r="P9" s="9"/>
    </row>
    <row r="10" spans="1:133">
      <c r="A10" s="12"/>
      <c r="B10" s="25">
        <v>316</v>
      </c>
      <c r="C10" s="20" t="s">
        <v>13</v>
      </c>
      <c r="D10" s="46">
        <v>5204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5204</v>
      </c>
      <c r="O10" s="47">
        <f t="shared" si="2"/>
        <v>30.255813953488371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8914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8914</v>
      </c>
      <c r="O11" s="45">
        <f t="shared" si="2"/>
        <v>51.825581395348834</v>
      </c>
      <c r="P11" s="10"/>
    </row>
    <row r="12" spans="1:133">
      <c r="A12" s="12"/>
      <c r="B12" s="25">
        <v>322</v>
      </c>
      <c r="C12" s="20" t="s">
        <v>0</v>
      </c>
      <c r="D12" s="46">
        <v>3323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3323</v>
      </c>
      <c r="O12" s="47">
        <f t="shared" si="2"/>
        <v>19.319767441860463</v>
      </c>
      <c r="P12" s="9"/>
    </row>
    <row r="13" spans="1:133">
      <c r="A13" s="12"/>
      <c r="B13" s="25">
        <v>323.10000000000002</v>
      </c>
      <c r="C13" s="20" t="s">
        <v>15</v>
      </c>
      <c r="D13" s="46">
        <v>5591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5591</v>
      </c>
      <c r="O13" s="47">
        <f t="shared" si="2"/>
        <v>32.505813953488371</v>
      </c>
      <c r="P13" s="9"/>
    </row>
    <row r="14" spans="1:133" ht="15.75">
      <c r="A14" s="29" t="s">
        <v>17</v>
      </c>
      <c r="B14" s="30"/>
      <c r="C14" s="31"/>
      <c r="D14" s="32">
        <f t="shared" ref="D14:M14" si="4">SUM(D15:D17)</f>
        <v>15993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15993</v>
      </c>
      <c r="O14" s="45">
        <f t="shared" si="2"/>
        <v>92.982558139534888</v>
      </c>
      <c r="P14" s="10"/>
    </row>
    <row r="15" spans="1:133">
      <c r="A15" s="12"/>
      <c r="B15" s="25">
        <v>331.1</v>
      </c>
      <c r="C15" s="20" t="s">
        <v>16</v>
      </c>
      <c r="D15" s="46">
        <v>624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624</v>
      </c>
      <c r="O15" s="47">
        <f t="shared" si="2"/>
        <v>3.6279069767441858</v>
      </c>
      <c r="P15" s="9"/>
    </row>
    <row r="16" spans="1:133">
      <c r="A16" s="12"/>
      <c r="B16" s="25">
        <v>335.12</v>
      </c>
      <c r="C16" s="20" t="s">
        <v>18</v>
      </c>
      <c r="D16" s="46">
        <v>5078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5078</v>
      </c>
      <c r="O16" s="47">
        <f t="shared" si="2"/>
        <v>29.523255813953487</v>
      </c>
      <c r="P16" s="9"/>
    </row>
    <row r="17" spans="1:119">
      <c r="A17" s="12"/>
      <c r="B17" s="25">
        <v>335.18</v>
      </c>
      <c r="C17" s="20" t="s">
        <v>19</v>
      </c>
      <c r="D17" s="46">
        <v>10291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10291</v>
      </c>
      <c r="O17" s="47">
        <f t="shared" si="2"/>
        <v>59.831395348837212</v>
      </c>
      <c r="P17" s="9"/>
    </row>
    <row r="18" spans="1:119" ht="15.75">
      <c r="A18" s="29" t="s">
        <v>24</v>
      </c>
      <c r="B18" s="30"/>
      <c r="C18" s="31"/>
      <c r="D18" s="32">
        <f t="shared" ref="D18:M18" si="5">SUM(D19:D19)</f>
        <v>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7</v>
      </c>
      <c r="O18" s="45">
        <f t="shared" si="2"/>
        <v>4.0697674418604654E-2</v>
      </c>
      <c r="P18" s="10"/>
    </row>
    <row r="19" spans="1:119">
      <c r="A19" s="13"/>
      <c r="B19" s="39">
        <v>359</v>
      </c>
      <c r="C19" s="21" t="s">
        <v>27</v>
      </c>
      <c r="D19" s="46">
        <v>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</v>
      </c>
      <c r="O19" s="47">
        <f t="shared" si="2"/>
        <v>4.0697674418604654E-2</v>
      </c>
      <c r="P19" s="9"/>
    </row>
    <row r="20" spans="1:119" ht="15.75">
      <c r="A20" s="29" t="s">
        <v>2</v>
      </c>
      <c r="B20" s="30"/>
      <c r="C20" s="31"/>
      <c r="D20" s="32">
        <f t="shared" ref="D20:M20" si="6">SUM(D21:D22)</f>
        <v>143741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1"/>
        <v>143741</v>
      </c>
      <c r="O20" s="45">
        <f t="shared" si="2"/>
        <v>835.70348837209303</v>
      </c>
      <c r="P20" s="10"/>
    </row>
    <row r="21" spans="1:119">
      <c r="A21" s="12"/>
      <c r="B21" s="25">
        <v>361.1</v>
      </c>
      <c r="C21" s="20" t="s">
        <v>28</v>
      </c>
      <c r="D21" s="46">
        <v>3541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3541</v>
      </c>
      <c r="O21" s="47">
        <f t="shared" si="2"/>
        <v>20.587209302325583</v>
      </c>
      <c r="P21" s="9"/>
    </row>
    <row r="22" spans="1:119" ht="15.75" thickBot="1">
      <c r="A22" s="12"/>
      <c r="B22" s="25">
        <v>362</v>
      </c>
      <c r="C22" s="20" t="s">
        <v>29</v>
      </c>
      <c r="D22" s="46">
        <v>140200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140200</v>
      </c>
      <c r="O22" s="47">
        <f t="shared" si="2"/>
        <v>815.11627906976742</v>
      </c>
      <c r="P22" s="9"/>
    </row>
    <row r="23" spans="1:119" ht="16.5" thickBot="1">
      <c r="A23" s="14" t="s">
        <v>25</v>
      </c>
      <c r="B23" s="23"/>
      <c r="C23" s="22"/>
      <c r="D23" s="15">
        <f>SUM(D5,D11,D14,D18,D20)</f>
        <v>186314</v>
      </c>
      <c r="E23" s="15">
        <f t="shared" ref="E23:M23" si="7">SUM(E5,E11,E14,E18,E20)</f>
        <v>0</v>
      </c>
      <c r="F23" s="15">
        <f t="shared" si="7"/>
        <v>0</v>
      </c>
      <c r="G23" s="15">
        <f t="shared" si="7"/>
        <v>0</v>
      </c>
      <c r="H23" s="15">
        <f t="shared" si="7"/>
        <v>0</v>
      </c>
      <c r="I23" s="15">
        <f t="shared" si="7"/>
        <v>0</v>
      </c>
      <c r="J23" s="15">
        <f t="shared" si="7"/>
        <v>0</v>
      </c>
      <c r="K23" s="15">
        <f t="shared" si="7"/>
        <v>0</v>
      </c>
      <c r="L23" s="15">
        <f t="shared" si="7"/>
        <v>0</v>
      </c>
      <c r="M23" s="15">
        <f t="shared" si="7"/>
        <v>0</v>
      </c>
      <c r="N23" s="15">
        <f t="shared" si="1"/>
        <v>186314</v>
      </c>
      <c r="O23" s="38">
        <f t="shared" si="2"/>
        <v>1083.2209302325582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48" t="s">
        <v>36</v>
      </c>
      <c r="M25" s="48"/>
      <c r="N25" s="48"/>
      <c r="O25" s="43">
        <v>172</v>
      </c>
    </row>
    <row r="26" spans="1:119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19" ht="15.75" thickBot="1">
      <c r="A27" s="52" t="s">
        <v>41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</row>
  </sheetData>
  <mergeCells count="10">
    <mergeCell ref="A27:O27"/>
    <mergeCell ref="A26:O26"/>
    <mergeCell ref="L25:N2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18204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18204</v>
      </c>
      <c r="O5" s="33">
        <f t="shared" ref="O5:O26" si="2">(N5/O$28)</f>
        <v>111</v>
      </c>
      <c r="P5" s="6"/>
    </row>
    <row r="6" spans="1:133">
      <c r="A6" s="12"/>
      <c r="B6" s="25">
        <v>312.41000000000003</v>
      </c>
      <c r="C6" s="20" t="s">
        <v>10</v>
      </c>
      <c r="D6" s="46">
        <v>1937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1937</v>
      </c>
      <c r="O6" s="47">
        <f t="shared" si="2"/>
        <v>11.810975609756097</v>
      </c>
      <c r="P6" s="9"/>
    </row>
    <row r="7" spans="1:133">
      <c r="A7" s="12"/>
      <c r="B7" s="25">
        <v>312.42</v>
      </c>
      <c r="C7" s="20" t="s">
        <v>9</v>
      </c>
      <c r="D7" s="46">
        <v>4126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4126</v>
      </c>
      <c r="O7" s="47">
        <f t="shared" si="2"/>
        <v>25.158536585365855</v>
      </c>
      <c r="P7" s="9"/>
    </row>
    <row r="8" spans="1:133">
      <c r="A8" s="12"/>
      <c r="B8" s="25">
        <v>314.10000000000002</v>
      </c>
      <c r="C8" s="20" t="s">
        <v>11</v>
      </c>
      <c r="D8" s="46">
        <v>4159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4159</v>
      </c>
      <c r="O8" s="47">
        <f t="shared" si="2"/>
        <v>25.359756097560975</v>
      </c>
      <c r="P8" s="9"/>
    </row>
    <row r="9" spans="1:133">
      <c r="A9" s="12"/>
      <c r="B9" s="25">
        <v>315</v>
      </c>
      <c r="C9" s="20" t="s">
        <v>12</v>
      </c>
      <c r="D9" s="46">
        <v>2199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2199</v>
      </c>
      <c r="O9" s="47">
        <f t="shared" si="2"/>
        <v>13.408536585365853</v>
      </c>
      <c r="P9" s="9"/>
    </row>
    <row r="10" spans="1:133">
      <c r="A10" s="12"/>
      <c r="B10" s="25">
        <v>316</v>
      </c>
      <c r="C10" s="20" t="s">
        <v>13</v>
      </c>
      <c r="D10" s="46">
        <v>5783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5783</v>
      </c>
      <c r="O10" s="47">
        <f t="shared" si="2"/>
        <v>35.262195121951223</v>
      </c>
      <c r="P10" s="9"/>
    </row>
    <row r="11" spans="1:133" ht="15.75">
      <c r="A11" s="29" t="s">
        <v>55</v>
      </c>
      <c r="B11" s="30"/>
      <c r="C11" s="31"/>
      <c r="D11" s="32">
        <f t="shared" ref="D11:M11" si="3">SUM(D12:D14)</f>
        <v>12583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12583</v>
      </c>
      <c r="O11" s="45">
        <f t="shared" si="2"/>
        <v>76.725609756097555</v>
      </c>
      <c r="P11" s="10"/>
    </row>
    <row r="12" spans="1:133">
      <c r="A12" s="12"/>
      <c r="B12" s="25">
        <v>322</v>
      </c>
      <c r="C12" s="20" t="s">
        <v>0</v>
      </c>
      <c r="D12" s="46">
        <v>6479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6479</v>
      </c>
      <c r="O12" s="47">
        <f t="shared" si="2"/>
        <v>39.506097560975611</v>
      </c>
      <c r="P12" s="9"/>
    </row>
    <row r="13" spans="1:133">
      <c r="A13" s="12"/>
      <c r="B13" s="25">
        <v>323.10000000000002</v>
      </c>
      <c r="C13" s="20" t="s">
        <v>15</v>
      </c>
      <c r="D13" s="46">
        <v>6067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6067</v>
      </c>
      <c r="O13" s="47">
        <f t="shared" si="2"/>
        <v>36.993902439024389</v>
      </c>
      <c r="P13" s="9"/>
    </row>
    <row r="14" spans="1:133">
      <c r="A14" s="12"/>
      <c r="B14" s="25">
        <v>329</v>
      </c>
      <c r="C14" s="20" t="s">
        <v>56</v>
      </c>
      <c r="D14" s="46">
        <v>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</v>
      </c>
      <c r="O14" s="47">
        <f t="shared" si="2"/>
        <v>0.22560975609756098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SUM(D16:D19)</f>
        <v>39955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39955</v>
      </c>
      <c r="O15" s="45">
        <f t="shared" si="2"/>
        <v>243.6280487804878</v>
      </c>
      <c r="P15" s="10"/>
    </row>
    <row r="16" spans="1:133">
      <c r="A16" s="12"/>
      <c r="B16" s="25">
        <v>331.39</v>
      </c>
      <c r="C16" s="20" t="s">
        <v>57</v>
      </c>
      <c r="D16" s="46">
        <v>410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410</v>
      </c>
      <c r="O16" s="47">
        <f t="shared" si="2"/>
        <v>2.5</v>
      </c>
      <c r="P16" s="9"/>
    </row>
    <row r="17" spans="1:119">
      <c r="A17" s="12"/>
      <c r="B17" s="25">
        <v>335.12</v>
      </c>
      <c r="C17" s="20" t="s">
        <v>18</v>
      </c>
      <c r="D17" s="46">
        <v>5628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5628</v>
      </c>
      <c r="O17" s="47">
        <f t="shared" si="2"/>
        <v>34.31707317073171</v>
      </c>
      <c r="P17" s="9"/>
    </row>
    <row r="18" spans="1:119">
      <c r="A18" s="12"/>
      <c r="B18" s="25">
        <v>335.18</v>
      </c>
      <c r="C18" s="20" t="s">
        <v>19</v>
      </c>
      <c r="D18" s="46">
        <v>11417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11417</v>
      </c>
      <c r="O18" s="47">
        <f t="shared" si="2"/>
        <v>69.615853658536579</v>
      </c>
      <c r="P18" s="9"/>
    </row>
    <row r="19" spans="1:119">
      <c r="A19" s="12"/>
      <c r="B19" s="25">
        <v>337.3</v>
      </c>
      <c r="C19" s="20" t="s">
        <v>58</v>
      </c>
      <c r="D19" s="46">
        <v>22500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22500</v>
      </c>
      <c r="O19" s="47">
        <f t="shared" si="2"/>
        <v>137.19512195121951</v>
      </c>
      <c r="P19" s="9"/>
    </row>
    <row r="20" spans="1:119" ht="15.75">
      <c r="A20" s="29" t="s">
        <v>59</v>
      </c>
      <c r="B20" s="30"/>
      <c r="C20" s="31"/>
      <c r="D20" s="32">
        <f t="shared" ref="D20:M20" si="5">SUM(D21:D21)</f>
        <v>458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458</v>
      </c>
      <c r="O20" s="45">
        <f t="shared" si="2"/>
        <v>2.7926829268292681</v>
      </c>
      <c r="P20" s="10"/>
    </row>
    <row r="21" spans="1:119">
      <c r="A21" s="12"/>
      <c r="B21" s="25">
        <v>349</v>
      </c>
      <c r="C21" s="20" t="s">
        <v>60</v>
      </c>
      <c r="D21" s="46">
        <v>458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458</v>
      </c>
      <c r="O21" s="47">
        <f t="shared" si="2"/>
        <v>2.7926829268292681</v>
      </c>
      <c r="P21" s="9"/>
    </row>
    <row r="22" spans="1:119" ht="15.75">
      <c r="A22" s="29" t="s">
        <v>2</v>
      </c>
      <c r="B22" s="30"/>
      <c r="C22" s="31"/>
      <c r="D22" s="32">
        <f t="shared" ref="D22:M22" si="6">SUM(D23:D25)</f>
        <v>150034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1"/>
        <v>150034</v>
      </c>
      <c r="O22" s="45">
        <f t="shared" si="2"/>
        <v>914.84146341463418</v>
      </c>
      <c r="P22" s="10"/>
    </row>
    <row r="23" spans="1:119">
      <c r="A23" s="12"/>
      <c r="B23" s="25">
        <v>361.1</v>
      </c>
      <c r="C23" s="20" t="s">
        <v>28</v>
      </c>
      <c r="D23" s="46">
        <v>484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484</v>
      </c>
      <c r="O23" s="47">
        <f t="shared" si="2"/>
        <v>2.9512195121951219</v>
      </c>
      <c r="P23" s="9"/>
    </row>
    <row r="24" spans="1:119">
      <c r="A24" s="12"/>
      <c r="B24" s="25">
        <v>362</v>
      </c>
      <c r="C24" s="20" t="s">
        <v>29</v>
      </c>
      <c r="D24" s="46">
        <v>149150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149150</v>
      </c>
      <c r="O24" s="47">
        <f t="shared" si="2"/>
        <v>909.45121951219517</v>
      </c>
      <c r="P24" s="9"/>
    </row>
    <row r="25" spans="1:119" ht="15.75" thickBot="1">
      <c r="A25" s="12"/>
      <c r="B25" s="25">
        <v>369.9</v>
      </c>
      <c r="C25" s="20" t="s">
        <v>39</v>
      </c>
      <c r="D25" s="46">
        <v>400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400</v>
      </c>
      <c r="O25" s="47">
        <f t="shared" si="2"/>
        <v>2.4390243902439024</v>
      </c>
      <c r="P25" s="9"/>
    </row>
    <row r="26" spans="1:119" ht="16.5" thickBot="1">
      <c r="A26" s="14" t="s">
        <v>25</v>
      </c>
      <c r="B26" s="23"/>
      <c r="C26" s="22"/>
      <c r="D26" s="15">
        <f>SUM(D5,D11,D15,D20,D22)</f>
        <v>221234</v>
      </c>
      <c r="E26" s="15">
        <f t="shared" ref="E26:M26" si="7">SUM(E5,E11,E15,E20,E22)</f>
        <v>0</v>
      </c>
      <c r="F26" s="15">
        <f t="shared" si="7"/>
        <v>0</v>
      </c>
      <c r="G26" s="15">
        <f t="shared" si="7"/>
        <v>0</v>
      </c>
      <c r="H26" s="15">
        <f t="shared" si="7"/>
        <v>0</v>
      </c>
      <c r="I26" s="15">
        <f t="shared" si="7"/>
        <v>0</v>
      </c>
      <c r="J26" s="15">
        <f t="shared" si="7"/>
        <v>0</v>
      </c>
      <c r="K26" s="15">
        <f t="shared" si="7"/>
        <v>0</v>
      </c>
      <c r="L26" s="15">
        <f t="shared" si="7"/>
        <v>0</v>
      </c>
      <c r="M26" s="15">
        <f t="shared" si="7"/>
        <v>0</v>
      </c>
      <c r="N26" s="15">
        <f t="shared" si="1"/>
        <v>221234</v>
      </c>
      <c r="O26" s="38">
        <f t="shared" si="2"/>
        <v>1348.9878048780488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48" t="s">
        <v>61</v>
      </c>
      <c r="M28" s="48"/>
      <c r="N28" s="48"/>
      <c r="O28" s="43">
        <v>164</v>
      </c>
    </row>
    <row r="29" spans="1:119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19" ht="15.75" customHeight="1" thickBot="1">
      <c r="A30" s="52" t="s">
        <v>41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8"/>
      <c r="M3" s="69"/>
      <c r="N3" s="36"/>
      <c r="O3" s="37"/>
      <c r="P3" s="70" t="s">
        <v>81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82</v>
      </c>
      <c r="N4" s="35" t="s">
        <v>8</v>
      </c>
      <c r="O4" s="35" t="s">
        <v>83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84</v>
      </c>
      <c r="B5" s="26"/>
      <c r="C5" s="26"/>
      <c r="D5" s="27">
        <f t="shared" ref="D5:N5" si="0">SUM(D6:D10)</f>
        <v>16161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16161</v>
      </c>
      <c r="P5" s="33">
        <f t="shared" ref="P5:P25" si="1">(O5/P$27)</f>
        <v>118.83088235294117</v>
      </c>
      <c r="Q5" s="6"/>
    </row>
    <row r="6" spans="1:134">
      <c r="A6" s="12"/>
      <c r="B6" s="25">
        <v>312.41000000000003</v>
      </c>
      <c r="C6" s="20" t="s">
        <v>85</v>
      </c>
      <c r="D6" s="46">
        <v>4052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0" si="2">SUM(D6:N6)</f>
        <v>4052</v>
      </c>
      <c r="P6" s="47">
        <f t="shared" si="1"/>
        <v>29.794117647058822</v>
      </c>
      <c r="Q6" s="9"/>
    </row>
    <row r="7" spans="1:134">
      <c r="A7" s="12"/>
      <c r="B7" s="25">
        <v>312.43</v>
      </c>
      <c r="C7" s="20" t="s">
        <v>86</v>
      </c>
      <c r="D7" s="46">
        <v>1847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1847</v>
      </c>
      <c r="P7" s="47">
        <f t="shared" si="1"/>
        <v>13.580882352941176</v>
      </c>
      <c r="Q7" s="9"/>
    </row>
    <row r="8" spans="1:134">
      <c r="A8" s="12"/>
      <c r="B8" s="25">
        <v>314.10000000000002</v>
      </c>
      <c r="C8" s="20" t="s">
        <v>11</v>
      </c>
      <c r="D8" s="46">
        <v>6577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6577</v>
      </c>
      <c r="P8" s="47">
        <f t="shared" si="1"/>
        <v>48.360294117647058</v>
      </c>
      <c r="Q8" s="9"/>
    </row>
    <row r="9" spans="1:134">
      <c r="A9" s="12"/>
      <c r="B9" s="25">
        <v>315.10000000000002</v>
      </c>
      <c r="C9" s="20" t="s">
        <v>87</v>
      </c>
      <c r="D9" s="46">
        <v>3160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3160</v>
      </c>
      <c r="P9" s="47">
        <f t="shared" si="1"/>
        <v>23.235294117647058</v>
      </c>
      <c r="Q9" s="9"/>
    </row>
    <row r="10" spans="1:134">
      <c r="A10" s="12"/>
      <c r="B10" s="25">
        <v>316</v>
      </c>
      <c r="C10" s="20" t="s">
        <v>48</v>
      </c>
      <c r="D10" s="46">
        <v>525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525</v>
      </c>
      <c r="P10" s="47">
        <f t="shared" si="1"/>
        <v>3.8602941176470589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SUM(D12:D13)</f>
        <v>7023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7023</v>
      </c>
      <c r="P11" s="45">
        <f t="shared" si="1"/>
        <v>51.639705882352942</v>
      </c>
      <c r="Q11" s="10"/>
    </row>
    <row r="12" spans="1:134">
      <c r="A12" s="12"/>
      <c r="B12" s="25">
        <v>322</v>
      </c>
      <c r="C12" s="20" t="s">
        <v>88</v>
      </c>
      <c r="D12" s="46">
        <v>570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570</v>
      </c>
      <c r="P12" s="47">
        <f t="shared" si="1"/>
        <v>4.1911764705882355</v>
      </c>
      <c r="Q12" s="9"/>
    </row>
    <row r="13" spans="1:134">
      <c r="A13" s="12"/>
      <c r="B13" s="25">
        <v>323.10000000000002</v>
      </c>
      <c r="C13" s="20" t="s">
        <v>15</v>
      </c>
      <c r="D13" s="46">
        <v>6453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" si="4">SUM(D13:N13)</f>
        <v>6453</v>
      </c>
      <c r="P13" s="47">
        <f t="shared" si="1"/>
        <v>47.448529411764703</v>
      </c>
      <c r="Q13" s="9"/>
    </row>
    <row r="14" spans="1:134" ht="15.75">
      <c r="A14" s="29" t="s">
        <v>89</v>
      </c>
      <c r="B14" s="30"/>
      <c r="C14" s="31"/>
      <c r="D14" s="32">
        <f t="shared" ref="D14:N14" si="5">SUM(D15:D18)</f>
        <v>28957</v>
      </c>
      <c r="E14" s="32">
        <f t="shared" si="5"/>
        <v>11013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4">
        <f>SUM(D14:N14)</f>
        <v>39970</v>
      </c>
      <c r="P14" s="45">
        <f t="shared" si="1"/>
        <v>293.89705882352939</v>
      </c>
      <c r="Q14" s="10"/>
    </row>
    <row r="15" spans="1:134">
      <c r="A15" s="12"/>
      <c r="B15" s="25">
        <v>335.125</v>
      </c>
      <c r="C15" s="20" t="s">
        <v>90</v>
      </c>
      <c r="D15" s="46">
        <v>5885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6">SUM(D15:N15)</f>
        <v>5885</v>
      </c>
      <c r="P15" s="47">
        <f t="shared" si="1"/>
        <v>43.272058823529413</v>
      </c>
      <c r="Q15" s="9"/>
    </row>
    <row r="16" spans="1:134">
      <c r="A16" s="12"/>
      <c r="B16" s="25">
        <v>335.18</v>
      </c>
      <c r="C16" s="20" t="s">
        <v>91</v>
      </c>
      <c r="D16" s="46">
        <v>11945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11945</v>
      </c>
      <c r="P16" s="47">
        <f t="shared" si="1"/>
        <v>87.830882352941174</v>
      </c>
      <c r="Q16" s="9"/>
    </row>
    <row r="17" spans="1:120">
      <c r="A17" s="12"/>
      <c r="B17" s="25">
        <v>335.19</v>
      </c>
      <c r="C17" s="20" t="s">
        <v>92</v>
      </c>
      <c r="D17" s="46">
        <v>7940</v>
      </c>
      <c r="E17" s="46">
        <v>11013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18953</v>
      </c>
      <c r="P17" s="47">
        <f t="shared" si="1"/>
        <v>139.36029411764707</v>
      </c>
      <c r="Q17" s="9"/>
    </row>
    <row r="18" spans="1:120">
      <c r="A18" s="12"/>
      <c r="B18" s="25">
        <v>338</v>
      </c>
      <c r="C18" s="20" t="s">
        <v>52</v>
      </c>
      <c r="D18" s="46">
        <v>3187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" si="7">SUM(D18:N18)</f>
        <v>3187</v>
      </c>
      <c r="P18" s="47">
        <f t="shared" si="1"/>
        <v>23.433823529411764</v>
      </c>
      <c r="Q18" s="9"/>
    </row>
    <row r="19" spans="1:120" ht="15.75">
      <c r="A19" s="29" t="s">
        <v>59</v>
      </c>
      <c r="B19" s="30"/>
      <c r="C19" s="31"/>
      <c r="D19" s="32">
        <f t="shared" ref="D19:N19" si="8">SUM(D20:D20)</f>
        <v>54</v>
      </c>
      <c r="E19" s="32">
        <f t="shared" si="8"/>
        <v>0</v>
      </c>
      <c r="F19" s="32">
        <f t="shared" si="8"/>
        <v>0</v>
      </c>
      <c r="G19" s="32">
        <f t="shared" si="8"/>
        <v>0</v>
      </c>
      <c r="H19" s="32">
        <f t="shared" si="8"/>
        <v>0</v>
      </c>
      <c r="I19" s="32">
        <f t="shared" si="8"/>
        <v>0</v>
      </c>
      <c r="J19" s="32">
        <f t="shared" si="8"/>
        <v>0</v>
      </c>
      <c r="K19" s="32">
        <f t="shared" si="8"/>
        <v>0</v>
      </c>
      <c r="L19" s="32">
        <f t="shared" si="8"/>
        <v>0</v>
      </c>
      <c r="M19" s="32">
        <f t="shared" si="8"/>
        <v>0</v>
      </c>
      <c r="N19" s="32">
        <f t="shared" si="8"/>
        <v>0</v>
      </c>
      <c r="O19" s="32">
        <f>SUM(D19:N19)</f>
        <v>54</v>
      </c>
      <c r="P19" s="45">
        <f t="shared" si="1"/>
        <v>0.39705882352941174</v>
      </c>
      <c r="Q19" s="10"/>
    </row>
    <row r="20" spans="1:120">
      <c r="A20" s="12"/>
      <c r="B20" s="25">
        <v>342.5</v>
      </c>
      <c r="C20" s="20" t="s">
        <v>71</v>
      </c>
      <c r="D20" s="46">
        <v>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" si="9">SUM(D20:N20)</f>
        <v>54</v>
      </c>
      <c r="P20" s="47">
        <f t="shared" si="1"/>
        <v>0.39705882352941174</v>
      </c>
      <c r="Q20" s="9"/>
    </row>
    <row r="21" spans="1:120" ht="15.75">
      <c r="A21" s="29" t="s">
        <v>2</v>
      </c>
      <c r="B21" s="30"/>
      <c r="C21" s="31"/>
      <c r="D21" s="32">
        <f t="shared" ref="D21:N21" si="10">SUM(D22:D24)</f>
        <v>88536</v>
      </c>
      <c r="E21" s="32">
        <f t="shared" si="10"/>
        <v>0</v>
      </c>
      <c r="F21" s="32">
        <f t="shared" si="10"/>
        <v>0</v>
      </c>
      <c r="G21" s="32">
        <f t="shared" si="10"/>
        <v>0</v>
      </c>
      <c r="H21" s="32">
        <f t="shared" si="10"/>
        <v>0</v>
      </c>
      <c r="I21" s="32">
        <f t="shared" si="10"/>
        <v>0</v>
      </c>
      <c r="J21" s="32">
        <f t="shared" si="10"/>
        <v>0</v>
      </c>
      <c r="K21" s="32">
        <f t="shared" si="10"/>
        <v>0</v>
      </c>
      <c r="L21" s="32">
        <f t="shared" si="10"/>
        <v>0</v>
      </c>
      <c r="M21" s="32">
        <f t="shared" si="10"/>
        <v>0</v>
      </c>
      <c r="N21" s="32">
        <f t="shared" si="10"/>
        <v>0</v>
      </c>
      <c r="O21" s="32">
        <f>SUM(D21:N21)</f>
        <v>88536</v>
      </c>
      <c r="P21" s="45">
        <f t="shared" si="1"/>
        <v>651</v>
      </c>
      <c r="Q21" s="10"/>
    </row>
    <row r="22" spans="1:120">
      <c r="A22" s="12"/>
      <c r="B22" s="25">
        <v>361.1</v>
      </c>
      <c r="C22" s="20" t="s">
        <v>28</v>
      </c>
      <c r="D22" s="46">
        <v>3578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3578</v>
      </c>
      <c r="P22" s="47">
        <f t="shared" si="1"/>
        <v>26.308823529411764</v>
      </c>
      <c r="Q22" s="9"/>
    </row>
    <row r="23" spans="1:120">
      <c r="A23" s="12"/>
      <c r="B23" s="25">
        <v>362</v>
      </c>
      <c r="C23" s="20" t="s">
        <v>29</v>
      </c>
      <c r="D23" s="46">
        <v>79932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4" si="11">SUM(D23:N23)</f>
        <v>79932</v>
      </c>
      <c r="P23" s="47">
        <f t="shared" si="1"/>
        <v>587.73529411764707</v>
      </c>
      <c r="Q23" s="9"/>
    </row>
    <row r="24" spans="1:120" ht="15.75" thickBot="1">
      <c r="A24" s="12"/>
      <c r="B24" s="25">
        <v>369.9</v>
      </c>
      <c r="C24" s="20" t="s">
        <v>39</v>
      </c>
      <c r="D24" s="46">
        <v>5026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1"/>
        <v>5026</v>
      </c>
      <c r="P24" s="47">
        <f t="shared" si="1"/>
        <v>36.955882352941174</v>
      </c>
      <c r="Q24" s="9"/>
    </row>
    <row r="25" spans="1:120" ht="16.5" thickBot="1">
      <c r="A25" s="14" t="s">
        <v>25</v>
      </c>
      <c r="B25" s="23"/>
      <c r="C25" s="22"/>
      <c r="D25" s="15">
        <f>SUM(D5,D11,D14,D19,D21)</f>
        <v>140731</v>
      </c>
      <c r="E25" s="15">
        <f t="shared" ref="E25:N25" si="12">SUM(E5,E11,E14,E19,E21)</f>
        <v>11013</v>
      </c>
      <c r="F25" s="15">
        <f t="shared" si="12"/>
        <v>0</v>
      </c>
      <c r="G25" s="15">
        <f t="shared" si="12"/>
        <v>0</v>
      </c>
      <c r="H25" s="15">
        <f t="shared" si="12"/>
        <v>0</v>
      </c>
      <c r="I25" s="15">
        <f t="shared" si="12"/>
        <v>0</v>
      </c>
      <c r="J25" s="15">
        <f t="shared" si="12"/>
        <v>0</v>
      </c>
      <c r="K25" s="15">
        <f t="shared" si="12"/>
        <v>0</v>
      </c>
      <c r="L25" s="15">
        <f t="shared" si="12"/>
        <v>0</v>
      </c>
      <c r="M25" s="15">
        <f t="shared" si="12"/>
        <v>0</v>
      </c>
      <c r="N25" s="15">
        <f t="shared" si="12"/>
        <v>0</v>
      </c>
      <c r="O25" s="15">
        <f>SUM(D25:N25)</f>
        <v>151744</v>
      </c>
      <c r="P25" s="38">
        <f t="shared" si="1"/>
        <v>1115.7647058823529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9"/>
    </row>
    <row r="27" spans="1:120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42"/>
      <c r="M27" s="48" t="s">
        <v>93</v>
      </c>
      <c r="N27" s="48"/>
      <c r="O27" s="48"/>
      <c r="P27" s="43">
        <v>136</v>
      </c>
    </row>
    <row r="28" spans="1:120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20" ht="15.75" customHeight="1" thickBot="1">
      <c r="A29" s="52" t="s">
        <v>41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4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16268</v>
      </c>
      <c r="E5" s="27">
        <f t="shared" si="0"/>
        <v>9485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25753</v>
      </c>
      <c r="O5" s="33">
        <f t="shared" ref="O5:O24" si="1">(N5/O$26)</f>
        <v>186.6159420289855</v>
      </c>
      <c r="P5" s="6"/>
    </row>
    <row r="6" spans="1:133">
      <c r="A6" s="12"/>
      <c r="B6" s="25">
        <v>312.41000000000003</v>
      </c>
      <c r="C6" s="20" t="s">
        <v>10</v>
      </c>
      <c r="D6" s="46">
        <v>3980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3980</v>
      </c>
      <c r="O6" s="47">
        <f t="shared" si="1"/>
        <v>28.840579710144926</v>
      </c>
      <c r="P6" s="9"/>
    </row>
    <row r="7" spans="1:133">
      <c r="A7" s="12"/>
      <c r="B7" s="25">
        <v>312.42</v>
      </c>
      <c r="C7" s="20" t="s">
        <v>9</v>
      </c>
      <c r="D7" s="46">
        <v>1832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1832</v>
      </c>
      <c r="O7" s="47">
        <f t="shared" si="1"/>
        <v>13.27536231884058</v>
      </c>
      <c r="P7" s="9"/>
    </row>
    <row r="8" spans="1:133">
      <c r="A8" s="12"/>
      <c r="B8" s="25">
        <v>312.60000000000002</v>
      </c>
      <c r="C8" s="20" t="s">
        <v>70</v>
      </c>
      <c r="D8" s="46">
        <v>0</v>
      </c>
      <c r="E8" s="46">
        <v>9485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9485</v>
      </c>
      <c r="O8" s="47">
        <f t="shared" si="1"/>
        <v>68.731884057971016</v>
      </c>
      <c r="P8" s="9"/>
    </row>
    <row r="9" spans="1:133">
      <c r="A9" s="12"/>
      <c r="B9" s="25">
        <v>314.10000000000002</v>
      </c>
      <c r="C9" s="20" t="s">
        <v>11</v>
      </c>
      <c r="D9" s="46">
        <v>6370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6370</v>
      </c>
      <c r="O9" s="47">
        <f t="shared" si="1"/>
        <v>46.159420289855071</v>
      </c>
      <c r="P9" s="9"/>
    </row>
    <row r="10" spans="1:133">
      <c r="A10" s="12"/>
      <c r="B10" s="25">
        <v>315</v>
      </c>
      <c r="C10" s="20" t="s">
        <v>47</v>
      </c>
      <c r="D10" s="46">
        <v>3061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3061</v>
      </c>
      <c r="O10" s="47">
        <f t="shared" si="1"/>
        <v>22.181159420289855</v>
      </c>
      <c r="P10" s="9"/>
    </row>
    <row r="11" spans="1:133">
      <c r="A11" s="12"/>
      <c r="B11" s="25">
        <v>316</v>
      </c>
      <c r="C11" s="20" t="s">
        <v>48</v>
      </c>
      <c r="D11" s="46">
        <v>1025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1025</v>
      </c>
      <c r="O11" s="47">
        <f t="shared" si="1"/>
        <v>7.4275362318840576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7872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24" si="4">SUM(D12:M12)</f>
        <v>7872</v>
      </c>
      <c r="O12" s="45">
        <f t="shared" si="1"/>
        <v>57.043478260869563</v>
      </c>
      <c r="P12" s="10"/>
    </row>
    <row r="13" spans="1:133">
      <c r="A13" s="12"/>
      <c r="B13" s="25">
        <v>322</v>
      </c>
      <c r="C13" s="20" t="s">
        <v>0</v>
      </c>
      <c r="D13" s="46">
        <v>1595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1595</v>
      </c>
      <c r="O13" s="47">
        <f t="shared" si="1"/>
        <v>11.557971014492754</v>
      </c>
      <c r="P13" s="9"/>
    </row>
    <row r="14" spans="1:133">
      <c r="A14" s="12"/>
      <c r="B14" s="25">
        <v>323.10000000000002</v>
      </c>
      <c r="C14" s="20" t="s">
        <v>15</v>
      </c>
      <c r="D14" s="46">
        <v>6277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6277</v>
      </c>
      <c r="O14" s="47">
        <f t="shared" si="1"/>
        <v>45.485507246376812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SUM(D16:D17)</f>
        <v>19382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19382</v>
      </c>
      <c r="O15" s="45">
        <f t="shared" si="1"/>
        <v>140.44927536231884</v>
      </c>
      <c r="P15" s="10"/>
    </row>
    <row r="16" spans="1:133">
      <c r="A16" s="12"/>
      <c r="B16" s="25">
        <v>335.18</v>
      </c>
      <c r="C16" s="20" t="s">
        <v>51</v>
      </c>
      <c r="D16" s="46">
        <v>15604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15604</v>
      </c>
      <c r="O16" s="47">
        <f t="shared" si="1"/>
        <v>113.07246376811594</v>
      </c>
      <c r="P16" s="9"/>
    </row>
    <row r="17" spans="1:119">
      <c r="A17" s="12"/>
      <c r="B17" s="25">
        <v>338</v>
      </c>
      <c r="C17" s="20" t="s">
        <v>52</v>
      </c>
      <c r="D17" s="46">
        <v>3778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3778</v>
      </c>
      <c r="O17" s="47">
        <f t="shared" si="1"/>
        <v>27.376811594202898</v>
      </c>
      <c r="P17" s="9"/>
    </row>
    <row r="18" spans="1:119" ht="15.75">
      <c r="A18" s="29" t="s">
        <v>59</v>
      </c>
      <c r="B18" s="30"/>
      <c r="C18" s="31"/>
      <c r="D18" s="32">
        <f t="shared" ref="D18:M18" si="6">SUM(D19:D19)</f>
        <v>75</v>
      </c>
      <c r="E18" s="32">
        <f t="shared" si="6"/>
        <v>0</v>
      </c>
      <c r="F18" s="32">
        <f t="shared" si="6"/>
        <v>0</v>
      </c>
      <c r="G18" s="32">
        <f t="shared" si="6"/>
        <v>0</v>
      </c>
      <c r="H18" s="32">
        <f t="shared" si="6"/>
        <v>0</v>
      </c>
      <c r="I18" s="32">
        <f t="shared" si="6"/>
        <v>0</v>
      </c>
      <c r="J18" s="32">
        <f t="shared" si="6"/>
        <v>0</v>
      </c>
      <c r="K18" s="32">
        <f t="shared" si="6"/>
        <v>0</v>
      </c>
      <c r="L18" s="32">
        <f t="shared" si="6"/>
        <v>0</v>
      </c>
      <c r="M18" s="32">
        <f t="shared" si="6"/>
        <v>0</v>
      </c>
      <c r="N18" s="32">
        <f t="shared" si="4"/>
        <v>75</v>
      </c>
      <c r="O18" s="45">
        <f t="shared" si="1"/>
        <v>0.54347826086956519</v>
      </c>
      <c r="P18" s="10"/>
    </row>
    <row r="19" spans="1:119">
      <c r="A19" s="12"/>
      <c r="B19" s="25">
        <v>342.5</v>
      </c>
      <c r="C19" s="20" t="s">
        <v>71</v>
      </c>
      <c r="D19" s="46">
        <v>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</v>
      </c>
      <c r="O19" s="47">
        <f t="shared" si="1"/>
        <v>0.54347826086956519</v>
      </c>
      <c r="P19" s="9"/>
    </row>
    <row r="20" spans="1:119" ht="15.75">
      <c r="A20" s="29" t="s">
        <v>2</v>
      </c>
      <c r="B20" s="30"/>
      <c r="C20" s="31"/>
      <c r="D20" s="32">
        <f t="shared" ref="D20:M20" si="7">SUM(D21:D23)</f>
        <v>92453</v>
      </c>
      <c r="E20" s="32">
        <f t="shared" si="7"/>
        <v>0</v>
      </c>
      <c r="F20" s="32">
        <f t="shared" si="7"/>
        <v>0</v>
      </c>
      <c r="G20" s="32">
        <f t="shared" si="7"/>
        <v>0</v>
      </c>
      <c r="H20" s="32">
        <f t="shared" si="7"/>
        <v>0</v>
      </c>
      <c r="I20" s="32">
        <f t="shared" si="7"/>
        <v>0</v>
      </c>
      <c r="J20" s="32">
        <f t="shared" si="7"/>
        <v>0</v>
      </c>
      <c r="K20" s="32">
        <f t="shared" si="7"/>
        <v>0</v>
      </c>
      <c r="L20" s="32">
        <f t="shared" si="7"/>
        <v>0</v>
      </c>
      <c r="M20" s="32">
        <f t="shared" si="7"/>
        <v>0</v>
      </c>
      <c r="N20" s="32">
        <f t="shared" si="4"/>
        <v>92453</v>
      </c>
      <c r="O20" s="45">
        <f t="shared" si="1"/>
        <v>669.94927536231887</v>
      </c>
      <c r="P20" s="10"/>
    </row>
    <row r="21" spans="1:119">
      <c r="A21" s="12"/>
      <c r="B21" s="25">
        <v>361.1</v>
      </c>
      <c r="C21" s="20" t="s">
        <v>28</v>
      </c>
      <c r="D21" s="46">
        <v>9759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9759</v>
      </c>
      <c r="O21" s="47">
        <f t="shared" si="1"/>
        <v>70.717391304347828</v>
      </c>
      <c r="P21" s="9"/>
    </row>
    <row r="22" spans="1:119">
      <c r="A22" s="12"/>
      <c r="B22" s="25">
        <v>362</v>
      </c>
      <c r="C22" s="20" t="s">
        <v>29</v>
      </c>
      <c r="D22" s="46">
        <v>82111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82111</v>
      </c>
      <c r="O22" s="47">
        <f t="shared" si="1"/>
        <v>595.00724637681162</v>
      </c>
      <c r="P22" s="9"/>
    </row>
    <row r="23" spans="1:119" ht="15.75" thickBot="1">
      <c r="A23" s="12"/>
      <c r="B23" s="25">
        <v>369.9</v>
      </c>
      <c r="C23" s="20" t="s">
        <v>39</v>
      </c>
      <c r="D23" s="46">
        <v>583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583</v>
      </c>
      <c r="O23" s="47">
        <f t="shared" si="1"/>
        <v>4.22463768115942</v>
      </c>
      <c r="P23" s="9"/>
    </row>
    <row r="24" spans="1:119" ht="16.5" thickBot="1">
      <c r="A24" s="14" t="s">
        <v>25</v>
      </c>
      <c r="B24" s="23"/>
      <c r="C24" s="22"/>
      <c r="D24" s="15">
        <f>SUM(D5,D12,D15,D18,D20)</f>
        <v>136050</v>
      </c>
      <c r="E24" s="15">
        <f t="shared" ref="E24:M24" si="8">SUM(E5,E12,E15,E18,E20)</f>
        <v>9485</v>
      </c>
      <c r="F24" s="15">
        <f t="shared" si="8"/>
        <v>0</v>
      </c>
      <c r="G24" s="15">
        <f t="shared" si="8"/>
        <v>0</v>
      </c>
      <c r="H24" s="15">
        <f t="shared" si="8"/>
        <v>0</v>
      </c>
      <c r="I24" s="15">
        <f t="shared" si="8"/>
        <v>0</v>
      </c>
      <c r="J24" s="15">
        <f t="shared" si="8"/>
        <v>0</v>
      </c>
      <c r="K24" s="15">
        <f t="shared" si="8"/>
        <v>0</v>
      </c>
      <c r="L24" s="15">
        <f t="shared" si="8"/>
        <v>0</v>
      </c>
      <c r="M24" s="15">
        <f t="shared" si="8"/>
        <v>0</v>
      </c>
      <c r="N24" s="15">
        <f t="shared" si="4"/>
        <v>145535</v>
      </c>
      <c r="O24" s="38">
        <f t="shared" si="1"/>
        <v>1054.6014492753623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6"/>
      <c r="B25" s="18"/>
      <c r="C25" s="18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/>
    </row>
    <row r="26" spans="1:119">
      <c r="A26" s="40"/>
      <c r="B26" s="41"/>
      <c r="C26" s="41"/>
      <c r="D26" s="42"/>
      <c r="E26" s="42"/>
      <c r="F26" s="42"/>
      <c r="G26" s="42"/>
      <c r="H26" s="42"/>
      <c r="I26" s="42"/>
      <c r="J26" s="42"/>
      <c r="K26" s="42"/>
      <c r="L26" s="48" t="s">
        <v>79</v>
      </c>
      <c r="M26" s="48"/>
      <c r="N26" s="48"/>
      <c r="O26" s="43">
        <v>138</v>
      </c>
    </row>
    <row r="27" spans="1:119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</row>
    <row r="28" spans="1:119" ht="15.75" customHeight="1" thickBot="1">
      <c r="A28" s="52" t="s">
        <v>41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16424</v>
      </c>
      <c r="E5" s="27">
        <f t="shared" si="0"/>
        <v>10181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26605</v>
      </c>
      <c r="O5" s="33">
        <f t="shared" ref="O5:O26" si="1">(N5/O$28)</f>
        <v>191.40287769784172</v>
      </c>
      <c r="P5" s="6"/>
    </row>
    <row r="6" spans="1:133">
      <c r="A6" s="12"/>
      <c r="B6" s="25">
        <v>312.10000000000002</v>
      </c>
      <c r="C6" s="20" t="s">
        <v>76</v>
      </c>
      <c r="D6" s="46">
        <v>4365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4365</v>
      </c>
      <c r="O6" s="47">
        <f t="shared" si="1"/>
        <v>31.402877697841728</v>
      </c>
      <c r="P6" s="9"/>
    </row>
    <row r="7" spans="1:133">
      <c r="A7" s="12"/>
      <c r="B7" s="25">
        <v>312.42</v>
      </c>
      <c r="C7" s="20" t="s">
        <v>9</v>
      </c>
      <c r="D7" s="46">
        <v>2025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2025</v>
      </c>
      <c r="O7" s="47">
        <f t="shared" si="1"/>
        <v>14.568345323741006</v>
      </c>
      <c r="P7" s="9"/>
    </row>
    <row r="8" spans="1:133">
      <c r="A8" s="12"/>
      <c r="B8" s="25">
        <v>312.60000000000002</v>
      </c>
      <c r="C8" s="20" t="s">
        <v>70</v>
      </c>
      <c r="D8" s="46">
        <v>0</v>
      </c>
      <c r="E8" s="46">
        <v>10181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10181</v>
      </c>
      <c r="O8" s="47">
        <f t="shared" si="1"/>
        <v>73.244604316546756</v>
      </c>
      <c r="P8" s="9"/>
    </row>
    <row r="9" spans="1:133">
      <c r="A9" s="12"/>
      <c r="B9" s="25">
        <v>314.10000000000002</v>
      </c>
      <c r="C9" s="20" t="s">
        <v>11</v>
      </c>
      <c r="D9" s="46">
        <v>5887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5887</v>
      </c>
      <c r="O9" s="47">
        <f t="shared" si="1"/>
        <v>42.352517985611513</v>
      </c>
      <c r="P9" s="9"/>
    </row>
    <row r="10" spans="1:133">
      <c r="A10" s="12"/>
      <c r="B10" s="25">
        <v>315</v>
      </c>
      <c r="C10" s="20" t="s">
        <v>47</v>
      </c>
      <c r="D10" s="46">
        <v>3795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3795</v>
      </c>
      <c r="O10" s="47">
        <f t="shared" si="1"/>
        <v>27.302158273381295</v>
      </c>
      <c r="P10" s="9"/>
    </row>
    <row r="11" spans="1:133">
      <c r="A11" s="12"/>
      <c r="B11" s="25">
        <v>316</v>
      </c>
      <c r="C11" s="20" t="s">
        <v>48</v>
      </c>
      <c r="D11" s="46">
        <v>352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352</v>
      </c>
      <c r="O11" s="47">
        <f t="shared" si="1"/>
        <v>2.5323741007194243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15057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26" si="4">SUM(D12:M12)</f>
        <v>15057</v>
      </c>
      <c r="O12" s="45">
        <f t="shared" si="1"/>
        <v>108.32374100719424</v>
      </c>
      <c r="P12" s="10"/>
    </row>
    <row r="13" spans="1:133">
      <c r="A13" s="12"/>
      <c r="B13" s="25">
        <v>322</v>
      </c>
      <c r="C13" s="20" t="s">
        <v>0</v>
      </c>
      <c r="D13" s="46">
        <v>5551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5551</v>
      </c>
      <c r="O13" s="47">
        <f t="shared" si="1"/>
        <v>39.935251798561154</v>
      </c>
      <c r="P13" s="9"/>
    </row>
    <row r="14" spans="1:133">
      <c r="A14" s="12"/>
      <c r="B14" s="25">
        <v>323.10000000000002</v>
      </c>
      <c r="C14" s="20" t="s">
        <v>15</v>
      </c>
      <c r="D14" s="46">
        <v>6506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6506</v>
      </c>
      <c r="O14" s="47">
        <f t="shared" si="1"/>
        <v>46.805755395683455</v>
      </c>
      <c r="P14" s="9"/>
    </row>
    <row r="15" spans="1:133">
      <c r="A15" s="12"/>
      <c r="B15" s="25">
        <v>329</v>
      </c>
      <c r="C15" s="20" t="s">
        <v>49</v>
      </c>
      <c r="D15" s="46">
        <v>3000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3000</v>
      </c>
      <c r="O15" s="47">
        <f t="shared" si="1"/>
        <v>21.582733812949641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SUM(D17:D19)</f>
        <v>20250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20250</v>
      </c>
      <c r="O16" s="45">
        <f t="shared" si="1"/>
        <v>145.68345323741008</v>
      </c>
      <c r="P16" s="10"/>
    </row>
    <row r="17" spans="1:119">
      <c r="A17" s="12"/>
      <c r="B17" s="25">
        <v>335.12</v>
      </c>
      <c r="C17" s="20" t="s">
        <v>50</v>
      </c>
      <c r="D17" s="46">
        <v>5822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5822</v>
      </c>
      <c r="O17" s="47">
        <f t="shared" si="1"/>
        <v>41.884892086330936</v>
      </c>
      <c r="P17" s="9"/>
    </row>
    <row r="18" spans="1:119">
      <c r="A18" s="12"/>
      <c r="B18" s="25">
        <v>335.18</v>
      </c>
      <c r="C18" s="20" t="s">
        <v>51</v>
      </c>
      <c r="D18" s="46">
        <v>11274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11274</v>
      </c>
      <c r="O18" s="47">
        <f t="shared" si="1"/>
        <v>81.107913669064743</v>
      </c>
      <c r="P18" s="9"/>
    </row>
    <row r="19" spans="1:119">
      <c r="A19" s="12"/>
      <c r="B19" s="25">
        <v>338</v>
      </c>
      <c r="C19" s="20" t="s">
        <v>52</v>
      </c>
      <c r="D19" s="46">
        <v>3154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3154</v>
      </c>
      <c r="O19" s="47">
        <f t="shared" si="1"/>
        <v>22.690647482014388</v>
      </c>
      <c r="P19" s="9"/>
    </row>
    <row r="20" spans="1:119" ht="15.75">
      <c r="A20" s="29" t="s">
        <v>24</v>
      </c>
      <c r="B20" s="30"/>
      <c r="C20" s="31"/>
      <c r="D20" s="32">
        <f t="shared" ref="D20:M20" si="6">SUM(D21:D21)</f>
        <v>9952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4"/>
        <v>9952</v>
      </c>
      <c r="O20" s="45">
        <f t="shared" si="1"/>
        <v>71.597122302158269</v>
      </c>
      <c r="P20" s="10"/>
    </row>
    <row r="21" spans="1:119">
      <c r="A21" s="13"/>
      <c r="B21" s="39">
        <v>359</v>
      </c>
      <c r="C21" s="21" t="s">
        <v>27</v>
      </c>
      <c r="D21" s="46">
        <v>9952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9952</v>
      </c>
      <c r="O21" s="47">
        <f t="shared" si="1"/>
        <v>71.597122302158269</v>
      </c>
      <c r="P21" s="9"/>
    </row>
    <row r="22" spans="1:119" ht="15.75">
      <c r="A22" s="29" t="s">
        <v>2</v>
      </c>
      <c r="B22" s="30"/>
      <c r="C22" s="31"/>
      <c r="D22" s="32">
        <f t="shared" ref="D22:M22" si="7">SUM(D23:D25)</f>
        <v>101581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4"/>
        <v>101581</v>
      </c>
      <c r="O22" s="45">
        <f t="shared" si="1"/>
        <v>730.79856115107918</v>
      </c>
      <c r="P22" s="10"/>
    </row>
    <row r="23" spans="1:119">
      <c r="A23" s="12"/>
      <c r="B23" s="25">
        <v>361.1</v>
      </c>
      <c r="C23" s="20" t="s">
        <v>28</v>
      </c>
      <c r="D23" s="46">
        <v>15379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15379</v>
      </c>
      <c r="O23" s="47">
        <f t="shared" si="1"/>
        <v>110.64028776978417</v>
      </c>
      <c r="P23" s="9"/>
    </row>
    <row r="24" spans="1:119">
      <c r="A24" s="12"/>
      <c r="B24" s="25">
        <v>362</v>
      </c>
      <c r="C24" s="20" t="s">
        <v>29</v>
      </c>
      <c r="D24" s="46">
        <v>71262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71262</v>
      </c>
      <c r="O24" s="47">
        <f t="shared" si="1"/>
        <v>512.67625899280574</v>
      </c>
      <c r="P24" s="9"/>
    </row>
    <row r="25" spans="1:119" ht="15.75" thickBot="1">
      <c r="A25" s="12"/>
      <c r="B25" s="25">
        <v>369.9</v>
      </c>
      <c r="C25" s="20" t="s">
        <v>39</v>
      </c>
      <c r="D25" s="46">
        <v>14940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14940</v>
      </c>
      <c r="O25" s="47">
        <f t="shared" si="1"/>
        <v>107.4820143884892</v>
      </c>
      <c r="P25" s="9"/>
    </row>
    <row r="26" spans="1:119" ht="16.5" thickBot="1">
      <c r="A26" s="14" t="s">
        <v>25</v>
      </c>
      <c r="B26" s="23"/>
      <c r="C26" s="22"/>
      <c r="D26" s="15">
        <f>SUM(D5,D12,D16,D20,D22)</f>
        <v>163264</v>
      </c>
      <c r="E26" s="15">
        <f t="shared" ref="E26:M26" si="8">SUM(E5,E12,E16,E20,E22)</f>
        <v>10181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4"/>
        <v>173445</v>
      </c>
      <c r="O26" s="38">
        <f t="shared" si="1"/>
        <v>1247.8057553956835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48" t="s">
        <v>77</v>
      </c>
      <c r="M28" s="48"/>
      <c r="N28" s="48"/>
      <c r="O28" s="43">
        <v>139</v>
      </c>
    </row>
    <row r="29" spans="1:119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19" ht="15.75" customHeight="1" thickBot="1">
      <c r="A30" s="52" t="s">
        <v>41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16289</v>
      </c>
      <c r="E5" s="27">
        <f t="shared" si="0"/>
        <v>9617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25906</v>
      </c>
      <c r="O5" s="33">
        <f t="shared" ref="O5:O25" si="1">(N5/O$27)</f>
        <v>189.09489051094891</v>
      </c>
      <c r="P5" s="6"/>
    </row>
    <row r="6" spans="1:133">
      <c r="A6" s="12"/>
      <c r="B6" s="25">
        <v>312.41000000000003</v>
      </c>
      <c r="C6" s="20" t="s">
        <v>10</v>
      </c>
      <c r="D6" s="46">
        <v>4328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4328</v>
      </c>
      <c r="O6" s="47">
        <f t="shared" si="1"/>
        <v>31.591240875912408</v>
      </c>
      <c r="P6" s="9"/>
    </row>
    <row r="7" spans="1:133">
      <c r="A7" s="12"/>
      <c r="B7" s="25">
        <v>312.42</v>
      </c>
      <c r="C7" s="20" t="s">
        <v>9</v>
      </c>
      <c r="D7" s="46">
        <v>2011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2011</v>
      </c>
      <c r="O7" s="47">
        <f t="shared" si="1"/>
        <v>14.678832116788321</v>
      </c>
      <c r="P7" s="9"/>
    </row>
    <row r="8" spans="1:133">
      <c r="A8" s="12"/>
      <c r="B8" s="25">
        <v>312.60000000000002</v>
      </c>
      <c r="C8" s="20" t="s">
        <v>70</v>
      </c>
      <c r="D8" s="46">
        <v>0</v>
      </c>
      <c r="E8" s="46">
        <v>9617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9617</v>
      </c>
      <c r="O8" s="47">
        <f t="shared" si="1"/>
        <v>70.197080291970806</v>
      </c>
      <c r="P8" s="9"/>
    </row>
    <row r="9" spans="1:133">
      <c r="A9" s="12"/>
      <c r="B9" s="25">
        <v>314.10000000000002</v>
      </c>
      <c r="C9" s="20" t="s">
        <v>11</v>
      </c>
      <c r="D9" s="46">
        <v>5577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5577</v>
      </c>
      <c r="O9" s="47">
        <f t="shared" si="1"/>
        <v>40.708029197080293</v>
      </c>
      <c r="P9" s="9"/>
    </row>
    <row r="10" spans="1:133">
      <c r="A10" s="12"/>
      <c r="B10" s="25">
        <v>315</v>
      </c>
      <c r="C10" s="20" t="s">
        <v>47</v>
      </c>
      <c r="D10" s="46">
        <v>3698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3698</v>
      </c>
      <c r="O10" s="47">
        <f t="shared" si="1"/>
        <v>26.992700729927009</v>
      </c>
      <c r="P10" s="9"/>
    </row>
    <row r="11" spans="1:133">
      <c r="A11" s="12"/>
      <c r="B11" s="25">
        <v>316</v>
      </c>
      <c r="C11" s="20" t="s">
        <v>48</v>
      </c>
      <c r="D11" s="46">
        <v>675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675</v>
      </c>
      <c r="O11" s="47">
        <f t="shared" si="1"/>
        <v>4.9270072992700733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6157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25" si="4">SUM(D12:M12)</f>
        <v>6157</v>
      </c>
      <c r="O12" s="45">
        <f t="shared" si="1"/>
        <v>44.941605839416056</v>
      </c>
      <c r="P12" s="10"/>
    </row>
    <row r="13" spans="1:133">
      <c r="A13" s="12"/>
      <c r="B13" s="25">
        <v>322</v>
      </c>
      <c r="C13" s="20" t="s">
        <v>0</v>
      </c>
      <c r="D13" s="46">
        <v>1213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1213</v>
      </c>
      <c r="O13" s="47">
        <f t="shared" si="1"/>
        <v>8.8540145985401466</v>
      </c>
      <c r="P13" s="9"/>
    </row>
    <row r="14" spans="1:133">
      <c r="A14" s="12"/>
      <c r="B14" s="25">
        <v>323.10000000000002</v>
      </c>
      <c r="C14" s="20" t="s">
        <v>15</v>
      </c>
      <c r="D14" s="46">
        <v>4944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4944</v>
      </c>
      <c r="O14" s="47">
        <f t="shared" si="1"/>
        <v>36.087591240875909</v>
      </c>
      <c r="P14" s="9"/>
    </row>
    <row r="15" spans="1:133" ht="15.75">
      <c r="A15" s="29" t="s">
        <v>17</v>
      </c>
      <c r="B15" s="30"/>
      <c r="C15" s="31"/>
      <c r="D15" s="32">
        <f t="shared" ref="D15:M15" si="5">SUM(D16:D18)</f>
        <v>19971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19971</v>
      </c>
      <c r="O15" s="45">
        <f t="shared" si="1"/>
        <v>145.77372262773721</v>
      </c>
      <c r="P15" s="10"/>
    </row>
    <row r="16" spans="1:133">
      <c r="A16" s="12"/>
      <c r="B16" s="25">
        <v>335.12</v>
      </c>
      <c r="C16" s="20" t="s">
        <v>50</v>
      </c>
      <c r="D16" s="46">
        <v>5625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5625</v>
      </c>
      <c r="O16" s="47">
        <f t="shared" si="1"/>
        <v>41.058394160583944</v>
      </c>
      <c r="P16" s="9"/>
    </row>
    <row r="17" spans="1:119">
      <c r="A17" s="12"/>
      <c r="B17" s="25">
        <v>335.18</v>
      </c>
      <c r="C17" s="20" t="s">
        <v>51</v>
      </c>
      <c r="D17" s="46">
        <v>10865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10865</v>
      </c>
      <c r="O17" s="47">
        <f t="shared" si="1"/>
        <v>79.306569343065689</v>
      </c>
      <c r="P17" s="9"/>
    </row>
    <row r="18" spans="1:119">
      <c r="A18" s="12"/>
      <c r="B18" s="25">
        <v>338</v>
      </c>
      <c r="C18" s="20" t="s">
        <v>52</v>
      </c>
      <c r="D18" s="46">
        <v>3481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3481</v>
      </c>
      <c r="O18" s="47">
        <f t="shared" si="1"/>
        <v>25.408759124087592</v>
      </c>
      <c r="P18" s="9"/>
    </row>
    <row r="19" spans="1:119" ht="15.75">
      <c r="A19" s="29" t="s">
        <v>59</v>
      </c>
      <c r="B19" s="30"/>
      <c r="C19" s="31"/>
      <c r="D19" s="32">
        <f t="shared" ref="D19:M19" si="6">SUM(D20:D20)</f>
        <v>39</v>
      </c>
      <c r="E19" s="32">
        <f t="shared" si="6"/>
        <v>0</v>
      </c>
      <c r="F19" s="32">
        <f t="shared" si="6"/>
        <v>0</v>
      </c>
      <c r="G19" s="32">
        <f t="shared" si="6"/>
        <v>0</v>
      </c>
      <c r="H19" s="32">
        <f t="shared" si="6"/>
        <v>0</v>
      </c>
      <c r="I19" s="32">
        <f t="shared" si="6"/>
        <v>0</v>
      </c>
      <c r="J19" s="32">
        <f t="shared" si="6"/>
        <v>0</v>
      </c>
      <c r="K19" s="32">
        <f t="shared" si="6"/>
        <v>0</v>
      </c>
      <c r="L19" s="32">
        <f t="shared" si="6"/>
        <v>0</v>
      </c>
      <c r="M19" s="32">
        <f t="shared" si="6"/>
        <v>0</v>
      </c>
      <c r="N19" s="32">
        <f t="shared" si="4"/>
        <v>39</v>
      </c>
      <c r="O19" s="45">
        <f t="shared" si="1"/>
        <v>0.28467153284671531</v>
      </c>
      <c r="P19" s="10"/>
    </row>
    <row r="20" spans="1:119">
      <c r="A20" s="12"/>
      <c r="B20" s="25">
        <v>342.5</v>
      </c>
      <c r="C20" s="20" t="s">
        <v>71</v>
      </c>
      <c r="D20" s="46">
        <v>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</v>
      </c>
      <c r="O20" s="47">
        <f t="shared" si="1"/>
        <v>0.28467153284671531</v>
      </c>
      <c r="P20" s="9"/>
    </row>
    <row r="21" spans="1:119" ht="15.75">
      <c r="A21" s="29" t="s">
        <v>2</v>
      </c>
      <c r="B21" s="30"/>
      <c r="C21" s="31"/>
      <c r="D21" s="32">
        <f t="shared" ref="D21:M21" si="7">SUM(D22:D24)</f>
        <v>104853</v>
      </c>
      <c r="E21" s="32">
        <f t="shared" si="7"/>
        <v>0</v>
      </c>
      <c r="F21" s="32">
        <f t="shared" si="7"/>
        <v>0</v>
      </c>
      <c r="G21" s="32">
        <f t="shared" si="7"/>
        <v>0</v>
      </c>
      <c r="H21" s="32">
        <f t="shared" si="7"/>
        <v>0</v>
      </c>
      <c r="I21" s="32">
        <f t="shared" si="7"/>
        <v>0</v>
      </c>
      <c r="J21" s="32">
        <f t="shared" si="7"/>
        <v>0</v>
      </c>
      <c r="K21" s="32">
        <f t="shared" si="7"/>
        <v>0</v>
      </c>
      <c r="L21" s="32">
        <f t="shared" si="7"/>
        <v>0</v>
      </c>
      <c r="M21" s="32">
        <f t="shared" si="7"/>
        <v>0</v>
      </c>
      <c r="N21" s="32">
        <f t="shared" si="4"/>
        <v>104853</v>
      </c>
      <c r="O21" s="45">
        <f t="shared" si="1"/>
        <v>765.35036496350369</v>
      </c>
      <c r="P21" s="10"/>
    </row>
    <row r="22" spans="1:119">
      <c r="A22" s="12"/>
      <c r="B22" s="25">
        <v>361.1</v>
      </c>
      <c r="C22" s="20" t="s">
        <v>28</v>
      </c>
      <c r="D22" s="46">
        <v>6590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6590</v>
      </c>
      <c r="O22" s="47">
        <f t="shared" si="1"/>
        <v>48.102189781021899</v>
      </c>
      <c r="P22" s="9"/>
    </row>
    <row r="23" spans="1:119">
      <c r="A23" s="12"/>
      <c r="B23" s="25">
        <v>362</v>
      </c>
      <c r="C23" s="20" t="s">
        <v>29</v>
      </c>
      <c r="D23" s="46">
        <v>82075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82075</v>
      </c>
      <c r="O23" s="47">
        <f t="shared" si="1"/>
        <v>599.08759124087589</v>
      </c>
      <c r="P23" s="9"/>
    </row>
    <row r="24" spans="1:119" ht="15.75" thickBot="1">
      <c r="A24" s="12"/>
      <c r="B24" s="25">
        <v>369.9</v>
      </c>
      <c r="C24" s="20" t="s">
        <v>39</v>
      </c>
      <c r="D24" s="46">
        <v>16188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16188</v>
      </c>
      <c r="O24" s="47">
        <f t="shared" si="1"/>
        <v>118.16058394160584</v>
      </c>
      <c r="P24" s="9"/>
    </row>
    <row r="25" spans="1:119" ht="16.5" thickBot="1">
      <c r="A25" s="14" t="s">
        <v>25</v>
      </c>
      <c r="B25" s="23"/>
      <c r="C25" s="22"/>
      <c r="D25" s="15">
        <f>SUM(D5,D12,D15,D19,D21)</f>
        <v>147309</v>
      </c>
      <c r="E25" s="15">
        <f t="shared" ref="E25:M25" si="8">SUM(E5,E12,E15,E19,E21)</f>
        <v>9617</v>
      </c>
      <c r="F25" s="15">
        <f t="shared" si="8"/>
        <v>0</v>
      </c>
      <c r="G25" s="15">
        <f t="shared" si="8"/>
        <v>0</v>
      </c>
      <c r="H25" s="15">
        <f t="shared" si="8"/>
        <v>0</v>
      </c>
      <c r="I25" s="15">
        <f t="shared" si="8"/>
        <v>0</v>
      </c>
      <c r="J25" s="15">
        <f t="shared" si="8"/>
        <v>0</v>
      </c>
      <c r="K25" s="15">
        <f t="shared" si="8"/>
        <v>0</v>
      </c>
      <c r="L25" s="15">
        <f t="shared" si="8"/>
        <v>0</v>
      </c>
      <c r="M25" s="15">
        <f t="shared" si="8"/>
        <v>0</v>
      </c>
      <c r="N25" s="15">
        <f t="shared" si="4"/>
        <v>156926</v>
      </c>
      <c r="O25" s="38">
        <f t="shared" si="1"/>
        <v>1145.4452554744526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48" t="s">
        <v>74</v>
      </c>
      <c r="M27" s="48"/>
      <c r="N27" s="48"/>
      <c r="O27" s="43">
        <v>137</v>
      </c>
    </row>
    <row r="28" spans="1:119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19" ht="15.75" customHeight="1" thickBot="1">
      <c r="A29" s="52" t="s">
        <v>41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4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20726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20726</v>
      </c>
      <c r="O5" s="33">
        <f t="shared" ref="O5:O26" si="1">(N5/O$28)</f>
        <v>149.10791366906474</v>
      </c>
      <c r="P5" s="6"/>
    </row>
    <row r="6" spans="1:133">
      <c r="A6" s="12"/>
      <c r="B6" s="25">
        <v>312.41000000000003</v>
      </c>
      <c r="C6" s="20" t="s">
        <v>10</v>
      </c>
      <c r="D6" s="46">
        <v>4447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4447</v>
      </c>
      <c r="O6" s="47">
        <f t="shared" si="1"/>
        <v>31.992805755395683</v>
      </c>
      <c r="P6" s="9"/>
    </row>
    <row r="7" spans="1:133">
      <c r="A7" s="12"/>
      <c r="B7" s="25">
        <v>312.42</v>
      </c>
      <c r="C7" s="20" t="s">
        <v>9</v>
      </c>
      <c r="D7" s="46">
        <v>1923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1923</v>
      </c>
      <c r="O7" s="47">
        <f t="shared" si="1"/>
        <v>13.83453237410072</v>
      </c>
      <c r="P7" s="9"/>
    </row>
    <row r="8" spans="1:133">
      <c r="A8" s="12"/>
      <c r="B8" s="25">
        <v>312.60000000000002</v>
      </c>
      <c r="C8" s="20" t="s">
        <v>70</v>
      </c>
      <c r="D8" s="46">
        <v>5193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5193</v>
      </c>
      <c r="O8" s="47">
        <f t="shared" si="1"/>
        <v>37.359712230215827</v>
      </c>
      <c r="P8" s="9"/>
    </row>
    <row r="9" spans="1:133">
      <c r="A9" s="12"/>
      <c r="B9" s="25">
        <v>314.10000000000002</v>
      </c>
      <c r="C9" s="20" t="s">
        <v>11</v>
      </c>
      <c r="D9" s="46">
        <v>5125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5125</v>
      </c>
      <c r="O9" s="47">
        <f t="shared" si="1"/>
        <v>36.870503597122301</v>
      </c>
      <c r="P9" s="9"/>
    </row>
    <row r="10" spans="1:133">
      <c r="A10" s="12"/>
      <c r="B10" s="25">
        <v>315</v>
      </c>
      <c r="C10" s="20" t="s">
        <v>47</v>
      </c>
      <c r="D10" s="46">
        <v>3588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3588</v>
      </c>
      <c r="O10" s="47">
        <f t="shared" si="1"/>
        <v>25.812949640287769</v>
      </c>
      <c r="P10" s="9"/>
    </row>
    <row r="11" spans="1:133">
      <c r="A11" s="12"/>
      <c r="B11" s="25">
        <v>316</v>
      </c>
      <c r="C11" s="20" t="s">
        <v>48</v>
      </c>
      <c r="D11" s="46">
        <v>450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450</v>
      </c>
      <c r="O11" s="47">
        <f t="shared" si="1"/>
        <v>3.2374100719424459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6735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26" si="4">SUM(D12:M12)</f>
        <v>6735</v>
      </c>
      <c r="O12" s="45">
        <f t="shared" si="1"/>
        <v>48.453237410071942</v>
      </c>
      <c r="P12" s="10"/>
    </row>
    <row r="13" spans="1:133">
      <c r="A13" s="12"/>
      <c r="B13" s="25">
        <v>322</v>
      </c>
      <c r="C13" s="20" t="s">
        <v>0</v>
      </c>
      <c r="D13" s="46">
        <v>1496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1496</v>
      </c>
      <c r="O13" s="47">
        <f t="shared" si="1"/>
        <v>10.762589928057555</v>
      </c>
      <c r="P13" s="9"/>
    </row>
    <row r="14" spans="1:133">
      <c r="A14" s="12"/>
      <c r="B14" s="25">
        <v>323.10000000000002</v>
      </c>
      <c r="C14" s="20" t="s">
        <v>15</v>
      </c>
      <c r="D14" s="46">
        <v>5233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5233</v>
      </c>
      <c r="O14" s="47">
        <f t="shared" si="1"/>
        <v>37.647482014388487</v>
      </c>
      <c r="P14" s="9"/>
    </row>
    <row r="15" spans="1:133">
      <c r="A15" s="12"/>
      <c r="B15" s="25">
        <v>329</v>
      </c>
      <c r="C15" s="20" t="s">
        <v>49</v>
      </c>
      <c r="D15" s="46">
        <v>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</v>
      </c>
      <c r="O15" s="47">
        <f t="shared" si="1"/>
        <v>4.3165467625899283E-2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SUM(D17:D19)</f>
        <v>18985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18985</v>
      </c>
      <c r="O16" s="45">
        <f t="shared" si="1"/>
        <v>136.58273381294964</v>
      </c>
      <c r="P16" s="10"/>
    </row>
    <row r="17" spans="1:119">
      <c r="A17" s="12"/>
      <c r="B17" s="25">
        <v>335.12</v>
      </c>
      <c r="C17" s="20" t="s">
        <v>50</v>
      </c>
      <c r="D17" s="46">
        <v>5034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5034</v>
      </c>
      <c r="O17" s="47">
        <f t="shared" si="1"/>
        <v>36.215827338129493</v>
      </c>
      <c r="P17" s="9"/>
    </row>
    <row r="18" spans="1:119">
      <c r="A18" s="12"/>
      <c r="B18" s="25">
        <v>335.18</v>
      </c>
      <c r="C18" s="20" t="s">
        <v>51</v>
      </c>
      <c r="D18" s="46">
        <v>10480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10480</v>
      </c>
      <c r="O18" s="47">
        <f t="shared" si="1"/>
        <v>75.39568345323741</v>
      </c>
      <c r="P18" s="9"/>
    </row>
    <row r="19" spans="1:119">
      <c r="A19" s="12"/>
      <c r="B19" s="25">
        <v>338</v>
      </c>
      <c r="C19" s="20" t="s">
        <v>52</v>
      </c>
      <c r="D19" s="46">
        <v>3471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3471</v>
      </c>
      <c r="O19" s="47">
        <f t="shared" si="1"/>
        <v>24.971223021582734</v>
      </c>
      <c r="P19" s="9"/>
    </row>
    <row r="20" spans="1:119" ht="15.75">
      <c r="A20" s="29" t="s">
        <v>59</v>
      </c>
      <c r="B20" s="30"/>
      <c r="C20" s="31"/>
      <c r="D20" s="32">
        <f t="shared" ref="D20:M20" si="6">SUM(D21:D21)</f>
        <v>44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4"/>
        <v>44</v>
      </c>
      <c r="O20" s="45">
        <f t="shared" si="1"/>
        <v>0.31654676258992803</v>
      </c>
      <c r="P20" s="10"/>
    </row>
    <row r="21" spans="1:119">
      <c r="A21" s="12"/>
      <c r="B21" s="25">
        <v>342.5</v>
      </c>
      <c r="C21" s="20" t="s">
        <v>71</v>
      </c>
      <c r="D21" s="46">
        <v>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</v>
      </c>
      <c r="O21" s="47">
        <f t="shared" si="1"/>
        <v>0.31654676258992803</v>
      </c>
      <c r="P21" s="9"/>
    </row>
    <row r="22" spans="1:119" ht="15.75">
      <c r="A22" s="29" t="s">
        <v>2</v>
      </c>
      <c r="B22" s="30"/>
      <c r="C22" s="31"/>
      <c r="D22" s="32">
        <f t="shared" ref="D22:M22" si="7">SUM(D23:D25)</f>
        <v>61588</v>
      </c>
      <c r="E22" s="32">
        <f t="shared" si="7"/>
        <v>0</v>
      </c>
      <c r="F22" s="32">
        <f t="shared" si="7"/>
        <v>0</v>
      </c>
      <c r="G22" s="32">
        <f t="shared" si="7"/>
        <v>0</v>
      </c>
      <c r="H22" s="32">
        <f t="shared" si="7"/>
        <v>0</v>
      </c>
      <c r="I22" s="32">
        <f t="shared" si="7"/>
        <v>0</v>
      </c>
      <c r="J22" s="32">
        <f t="shared" si="7"/>
        <v>0</v>
      </c>
      <c r="K22" s="32">
        <f t="shared" si="7"/>
        <v>0</v>
      </c>
      <c r="L22" s="32">
        <f t="shared" si="7"/>
        <v>0</v>
      </c>
      <c r="M22" s="32">
        <f t="shared" si="7"/>
        <v>0</v>
      </c>
      <c r="N22" s="32">
        <f t="shared" si="4"/>
        <v>61588</v>
      </c>
      <c r="O22" s="45">
        <f t="shared" si="1"/>
        <v>443.07913669064749</v>
      </c>
      <c r="P22" s="10"/>
    </row>
    <row r="23" spans="1:119">
      <c r="A23" s="12"/>
      <c r="B23" s="25">
        <v>361.1</v>
      </c>
      <c r="C23" s="20" t="s">
        <v>28</v>
      </c>
      <c r="D23" s="46">
        <v>1139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1139</v>
      </c>
      <c r="O23" s="47">
        <f t="shared" si="1"/>
        <v>8.1942446043165464</v>
      </c>
      <c r="P23" s="9"/>
    </row>
    <row r="24" spans="1:119">
      <c r="A24" s="12"/>
      <c r="B24" s="25">
        <v>362</v>
      </c>
      <c r="C24" s="20" t="s">
        <v>29</v>
      </c>
      <c r="D24" s="46">
        <v>60035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60035</v>
      </c>
      <c r="O24" s="47">
        <f t="shared" si="1"/>
        <v>431.9064748201439</v>
      </c>
      <c r="P24" s="9"/>
    </row>
    <row r="25" spans="1:119" ht="15.75" thickBot="1">
      <c r="A25" s="12"/>
      <c r="B25" s="25">
        <v>369.9</v>
      </c>
      <c r="C25" s="20" t="s">
        <v>39</v>
      </c>
      <c r="D25" s="46">
        <v>414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414</v>
      </c>
      <c r="O25" s="47">
        <f t="shared" si="1"/>
        <v>2.9784172661870505</v>
      </c>
      <c r="P25" s="9"/>
    </row>
    <row r="26" spans="1:119" ht="16.5" thickBot="1">
      <c r="A26" s="14" t="s">
        <v>25</v>
      </c>
      <c r="B26" s="23"/>
      <c r="C26" s="22"/>
      <c r="D26" s="15">
        <f>SUM(D5,D12,D16,D20,D22)</f>
        <v>108078</v>
      </c>
      <c r="E26" s="15">
        <f t="shared" ref="E26:M26" si="8">SUM(E5,E12,E16,E20,E22)</f>
        <v>0</v>
      </c>
      <c r="F26" s="15">
        <f t="shared" si="8"/>
        <v>0</v>
      </c>
      <c r="G26" s="15">
        <f t="shared" si="8"/>
        <v>0</v>
      </c>
      <c r="H26" s="15">
        <f t="shared" si="8"/>
        <v>0</v>
      </c>
      <c r="I26" s="15">
        <f t="shared" si="8"/>
        <v>0</v>
      </c>
      <c r="J26" s="15">
        <f t="shared" si="8"/>
        <v>0</v>
      </c>
      <c r="K26" s="15">
        <f t="shared" si="8"/>
        <v>0</v>
      </c>
      <c r="L26" s="15">
        <f t="shared" si="8"/>
        <v>0</v>
      </c>
      <c r="M26" s="15">
        <f t="shared" si="8"/>
        <v>0</v>
      </c>
      <c r="N26" s="15">
        <f t="shared" si="4"/>
        <v>108078</v>
      </c>
      <c r="O26" s="38">
        <f t="shared" si="1"/>
        <v>777.53956834532369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6"/>
      <c r="B27" s="18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/>
    </row>
    <row r="28" spans="1:119">
      <c r="A28" s="40"/>
      <c r="B28" s="41"/>
      <c r="C28" s="41"/>
      <c r="D28" s="42"/>
      <c r="E28" s="42"/>
      <c r="F28" s="42"/>
      <c r="G28" s="42"/>
      <c r="H28" s="42"/>
      <c r="I28" s="42"/>
      <c r="J28" s="42"/>
      <c r="K28" s="42"/>
      <c r="L28" s="48" t="s">
        <v>72</v>
      </c>
      <c r="M28" s="48"/>
      <c r="N28" s="48"/>
      <c r="O28" s="43">
        <v>139</v>
      </c>
    </row>
    <row r="29" spans="1:119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</row>
    <row r="30" spans="1:119" ht="15.75" customHeight="1" thickBot="1">
      <c r="A30" s="52" t="s">
        <v>41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15716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8" si="1">SUM(D5:M5)</f>
        <v>15716</v>
      </c>
      <c r="O5" s="33">
        <f t="shared" ref="O5:O28" si="2">(N5/O$30)</f>
        <v>117.28358208955224</v>
      </c>
      <c r="P5" s="6"/>
    </row>
    <row r="6" spans="1:133">
      <c r="A6" s="12"/>
      <c r="B6" s="25">
        <v>312.41000000000003</v>
      </c>
      <c r="C6" s="20" t="s">
        <v>10</v>
      </c>
      <c r="D6" s="46">
        <v>4274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4274</v>
      </c>
      <c r="O6" s="47">
        <f t="shared" si="2"/>
        <v>31.895522388059703</v>
      </c>
      <c r="P6" s="9"/>
    </row>
    <row r="7" spans="1:133">
      <c r="A7" s="12"/>
      <c r="B7" s="25">
        <v>312.42</v>
      </c>
      <c r="C7" s="20" t="s">
        <v>9</v>
      </c>
      <c r="D7" s="46">
        <v>1841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1841</v>
      </c>
      <c r="O7" s="47">
        <f t="shared" si="2"/>
        <v>13.738805970149254</v>
      </c>
      <c r="P7" s="9"/>
    </row>
    <row r="8" spans="1:133">
      <c r="A8" s="12"/>
      <c r="B8" s="25">
        <v>314.10000000000002</v>
      </c>
      <c r="C8" s="20" t="s">
        <v>11</v>
      </c>
      <c r="D8" s="46">
        <v>5033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5033</v>
      </c>
      <c r="O8" s="47">
        <f t="shared" si="2"/>
        <v>37.559701492537314</v>
      </c>
      <c r="P8" s="9"/>
    </row>
    <row r="9" spans="1:133">
      <c r="A9" s="12"/>
      <c r="B9" s="25">
        <v>315</v>
      </c>
      <c r="C9" s="20" t="s">
        <v>47</v>
      </c>
      <c r="D9" s="46">
        <v>3918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3918</v>
      </c>
      <c r="O9" s="47">
        <f t="shared" si="2"/>
        <v>29.238805970149254</v>
      </c>
      <c r="P9" s="9"/>
    </row>
    <row r="10" spans="1:133">
      <c r="A10" s="12"/>
      <c r="B10" s="25">
        <v>316</v>
      </c>
      <c r="C10" s="20" t="s">
        <v>48</v>
      </c>
      <c r="D10" s="46">
        <v>650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650</v>
      </c>
      <c r="O10" s="47">
        <f t="shared" si="2"/>
        <v>4.8507462686567164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11207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11207</v>
      </c>
      <c r="O11" s="45">
        <f t="shared" si="2"/>
        <v>83.634328358208961</v>
      </c>
      <c r="P11" s="10"/>
    </row>
    <row r="12" spans="1:133">
      <c r="A12" s="12"/>
      <c r="B12" s="25">
        <v>322</v>
      </c>
      <c r="C12" s="20" t="s">
        <v>0</v>
      </c>
      <c r="D12" s="46">
        <v>5701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5701</v>
      </c>
      <c r="O12" s="47">
        <f t="shared" si="2"/>
        <v>42.544776119402982</v>
      </c>
      <c r="P12" s="9"/>
    </row>
    <row r="13" spans="1:133">
      <c r="A13" s="12"/>
      <c r="B13" s="25">
        <v>323.10000000000002</v>
      </c>
      <c r="C13" s="20" t="s">
        <v>15</v>
      </c>
      <c r="D13" s="46">
        <v>5333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5333</v>
      </c>
      <c r="O13" s="47">
        <f t="shared" si="2"/>
        <v>39.798507462686565</v>
      </c>
      <c r="P13" s="9"/>
    </row>
    <row r="14" spans="1:133">
      <c r="A14" s="12"/>
      <c r="B14" s="25">
        <v>329</v>
      </c>
      <c r="C14" s="20" t="s">
        <v>49</v>
      </c>
      <c r="D14" s="46">
        <v>173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173</v>
      </c>
      <c r="O14" s="47">
        <f t="shared" si="2"/>
        <v>1.291044776119403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SUM(D16:D18)</f>
        <v>15773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15773</v>
      </c>
      <c r="O15" s="45">
        <f t="shared" si="2"/>
        <v>117.70895522388059</v>
      </c>
      <c r="P15" s="10"/>
    </row>
    <row r="16" spans="1:133">
      <c r="A16" s="12"/>
      <c r="B16" s="25">
        <v>335.12</v>
      </c>
      <c r="C16" s="20" t="s">
        <v>50</v>
      </c>
      <c r="D16" s="46">
        <v>5201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5201</v>
      </c>
      <c r="O16" s="47">
        <f t="shared" si="2"/>
        <v>38.813432835820898</v>
      </c>
      <c r="P16" s="9"/>
    </row>
    <row r="17" spans="1:119">
      <c r="A17" s="12"/>
      <c r="B17" s="25">
        <v>335.18</v>
      </c>
      <c r="C17" s="20" t="s">
        <v>51</v>
      </c>
      <c r="D17" s="46">
        <v>10502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10502</v>
      </c>
      <c r="O17" s="47">
        <f t="shared" si="2"/>
        <v>78.373134328358205</v>
      </c>
      <c r="P17" s="9"/>
    </row>
    <row r="18" spans="1:119">
      <c r="A18" s="12"/>
      <c r="B18" s="25">
        <v>338</v>
      </c>
      <c r="C18" s="20" t="s">
        <v>52</v>
      </c>
      <c r="D18" s="46">
        <v>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70</v>
      </c>
      <c r="O18" s="47">
        <f t="shared" si="2"/>
        <v>0.52238805970149249</v>
      </c>
      <c r="P18" s="9"/>
    </row>
    <row r="19" spans="1:119" ht="15.75">
      <c r="A19" s="29" t="s">
        <v>59</v>
      </c>
      <c r="B19" s="30"/>
      <c r="C19" s="31"/>
      <c r="D19" s="32">
        <f t="shared" ref="D19:M19" si="5">SUM(D20:D20)</f>
        <v>3761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3761</v>
      </c>
      <c r="O19" s="45">
        <f t="shared" si="2"/>
        <v>28.067164179104477</v>
      </c>
      <c r="P19" s="10"/>
    </row>
    <row r="20" spans="1:119">
      <c r="A20" s="12"/>
      <c r="B20" s="25">
        <v>349</v>
      </c>
      <c r="C20" s="20" t="s">
        <v>60</v>
      </c>
      <c r="D20" s="46">
        <v>3761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3761</v>
      </c>
      <c r="O20" s="47">
        <f t="shared" si="2"/>
        <v>28.067164179104477</v>
      </c>
      <c r="P20" s="9"/>
    </row>
    <row r="21" spans="1:119" ht="15.75">
      <c r="A21" s="29" t="s">
        <v>24</v>
      </c>
      <c r="B21" s="30"/>
      <c r="C21" s="31"/>
      <c r="D21" s="32">
        <f t="shared" ref="D21:M21" si="6">SUM(D22:D22)</f>
        <v>7659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7659</v>
      </c>
      <c r="O21" s="45">
        <f t="shared" si="2"/>
        <v>57.156716417910445</v>
      </c>
      <c r="P21" s="10"/>
    </row>
    <row r="22" spans="1:119">
      <c r="A22" s="13"/>
      <c r="B22" s="39">
        <v>359</v>
      </c>
      <c r="C22" s="21" t="s">
        <v>27</v>
      </c>
      <c r="D22" s="46">
        <v>7659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7659</v>
      </c>
      <c r="O22" s="47">
        <f t="shared" si="2"/>
        <v>57.156716417910445</v>
      </c>
      <c r="P22" s="9"/>
    </row>
    <row r="23" spans="1:119" ht="15.75">
      <c r="A23" s="29" t="s">
        <v>2</v>
      </c>
      <c r="B23" s="30"/>
      <c r="C23" s="31"/>
      <c r="D23" s="32">
        <f t="shared" ref="D23:M23" si="7">SUM(D24:D27)</f>
        <v>68183</v>
      </c>
      <c r="E23" s="32">
        <f t="shared" si="7"/>
        <v>0</v>
      </c>
      <c r="F23" s="32">
        <f t="shared" si="7"/>
        <v>0</v>
      </c>
      <c r="G23" s="32">
        <f t="shared" si="7"/>
        <v>0</v>
      </c>
      <c r="H23" s="32">
        <f t="shared" si="7"/>
        <v>0</v>
      </c>
      <c r="I23" s="32">
        <f t="shared" si="7"/>
        <v>0</v>
      </c>
      <c r="J23" s="32">
        <f t="shared" si="7"/>
        <v>0</v>
      </c>
      <c r="K23" s="32">
        <f t="shared" si="7"/>
        <v>0</v>
      </c>
      <c r="L23" s="32">
        <f t="shared" si="7"/>
        <v>0</v>
      </c>
      <c r="M23" s="32">
        <f t="shared" si="7"/>
        <v>0</v>
      </c>
      <c r="N23" s="32">
        <f t="shared" si="1"/>
        <v>68183</v>
      </c>
      <c r="O23" s="45">
        <f t="shared" si="2"/>
        <v>508.82835820895525</v>
      </c>
      <c r="P23" s="10"/>
    </row>
    <row r="24" spans="1:119">
      <c r="A24" s="12"/>
      <c r="B24" s="25">
        <v>361.1</v>
      </c>
      <c r="C24" s="20" t="s">
        <v>28</v>
      </c>
      <c r="D24" s="46">
        <v>795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795</v>
      </c>
      <c r="O24" s="47">
        <f t="shared" si="2"/>
        <v>5.9328358208955221</v>
      </c>
      <c r="P24" s="9"/>
    </row>
    <row r="25" spans="1:119">
      <c r="A25" s="12"/>
      <c r="B25" s="25">
        <v>362</v>
      </c>
      <c r="C25" s="20" t="s">
        <v>29</v>
      </c>
      <c r="D25" s="46">
        <v>65810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65810</v>
      </c>
      <c r="O25" s="47">
        <f t="shared" si="2"/>
        <v>491.1194029850746</v>
      </c>
      <c r="P25" s="9"/>
    </row>
    <row r="26" spans="1:119">
      <c r="A26" s="12"/>
      <c r="B26" s="25">
        <v>366</v>
      </c>
      <c r="C26" s="20" t="s">
        <v>67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1000</v>
      </c>
      <c r="O26" s="47">
        <f t="shared" si="2"/>
        <v>7.4626865671641793</v>
      </c>
      <c r="P26" s="9"/>
    </row>
    <row r="27" spans="1:119" ht="15.75" thickBot="1">
      <c r="A27" s="12"/>
      <c r="B27" s="25">
        <v>369.9</v>
      </c>
      <c r="C27" s="20" t="s">
        <v>39</v>
      </c>
      <c r="D27" s="46">
        <v>578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578</v>
      </c>
      <c r="O27" s="47">
        <f t="shared" si="2"/>
        <v>4.3134328358208958</v>
      </c>
      <c r="P27" s="9"/>
    </row>
    <row r="28" spans="1:119" ht="16.5" thickBot="1">
      <c r="A28" s="14" t="s">
        <v>25</v>
      </c>
      <c r="B28" s="23"/>
      <c r="C28" s="22"/>
      <c r="D28" s="15">
        <f>SUM(D5,D11,D15,D19,D21,D23)</f>
        <v>122299</v>
      </c>
      <c r="E28" s="15">
        <f t="shared" ref="E28:M28" si="8">SUM(E5,E11,E15,E19,E21,E23)</f>
        <v>0</v>
      </c>
      <c r="F28" s="15">
        <f t="shared" si="8"/>
        <v>0</v>
      </c>
      <c r="G28" s="15">
        <f t="shared" si="8"/>
        <v>0</v>
      </c>
      <c r="H28" s="15">
        <f t="shared" si="8"/>
        <v>0</v>
      </c>
      <c r="I28" s="15">
        <f t="shared" si="8"/>
        <v>0</v>
      </c>
      <c r="J28" s="15">
        <f t="shared" si="8"/>
        <v>0</v>
      </c>
      <c r="K28" s="15">
        <f t="shared" si="8"/>
        <v>0</v>
      </c>
      <c r="L28" s="15">
        <f t="shared" si="8"/>
        <v>0</v>
      </c>
      <c r="M28" s="15">
        <f t="shared" si="8"/>
        <v>0</v>
      </c>
      <c r="N28" s="15">
        <f t="shared" si="1"/>
        <v>122299</v>
      </c>
      <c r="O28" s="38">
        <f t="shared" si="2"/>
        <v>912.67910447761199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40"/>
      <c r="B30" s="41"/>
      <c r="C30" s="41"/>
      <c r="D30" s="42"/>
      <c r="E30" s="42"/>
      <c r="F30" s="42"/>
      <c r="G30" s="42"/>
      <c r="H30" s="42"/>
      <c r="I30" s="42"/>
      <c r="J30" s="42"/>
      <c r="K30" s="42"/>
      <c r="L30" s="48" t="s">
        <v>68</v>
      </c>
      <c r="M30" s="48"/>
      <c r="N30" s="48"/>
      <c r="O30" s="43">
        <v>134</v>
      </c>
    </row>
    <row r="31" spans="1:119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</row>
    <row r="32" spans="1:119" ht="15.75" customHeight="1" thickBot="1">
      <c r="A32" s="52" t="s">
        <v>41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15432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15432</v>
      </c>
      <c r="O5" s="33">
        <f t="shared" ref="O5:O25" si="2">(N5/O$27)</f>
        <v>116.03007518796993</v>
      </c>
      <c r="P5" s="6"/>
    </row>
    <row r="6" spans="1:133">
      <c r="A6" s="12"/>
      <c r="B6" s="25">
        <v>312.41000000000003</v>
      </c>
      <c r="C6" s="20" t="s">
        <v>10</v>
      </c>
      <c r="D6" s="46">
        <v>4148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4148</v>
      </c>
      <c r="O6" s="47">
        <f t="shared" si="2"/>
        <v>31.18796992481203</v>
      </c>
      <c r="P6" s="9"/>
    </row>
    <row r="7" spans="1:133">
      <c r="A7" s="12"/>
      <c r="B7" s="25">
        <v>312.42</v>
      </c>
      <c r="C7" s="20" t="s">
        <v>9</v>
      </c>
      <c r="D7" s="46">
        <v>1801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1801</v>
      </c>
      <c r="O7" s="47">
        <f t="shared" si="2"/>
        <v>13.541353383458647</v>
      </c>
      <c r="P7" s="9"/>
    </row>
    <row r="8" spans="1:133">
      <c r="A8" s="12"/>
      <c r="B8" s="25">
        <v>314.10000000000002</v>
      </c>
      <c r="C8" s="20" t="s">
        <v>11</v>
      </c>
      <c r="D8" s="46">
        <v>4928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4928</v>
      </c>
      <c r="O8" s="47">
        <f t="shared" si="2"/>
        <v>37.05263157894737</v>
      </c>
      <c r="P8" s="9"/>
    </row>
    <row r="9" spans="1:133">
      <c r="A9" s="12"/>
      <c r="B9" s="25">
        <v>315</v>
      </c>
      <c r="C9" s="20" t="s">
        <v>47</v>
      </c>
      <c r="D9" s="46">
        <v>3905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3905</v>
      </c>
      <c r="O9" s="47">
        <f t="shared" si="2"/>
        <v>29.360902255639097</v>
      </c>
      <c r="P9" s="9"/>
    </row>
    <row r="10" spans="1:133">
      <c r="A10" s="12"/>
      <c r="B10" s="25">
        <v>316</v>
      </c>
      <c r="C10" s="20" t="s">
        <v>48</v>
      </c>
      <c r="D10" s="46">
        <v>650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650</v>
      </c>
      <c r="O10" s="47">
        <f t="shared" si="2"/>
        <v>4.8872180451127818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5853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5853</v>
      </c>
      <c r="O11" s="45">
        <f t="shared" si="2"/>
        <v>44.007518796992478</v>
      </c>
      <c r="P11" s="10"/>
    </row>
    <row r="12" spans="1:133">
      <c r="A12" s="12"/>
      <c r="B12" s="25">
        <v>322</v>
      </c>
      <c r="C12" s="20" t="s">
        <v>0</v>
      </c>
      <c r="D12" s="46">
        <v>546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546</v>
      </c>
      <c r="O12" s="47">
        <f t="shared" si="2"/>
        <v>4.1052631578947372</v>
      </c>
      <c r="P12" s="9"/>
    </row>
    <row r="13" spans="1:133">
      <c r="A13" s="12"/>
      <c r="B13" s="25">
        <v>323.10000000000002</v>
      </c>
      <c r="C13" s="20" t="s">
        <v>15</v>
      </c>
      <c r="D13" s="46">
        <v>5289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5289</v>
      </c>
      <c r="O13" s="47">
        <f t="shared" si="2"/>
        <v>39.766917293233085</v>
      </c>
      <c r="P13" s="9"/>
    </row>
    <row r="14" spans="1:133">
      <c r="A14" s="12"/>
      <c r="B14" s="25">
        <v>329</v>
      </c>
      <c r="C14" s="20" t="s">
        <v>49</v>
      </c>
      <c r="D14" s="46">
        <v>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</v>
      </c>
      <c r="O14" s="47">
        <f t="shared" si="2"/>
        <v>0.13533834586466165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SUM(D16:D18)</f>
        <v>15614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15614</v>
      </c>
      <c r="O15" s="45">
        <f t="shared" si="2"/>
        <v>117.3984962406015</v>
      </c>
      <c r="P15" s="10"/>
    </row>
    <row r="16" spans="1:133">
      <c r="A16" s="12"/>
      <c r="B16" s="25">
        <v>335.12</v>
      </c>
      <c r="C16" s="20" t="s">
        <v>50</v>
      </c>
      <c r="D16" s="46">
        <v>5203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5203</v>
      </c>
      <c r="O16" s="47">
        <f t="shared" si="2"/>
        <v>39.120300751879697</v>
      </c>
      <c r="P16" s="9"/>
    </row>
    <row r="17" spans="1:119">
      <c r="A17" s="12"/>
      <c r="B17" s="25">
        <v>335.18</v>
      </c>
      <c r="C17" s="20" t="s">
        <v>51</v>
      </c>
      <c r="D17" s="46">
        <v>10300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10300</v>
      </c>
      <c r="O17" s="47">
        <f t="shared" si="2"/>
        <v>77.443609022556387</v>
      </c>
      <c r="P17" s="9"/>
    </row>
    <row r="18" spans="1:119">
      <c r="A18" s="12"/>
      <c r="B18" s="25">
        <v>338</v>
      </c>
      <c r="C18" s="20" t="s">
        <v>52</v>
      </c>
      <c r="D18" s="46">
        <v>111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111</v>
      </c>
      <c r="O18" s="47">
        <f t="shared" si="2"/>
        <v>0.83458646616541354</v>
      </c>
      <c r="P18" s="9"/>
    </row>
    <row r="19" spans="1:119" ht="15.75">
      <c r="A19" s="29" t="s">
        <v>59</v>
      </c>
      <c r="B19" s="30"/>
      <c r="C19" s="31"/>
      <c r="D19" s="32">
        <f t="shared" ref="D19:M19" si="5">SUM(D20:D20)</f>
        <v>3752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3752</v>
      </c>
      <c r="O19" s="45">
        <f t="shared" si="2"/>
        <v>28.210526315789473</v>
      </c>
      <c r="P19" s="10"/>
    </row>
    <row r="20" spans="1:119">
      <c r="A20" s="12"/>
      <c r="B20" s="25">
        <v>349</v>
      </c>
      <c r="C20" s="20" t="s">
        <v>60</v>
      </c>
      <c r="D20" s="46">
        <v>3752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3752</v>
      </c>
      <c r="O20" s="47">
        <f t="shared" si="2"/>
        <v>28.210526315789473</v>
      </c>
      <c r="P20" s="9"/>
    </row>
    <row r="21" spans="1:119" ht="15.75">
      <c r="A21" s="29" t="s">
        <v>2</v>
      </c>
      <c r="B21" s="30"/>
      <c r="C21" s="31"/>
      <c r="D21" s="32">
        <f t="shared" ref="D21:M21" si="6">SUM(D22:D24)</f>
        <v>71251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1"/>
        <v>71251</v>
      </c>
      <c r="O21" s="45">
        <f t="shared" si="2"/>
        <v>535.72180451127815</v>
      </c>
      <c r="P21" s="10"/>
    </row>
    <row r="22" spans="1:119">
      <c r="A22" s="12"/>
      <c r="B22" s="25">
        <v>361.1</v>
      </c>
      <c r="C22" s="20" t="s">
        <v>28</v>
      </c>
      <c r="D22" s="46">
        <v>1755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1755</v>
      </c>
      <c r="O22" s="47">
        <f t="shared" si="2"/>
        <v>13.19548872180451</v>
      </c>
      <c r="P22" s="9"/>
    </row>
    <row r="23" spans="1:119">
      <c r="A23" s="12"/>
      <c r="B23" s="25">
        <v>362</v>
      </c>
      <c r="C23" s="20" t="s">
        <v>29</v>
      </c>
      <c r="D23" s="46">
        <v>68455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68455</v>
      </c>
      <c r="O23" s="47">
        <f t="shared" si="2"/>
        <v>514.69924812030081</v>
      </c>
      <c r="P23" s="9"/>
    </row>
    <row r="24" spans="1:119" ht="15.75" thickBot="1">
      <c r="A24" s="12"/>
      <c r="B24" s="25">
        <v>369.9</v>
      </c>
      <c r="C24" s="20" t="s">
        <v>39</v>
      </c>
      <c r="D24" s="46">
        <v>1041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1041</v>
      </c>
      <c r="O24" s="47">
        <f t="shared" si="2"/>
        <v>7.8270676691729326</v>
      </c>
      <c r="P24" s="9"/>
    </row>
    <row r="25" spans="1:119" ht="16.5" thickBot="1">
      <c r="A25" s="14" t="s">
        <v>25</v>
      </c>
      <c r="B25" s="23"/>
      <c r="C25" s="22"/>
      <c r="D25" s="15">
        <f>SUM(D5,D11,D15,D19,D21)</f>
        <v>111902</v>
      </c>
      <c r="E25" s="15">
        <f t="shared" ref="E25:M25" si="7">SUM(E5,E11,E15,E19,E21)</f>
        <v>0</v>
      </c>
      <c r="F25" s="15">
        <f t="shared" si="7"/>
        <v>0</v>
      </c>
      <c r="G25" s="15">
        <f t="shared" si="7"/>
        <v>0</v>
      </c>
      <c r="H25" s="15">
        <f t="shared" si="7"/>
        <v>0</v>
      </c>
      <c r="I25" s="15">
        <f t="shared" si="7"/>
        <v>0</v>
      </c>
      <c r="J25" s="15">
        <f t="shared" si="7"/>
        <v>0</v>
      </c>
      <c r="K25" s="15">
        <f t="shared" si="7"/>
        <v>0</v>
      </c>
      <c r="L25" s="15">
        <f t="shared" si="7"/>
        <v>0</v>
      </c>
      <c r="M25" s="15">
        <f t="shared" si="7"/>
        <v>0</v>
      </c>
      <c r="N25" s="15">
        <f t="shared" si="1"/>
        <v>111902</v>
      </c>
      <c r="O25" s="38">
        <f t="shared" si="2"/>
        <v>841.36842105263156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6"/>
      <c r="B26" s="18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/>
    </row>
    <row r="27" spans="1:119">
      <c r="A27" s="40"/>
      <c r="B27" s="41"/>
      <c r="C27" s="41"/>
      <c r="D27" s="42"/>
      <c r="E27" s="42"/>
      <c r="F27" s="42"/>
      <c r="G27" s="42"/>
      <c r="H27" s="42"/>
      <c r="I27" s="42"/>
      <c r="J27" s="42"/>
      <c r="K27" s="42"/>
      <c r="L27" s="48" t="s">
        <v>65</v>
      </c>
      <c r="M27" s="48"/>
      <c r="N27" s="48"/>
      <c r="O27" s="43">
        <v>133</v>
      </c>
    </row>
    <row r="28" spans="1:119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</row>
    <row r="29" spans="1:119" ht="15.75" customHeight="1" thickBot="1">
      <c r="A29" s="52" t="s">
        <v>41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4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30</v>
      </c>
      <c r="B3" s="62"/>
      <c r="C3" s="63"/>
      <c r="D3" s="67" t="s">
        <v>20</v>
      </c>
      <c r="E3" s="68"/>
      <c r="F3" s="68"/>
      <c r="G3" s="68"/>
      <c r="H3" s="69"/>
      <c r="I3" s="67" t="s">
        <v>21</v>
      </c>
      <c r="J3" s="69"/>
      <c r="K3" s="67" t="s">
        <v>23</v>
      </c>
      <c r="L3" s="69"/>
      <c r="M3" s="36"/>
      <c r="N3" s="37"/>
      <c r="O3" s="70" t="s">
        <v>35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31</v>
      </c>
      <c r="F4" s="34" t="s">
        <v>32</v>
      </c>
      <c r="G4" s="34" t="s">
        <v>33</v>
      </c>
      <c r="H4" s="34" t="s">
        <v>4</v>
      </c>
      <c r="I4" s="34" t="s">
        <v>5</v>
      </c>
      <c r="J4" s="35" t="s">
        <v>34</v>
      </c>
      <c r="K4" s="35" t="s">
        <v>6</v>
      </c>
      <c r="L4" s="35" t="s">
        <v>7</v>
      </c>
      <c r="M4" s="35" t="s">
        <v>8</v>
      </c>
      <c r="N4" s="35" t="s">
        <v>22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14422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14422</v>
      </c>
      <c r="O5" s="33">
        <f t="shared" ref="O5:O23" si="2">(N5/O$25)</f>
        <v>108.43609022556392</v>
      </c>
      <c r="P5" s="6"/>
    </row>
    <row r="6" spans="1:133">
      <c r="A6" s="12"/>
      <c r="B6" s="25">
        <v>312.41000000000003</v>
      </c>
      <c r="C6" s="20" t="s">
        <v>10</v>
      </c>
      <c r="D6" s="46">
        <v>3900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3900</v>
      </c>
      <c r="O6" s="47">
        <f t="shared" si="2"/>
        <v>29.323308270676691</v>
      </c>
      <c r="P6" s="9"/>
    </row>
    <row r="7" spans="1:133">
      <c r="A7" s="12"/>
      <c r="B7" s="25">
        <v>312.42</v>
      </c>
      <c r="C7" s="20" t="s">
        <v>9</v>
      </c>
      <c r="D7" s="46">
        <v>1727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1727</v>
      </c>
      <c r="O7" s="47">
        <f t="shared" si="2"/>
        <v>12.984962406015038</v>
      </c>
      <c r="P7" s="9"/>
    </row>
    <row r="8" spans="1:133">
      <c r="A8" s="12"/>
      <c r="B8" s="25">
        <v>314.10000000000002</v>
      </c>
      <c r="C8" s="20" t="s">
        <v>11</v>
      </c>
      <c r="D8" s="46">
        <v>4682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4682</v>
      </c>
      <c r="O8" s="47">
        <f t="shared" si="2"/>
        <v>35.203007518796994</v>
      </c>
      <c r="P8" s="9"/>
    </row>
    <row r="9" spans="1:133">
      <c r="A9" s="12"/>
      <c r="B9" s="25">
        <v>315</v>
      </c>
      <c r="C9" s="20" t="s">
        <v>47</v>
      </c>
      <c r="D9" s="46">
        <v>3438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3438</v>
      </c>
      <c r="O9" s="47">
        <f t="shared" si="2"/>
        <v>25.849624060150376</v>
      </c>
      <c r="P9" s="9"/>
    </row>
    <row r="10" spans="1:133">
      <c r="A10" s="12"/>
      <c r="B10" s="25">
        <v>316</v>
      </c>
      <c r="C10" s="20" t="s">
        <v>48</v>
      </c>
      <c r="D10" s="46">
        <v>675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675</v>
      </c>
      <c r="O10" s="47">
        <f t="shared" si="2"/>
        <v>5.0751879699248121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9017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9017</v>
      </c>
      <c r="O11" s="45">
        <f t="shared" si="2"/>
        <v>67.796992481203006</v>
      </c>
      <c r="P11" s="10"/>
    </row>
    <row r="12" spans="1:133">
      <c r="A12" s="12"/>
      <c r="B12" s="25">
        <v>322</v>
      </c>
      <c r="C12" s="20" t="s">
        <v>0</v>
      </c>
      <c r="D12" s="46">
        <v>3845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3845</v>
      </c>
      <c r="O12" s="47">
        <f t="shared" si="2"/>
        <v>28.909774436090224</v>
      </c>
      <c r="P12" s="9"/>
    </row>
    <row r="13" spans="1:133">
      <c r="A13" s="12"/>
      <c r="B13" s="25">
        <v>323.10000000000002</v>
      </c>
      <c r="C13" s="20" t="s">
        <v>15</v>
      </c>
      <c r="D13" s="46">
        <v>5013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5013</v>
      </c>
      <c r="O13" s="47">
        <f t="shared" si="2"/>
        <v>37.691729323308273</v>
      </c>
      <c r="P13" s="9"/>
    </row>
    <row r="14" spans="1:133">
      <c r="A14" s="12"/>
      <c r="B14" s="25">
        <v>329</v>
      </c>
      <c r="C14" s="20" t="s">
        <v>49</v>
      </c>
      <c r="D14" s="46">
        <v>159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159</v>
      </c>
      <c r="O14" s="47">
        <f t="shared" si="2"/>
        <v>1.1954887218045114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SUM(D16:D18)</f>
        <v>17826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17826</v>
      </c>
      <c r="O15" s="45">
        <f t="shared" si="2"/>
        <v>134.03007518796991</v>
      </c>
      <c r="P15" s="10"/>
    </row>
    <row r="16" spans="1:133">
      <c r="A16" s="12"/>
      <c r="B16" s="25">
        <v>335.12</v>
      </c>
      <c r="C16" s="20" t="s">
        <v>50</v>
      </c>
      <c r="D16" s="46">
        <v>5005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5005</v>
      </c>
      <c r="O16" s="47">
        <f t="shared" si="2"/>
        <v>37.631578947368418</v>
      </c>
      <c r="P16" s="9"/>
    </row>
    <row r="17" spans="1:119">
      <c r="A17" s="12"/>
      <c r="B17" s="25">
        <v>335.18</v>
      </c>
      <c r="C17" s="20" t="s">
        <v>51</v>
      </c>
      <c r="D17" s="46">
        <v>9705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9705</v>
      </c>
      <c r="O17" s="47">
        <f t="shared" si="2"/>
        <v>72.969924812030072</v>
      </c>
      <c r="P17" s="9"/>
    </row>
    <row r="18" spans="1:119">
      <c r="A18" s="12"/>
      <c r="B18" s="25">
        <v>338</v>
      </c>
      <c r="C18" s="20" t="s">
        <v>52</v>
      </c>
      <c r="D18" s="46">
        <v>3116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3116</v>
      </c>
      <c r="O18" s="47">
        <f t="shared" si="2"/>
        <v>23.428571428571427</v>
      </c>
      <c r="P18" s="9"/>
    </row>
    <row r="19" spans="1:119" ht="15.75">
      <c r="A19" s="29" t="s">
        <v>2</v>
      </c>
      <c r="B19" s="30"/>
      <c r="C19" s="31"/>
      <c r="D19" s="32">
        <f t="shared" ref="D19:M19" si="5">SUM(D20:D22)</f>
        <v>149226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149226</v>
      </c>
      <c r="O19" s="45">
        <f t="shared" si="2"/>
        <v>1122</v>
      </c>
      <c r="P19" s="10"/>
    </row>
    <row r="20" spans="1:119">
      <c r="A20" s="12"/>
      <c r="B20" s="25">
        <v>361.1</v>
      </c>
      <c r="C20" s="20" t="s">
        <v>28</v>
      </c>
      <c r="D20" s="46">
        <v>801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801</v>
      </c>
      <c r="O20" s="47">
        <f t="shared" si="2"/>
        <v>6.022556390977444</v>
      </c>
      <c r="P20" s="9"/>
    </row>
    <row r="21" spans="1:119">
      <c r="A21" s="12"/>
      <c r="B21" s="25">
        <v>362</v>
      </c>
      <c r="C21" s="20" t="s">
        <v>29</v>
      </c>
      <c r="D21" s="46">
        <v>140000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140000</v>
      </c>
      <c r="O21" s="47">
        <f t="shared" si="2"/>
        <v>1052.6315789473683</v>
      </c>
      <c r="P21" s="9"/>
    </row>
    <row r="22" spans="1:119" ht="15.75" thickBot="1">
      <c r="A22" s="12"/>
      <c r="B22" s="25">
        <v>369.9</v>
      </c>
      <c r="C22" s="20" t="s">
        <v>39</v>
      </c>
      <c r="D22" s="46">
        <v>8425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8425</v>
      </c>
      <c r="O22" s="47">
        <f t="shared" si="2"/>
        <v>63.345864661654133</v>
      </c>
      <c r="P22" s="9"/>
    </row>
    <row r="23" spans="1:119" ht="16.5" thickBot="1">
      <c r="A23" s="14" t="s">
        <v>25</v>
      </c>
      <c r="B23" s="23"/>
      <c r="C23" s="22"/>
      <c r="D23" s="15">
        <f>SUM(D5,D11,D15,D19)</f>
        <v>190491</v>
      </c>
      <c r="E23" s="15">
        <f t="shared" ref="E23:M23" si="6">SUM(E5,E11,E15,E19)</f>
        <v>0</v>
      </c>
      <c r="F23" s="15">
        <f t="shared" si="6"/>
        <v>0</v>
      </c>
      <c r="G23" s="15">
        <f t="shared" si="6"/>
        <v>0</v>
      </c>
      <c r="H23" s="15">
        <f t="shared" si="6"/>
        <v>0</v>
      </c>
      <c r="I23" s="15">
        <f t="shared" si="6"/>
        <v>0</v>
      </c>
      <c r="J23" s="15">
        <f t="shared" si="6"/>
        <v>0</v>
      </c>
      <c r="K23" s="15">
        <f t="shared" si="6"/>
        <v>0</v>
      </c>
      <c r="L23" s="15">
        <f t="shared" si="6"/>
        <v>0</v>
      </c>
      <c r="M23" s="15">
        <f t="shared" si="6"/>
        <v>0</v>
      </c>
      <c r="N23" s="15">
        <f t="shared" si="1"/>
        <v>190491</v>
      </c>
      <c r="O23" s="38">
        <f t="shared" si="2"/>
        <v>1432.2631578947369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6"/>
      <c r="B24" s="18"/>
      <c r="C24" s="18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/>
    </row>
    <row r="25" spans="1:119">
      <c r="A25" s="40"/>
      <c r="B25" s="41"/>
      <c r="C25" s="41"/>
      <c r="D25" s="42"/>
      <c r="E25" s="42"/>
      <c r="F25" s="42"/>
      <c r="G25" s="42"/>
      <c r="H25" s="42"/>
      <c r="I25" s="42"/>
      <c r="J25" s="42"/>
      <c r="K25" s="42"/>
      <c r="L25" s="48" t="s">
        <v>63</v>
      </c>
      <c r="M25" s="48"/>
      <c r="N25" s="48"/>
      <c r="O25" s="43">
        <v>133</v>
      </c>
    </row>
    <row r="26" spans="1:119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1"/>
    </row>
    <row r="27" spans="1:119" ht="15.75" customHeight="1" thickBot="1">
      <c r="A27" s="52" t="s">
        <v>41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2023-11-14T16:35:05Z</cp:lastPrinted>
  <dcterms:created xsi:type="dcterms:W3CDTF">2000-08-31T21:26:31Z</dcterms:created>
  <dcterms:modified xsi:type="dcterms:W3CDTF">2023-11-14T16:35:17Z</dcterms:modified>
</cp:coreProperties>
</file>