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1" documentId="11_4FF25B9429735595DBA1ECC38A4A6068CCC7B9B5" xr6:coauthVersionLast="47" xr6:coauthVersionMax="47" xr10:uidLastSave="{FDE9780E-6789-49ED-88ED-ECF246F8669B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'2008'!$A$1:$O$65</definedName>
    <definedName name="_xlnm.Print_Area" localSheetId="14">'2009'!$A$1:$O$65</definedName>
    <definedName name="_xlnm.Print_Area" localSheetId="13">'2010'!$A$1:$O$65</definedName>
    <definedName name="_xlnm.Print_Area" localSheetId="12">'2011'!$A$1:$O$63</definedName>
    <definedName name="_xlnm.Print_Area" localSheetId="11">'2012'!$A$1:$O$63</definedName>
    <definedName name="_xlnm.Print_Area" localSheetId="10">'2013'!$A$1:$O$63</definedName>
    <definedName name="_xlnm.Print_Area" localSheetId="9">'2014'!$A$1:$O$66</definedName>
    <definedName name="_xlnm.Print_Area" localSheetId="8">'2015'!$A$1:$O$63</definedName>
    <definedName name="_xlnm.Print_Area" localSheetId="7">'2016'!$A$1:$O$67</definedName>
    <definedName name="_xlnm.Print_Area" localSheetId="6">'2017'!$A$1:$O$62</definedName>
    <definedName name="_xlnm.Print_Area" localSheetId="5">'2018'!$A$1:$O$65</definedName>
    <definedName name="_xlnm.Print_Area" localSheetId="4">'2019'!$A$1:$O$69</definedName>
    <definedName name="_xlnm.Print_Area" localSheetId="3">'2020'!$A$1:$O$68</definedName>
    <definedName name="_xlnm.Print_Area" localSheetId="2">'2021'!$A$1:$P$67</definedName>
    <definedName name="_xlnm.Print_Area" localSheetId="1">'2022'!$A$1:$P$69</definedName>
    <definedName name="_xlnm.Print_Area" localSheetId="0">'2023'!$A$1:$P$67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48" l="1"/>
  <c r="P62" i="48" s="1"/>
  <c r="O61" i="48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8" i="48" l="1"/>
  <c r="P58" i="48" s="1"/>
  <c r="O50" i="48"/>
  <c r="P50" i="48" s="1"/>
  <c r="O46" i="48"/>
  <c r="P46" i="48" s="1"/>
  <c r="G63" i="48"/>
  <c r="I63" i="48"/>
  <c r="H63" i="48"/>
  <c r="O35" i="48"/>
  <c r="P35" i="48" s="1"/>
  <c r="O22" i="48"/>
  <c r="P22" i="48" s="1"/>
  <c r="O16" i="48"/>
  <c r="P16" i="48" s="1"/>
  <c r="N63" i="48"/>
  <c r="M63" i="48"/>
  <c r="J63" i="48"/>
  <c r="K63" i="48"/>
  <c r="L63" i="48"/>
  <c r="O5" i="48"/>
  <c r="P5" i="48" s="1"/>
  <c r="D63" i="48"/>
  <c r="E63" i="48"/>
  <c r="F63" i="48"/>
  <c r="O59" i="47"/>
  <c r="P59" i="47" s="1"/>
  <c r="O51" i="47"/>
  <c r="P51" i="47" s="1"/>
  <c r="O47" i="47"/>
  <c r="P47" i="47" s="1"/>
  <c r="O34" i="47"/>
  <c r="P34" i="47" s="1"/>
  <c r="L65" i="47"/>
  <c r="O21" i="47"/>
  <c r="P21" i="47" s="1"/>
  <c r="D65" i="47"/>
  <c r="F65" i="47"/>
  <c r="J65" i="47"/>
  <c r="O15" i="47"/>
  <c r="P15" i="47" s="1"/>
  <c r="H65" i="47"/>
  <c r="M65" i="47"/>
  <c r="N65" i="47"/>
  <c r="E65" i="47"/>
  <c r="G65" i="47"/>
  <c r="K65" i="47"/>
  <c r="I65" i="47"/>
  <c r="O5" i="47"/>
  <c r="P5" i="47" s="1"/>
  <c r="O62" i="46"/>
  <c r="P62" i="46"/>
  <c r="O61" i="46"/>
  <c r="P61" i="46" s="1"/>
  <c r="N60" i="46"/>
  <c r="M60" i="46"/>
  <c r="L60" i="46"/>
  <c r="K60" i="46"/>
  <c r="J60" i="46"/>
  <c r="I60" i="46"/>
  <c r="H60" i="46"/>
  <c r="G60" i="46"/>
  <c r="F60" i="46"/>
  <c r="E60" i="46"/>
  <c r="D60" i="46"/>
  <c r="O59" i="46"/>
  <c r="P59" i="46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 s="1"/>
  <c r="O49" i="46"/>
  <c r="P49" i="46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 s="1"/>
  <c r="O44" i="46"/>
  <c r="P44" i="46"/>
  <c r="O43" i="46"/>
  <c r="P43" i="46" s="1"/>
  <c r="O42" i="46"/>
  <c r="P42" i="46" s="1"/>
  <c r="O41" i="46"/>
  <c r="P41" i="46"/>
  <c r="O40" i="46"/>
  <c r="P40" i="46" s="1"/>
  <c r="O39" i="46"/>
  <c r="P39" i="46" s="1"/>
  <c r="O38" i="46"/>
  <c r="P38" i="46"/>
  <c r="O37" i="46"/>
  <c r="P37" i="46" s="1"/>
  <c r="O36" i="46"/>
  <c r="P36" i="46" s="1"/>
  <c r="O35" i="46"/>
  <c r="P35" i="46"/>
  <c r="N34" i="46"/>
  <c r="M34" i="46"/>
  <c r="L34" i="46"/>
  <c r="K34" i="46"/>
  <c r="J34" i="46"/>
  <c r="I34" i="46"/>
  <c r="H34" i="46"/>
  <c r="G34" i="46"/>
  <c r="F34" i="46"/>
  <c r="E34" i="46"/>
  <c r="D34" i="46"/>
  <c r="D63" i="46" s="1"/>
  <c r="O33" i="46"/>
  <c r="P33" i="46" s="1"/>
  <c r="O32" i="46"/>
  <c r="P32" i="46"/>
  <c r="O31" i="46"/>
  <c r="P31" i="46" s="1"/>
  <c r="O30" i="46"/>
  <c r="P30" i="46" s="1"/>
  <c r="O29" i="46"/>
  <c r="P29" i="46"/>
  <c r="O28" i="46"/>
  <c r="P28" i="46"/>
  <c r="O27" i="46"/>
  <c r="P27" i="46" s="1"/>
  <c r="O26" i="46"/>
  <c r="P26" i="46"/>
  <c r="O25" i="46"/>
  <c r="P25" i="46" s="1"/>
  <c r="O24" i="46"/>
  <c r="P24" i="46" s="1"/>
  <c r="O23" i="46"/>
  <c r="P23" i="46"/>
  <c r="O22" i="46"/>
  <c r="P22" i="46"/>
  <c r="O21" i="46"/>
  <c r="P21" i="46" s="1"/>
  <c r="N20" i="46"/>
  <c r="M20" i="46"/>
  <c r="L20" i="46"/>
  <c r="K20" i="46"/>
  <c r="O20" i="46" s="1"/>
  <c r="P20" i="46" s="1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J63" i="46" s="1"/>
  <c r="I15" i="46"/>
  <c r="I63" i="46" s="1"/>
  <c r="H15" i="46"/>
  <c r="G15" i="46"/>
  <c r="G63" i="46" s="1"/>
  <c r="F15" i="46"/>
  <c r="E15" i="46"/>
  <c r="D15" i="46"/>
  <c r="O14" i="46"/>
  <c r="P14" i="46"/>
  <c r="O13" i="46"/>
  <c r="P13" i="46"/>
  <c r="O12" i="46"/>
  <c r="P12" i="46" s="1"/>
  <c r="O11" i="46"/>
  <c r="P11" i="46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M63" i="46" s="1"/>
  <c r="L5" i="46"/>
  <c r="O5" i="46" s="1"/>
  <c r="P5" i="46" s="1"/>
  <c r="K5" i="46"/>
  <c r="J5" i="46"/>
  <c r="I5" i="46"/>
  <c r="H5" i="46"/>
  <c r="G5" i="46"/>
  <c r="F5" i="46"/>
  <c r="E5" i="46"/>
  <c r="D5" i="46"/>
  <c r="N63" i="45"/>
  <c r="O63" i="45" s="1"/>
  <c r="N62" i="45"/>
  <c r="O62" i="45" s="1"/>
  <c r="N61" i="45"/>
  <c r="O61" i="45"/>
  <c r="M60" i="45"/>
  <c r="L60" i="45"/>
  <c r="K60" i="45"/>
  <c r="J60" i="45"/>
  <c r="I60" i="45"/>
  <c r="H60" i="45"/>
  <c r="G60" i="45"/>
  <c r="F60" i="45"/>
  <c r="N60" i="45" s="1"/>
  <c r="O60" i="45" s="1"/>
  <c r="E60" i="45"/>
  <c r="D60" i="45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0" i="45"/>
  <c r="O50" i="45" s="1"/>
  <c r="N49" i="45"/>
  <c r="O49" i="45" s="1"/>
  <c r="N48" i="45"/>
  <c r="O48" i="45"/>
  <c r="M47" i="45"/>
  <c r="L47" i="45"/>
  <c r="K47" i="45"/>
  <c r="J47" i="45"/>
  <c r="I47" i="45"/>
  <c r="H47" i="45"/>
  <c r="G47" i="45"/>
  <c r="G64" i="45" s="1"/>
  <c r="F47" i="45"/>
  <c r="E47" i="45"/>
  <c r="E64" i="45" s="1"/>
  <c r="D47" i="45"/>
  <c r="N47" i="45" s="1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 s="1"/>
  <c r="M34" i="45"/>
  <c r="N34" i="45" s="1"/>
  <c r="O34" i="45" s="1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 s="1"/>
  <c r="N18" i="45"/>
  <c r="O18" i="45"/>
  <c r="N17" i="45"/>
  <c r="O17" i="45" s="1"/>
  <c r="M16" i="45"/>
  <c r="L16" i="45"/>
  <c r="K16" i="45"/>
  <c r="J16" i="45"/>
  <c r="I16" i="45"/>
  <c r="I64" i="45" s="1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64" i="45" s="1"/>
  <c r="G5" i="45"/>
  <c r="F5" i="45"/>
  <c r="E5" i="45"/>
  <c r="D5" i="45"/>
  <c r="N64" i="44"/>
  <c r="O64" i="44" s="1"/>
  <c r="N63" i="44"/>
  <c r="O63" i="44" s="1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60" i="44" s="1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1" i="44" s="1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N47" i="44" s="1"/>
  <c r="O47" i="44" s="1"/>
  <c r="D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N34" i="44" s="1"/>
  <c r="O34" i="44" s="1"/>
  <c r="D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H65" i="44" s="1"/>
  <c r="G16" i="44"/>
  <c r="G65" i="44" s="1"/>
  <c r="F16" i="44"/>
  <c r="E16" i="44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65" i="44" s="1"/>
  <c r="D5" i="44"/>
  <c r="N60" i="43"/>
  <c r="O60" i="43" s="1"/>
  <c r="N59" i="43"/>
  <c r="O59" i="43" s="1"/>
  <c r="M58" i="43"/>
  <c r="L58" i="43"/>
  <c r="K58" i="43"/>
  <c r="N58" i="43" s="1"/>
  <c r="O58" i="43" s="1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/>
  <c r="M45" i="43"/>
  <c r="L45" i="43"/>
  <c r="K45" i="43"/>
  <c r="J45" i="43"/>
  <c r="I45" i="43"/>
  <c r="I61" i="43" s="1"/>
  <c r="H45" i="43"/>
  <c r="G45" i="43"/>
  <c r="F45" i="43"/>
  <c r="E45" i="43"/>
  <c r="D45" i="43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/>
  <c r="N34" i="43"/>
  <c r="O34" i="43" s="1"/>
  <c r="N33" i="43"/>
  <c r="O33" i="43" s="1"/>
  <c r="M32" i="43"/>
  <c r="L32" i="43"/>
  <c r="K32" i="43"/>
  <c r="J32" i="43"/>
  <c r="N32" i="43" s="1"/>
  <c r="O32" i="43" s="1"/>
  <c r="I32" i="43"/>
  <c r="H32" i="43"/>
  <c r="G32" i="43"/>
  <c r="F32" i="43"/>
  <c r="E32" i="43"/>
  <c r="D32" i="43"/>
  <c r="N31" i="43"/>
  <c r="O31" i="43" s="1"/>
  <c r="N30" i="43"/>
  <c r="O30" i="43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F61" i="43" s="1"/>
  <c r="E19" i="43"/>
  <c r="D19" i="43"/>
  <c r="N18" i="43"/>
  <c r="O18" i="43" s="1"/>
  <c r="N17" i="43"/>
  <c r="O17" i="43" s="1"/>
  <c r="N16" i="43"/>
  <c r="O16" i="43" s="1"/>
  <c r="M15" i="43"/>
  <c r="L15" i="43"/>
  <c r="K15" i="43"/>
  <c r="K61" i="43" s="1"/>
  <c r="J15" i="43"/>
  <c r="I15" i="43"/>
  <c r="H15" i="43"/>
  <c r="G15" i="43"/>
  <c r="F15" i="43"/>
  <c r="E15" i="43"/>
  <c r="E61" i="43" s="1"/>
  <c r="D15" i="43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N5" i="43" s="1"/>
  <c r="O5" i="43" s="1"/>
  <c r="L5" i="43"/>
  <c r="K5" i="43"/>
  <c r="J5" i="43"/>
  <c r="I5" i="43"/>
  <c r="H5" i="43"/>
  <c r="G5" i="43"/>
  <c r="F5" i="43"/>
  <c r="E5" i="43"/>
  <c r="D5" i="43"/>
  <c r="N57" i="42"/>
  <c r="O57" i="42" s="1"/>
  <c r="N56" i="42"/>
  <c r="O56" i="42" s="1"/>
  <c r="M55" i="42"/>
  <c r="L55" i="42"/>
  <c r="K55" i="42"/>
  <c r="J55" i="42"/>
  <c r="N55" i="42" s="1"/>
  <c r="O55" i="42" s="1"/>
  <c r="I55" i="42"/>
  <c r="H55" i="42"/>
  <c r="G55" i="42"/>
  <c r="F55" i="42"/>
  <c r="E55" i="42"/>
  <c r="D55" i="42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N47" i="42" s="1"/>
  <c r="O47" i="42" s="1"/>
  <c r="D47" i="42"/>
  <c r="N46" i="42"/>
  <c r="O46" i="42" s="1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3" i="42" s="1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M30" i="42"/>
  <c r="L30" i="42"/>
  <c r="K30" i="42"/>
  <c r="J30" i="42"/>
  <c r="N30" i="42" s="1"/>
  <c r="O30" i="42" s="1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M15" i="42"/>
  <c r="L15" i="42"/>
  <c r="L58" i="42" s="1"/>
  <c r="K15" i="42"/>
  <c r="J15" i="42"/>
  <c r="I15" i="42"/>
  <c r="H15" i="42"/>
  <c r="H58" i="42" s="1"/>
  <c r="G15" i="42"/>
  <c r="G58" i="42" s="1"/>
  <c r="F15" i="42"/>
  <c r="E15" i="42"/>
  <c r="D15" i="42"/>
  <c r="N15" i="42" s="1"/>
  <c r="O15" i="42" s="1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K58" i="42" s="1"/>
  <c r="J5" i="42"/>
  <c r="J58" i="42" s="1"/>
  <c r="I5" i="42"/>
  <c r="H5" i="42"/>
  <c r="G5" i="42"/>
  <c r="F5" i="42"/>
  <c r="F58" i="42" s="1"/>
  <c r="E5" i="42"/>
  <c r="D5" i="42"/>
  <c r="N5" i="42" s="1"/>
  <c r="O5" i="42" s="1"/>
  <c r="N51" i="41"/>
  <c r="O51" i="41" s="1"/>
  <c r="N62" i="41"/>
  <c r="O62" i="41" s="1"/>
  <c r="N61" i="41"/>
  <c r="O61" i="41" s="1"/>
  <c r="N60" i="41"/>
  <c r="O60" i="41" s="1"/>
  <c r="N59" i="41"/>
  <c r="O59" i="41" s="1"/>
  <c r="N58" i="41"/>
  <c r="O58" i="41" s="1"/>
  <c r="M57" i="41"/>
  <c r="L57" i="41"/>
  <c r="K57" i="41"/>
  <c r="J57" i="41"/>
  <c r="I57" i="41"/>
  <c r="H57" i="41"/>
  <c r="G57" i="41"/>
  <c r="F57" i="41"/>
  <c r="E57" i="41"/>
  <c r="D57" i="41"/>
  <c r="N56" i="41"/>
  <c r="O56" i="41" s="1"/>
  <c r="N55" i="41"/>
  <c r="O55" i="41" s="1"/>
  <c r="N54" i="41"/>
  <c r="O54" i="41" s="1"/>
  <c r="N53" i="41"/>
  <c r="O53" i="41" s="1"/>
  <c r="N52" i="41"/>
  <c r="O52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8" i="41" s="1"/>
  <c r="O48" i="41" s="1"/>
  <c r="N47" i="41"/>
  <c r="O47" i="41" s="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N44" i="41" s="1"/>
  <c r="O44" i="41" s="1"/>
  <c r="D44" i="41"/>
  <c r="N43" i="41"/>
  <c r="O43" i="4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N31" i="41" s="1"/>
  <c r="O31" i="41" s="1"/>
  <c r="E31" i="41"/>
  <c r="D31" i="4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/>
  <c r="M19" i="41"/>
  <c r="L19" i="41"/>
  <c r="K19" i="41"/>
  <c r="K63" i="41" s="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F63" i="41" s="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63" i="41" s="1"/>
  <c r="L5" i="41"/>
  <c r="K5" i="41"/>
  <c r="J5" i="41"/>
  <c r="I5" i="41"/>
  <c r="I63" i="41" s="1"/>
  <c r="H5" i="41"/>
  <c r="H63" i="41" s="1"/>
  <c r="G5" i="41"/>
  <c r="G63" i="41" s="1"/>
  <c r="F5" i="41"/>
  <c r="E5" i="41"/>
  <c r="E63" i="41" s="1"/>
  <c r="D5" i="41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D55" i="40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6" i="40" s="1"/>
  <c r="O46" i="40" s="1"/>
  <c r="N45" i="40"/>
  <c r="O45" i="40" s="1"/>
  <c r="N44" i="40"/>
  <c r="O44" i="40" s="1"/>
  <c r="N43" i="40"/>
  <c r="O43" i="40"/>
  <c r="M42" i="40"/>
  <c r="L42" i="40"/>
  <c r="K42" i="40"/>
  <c r="N42" i="40" s="1"/>
  <c r="O42" i="40" s="1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N17" i="40"/>
  <c r="O17" i="40" s="1"/>
  <c r="N16" i="40"/>
  <c r="O16" i="40" s="1"/>
  <c r="M15" i="40"/>
  <c r="N15" i="40" s="1"/>
  <c r="O15" i="40" s="1"/>
  <c r="L15" i="40"/>
  <c r="K15" i="40"/>
  <c r="J15" i="40"/>
  <c r="I15" i="40"/>
  <c r="H15" i="40"/>
  <c r="H59" i="40" s="1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E59" i="40" s="1"/>
  <c r="D5" i="40"/>
  <c r="N61" i="39"/>
  <c r="O61" i="39" s="1"/>
  <c r="N60" i="39"/>
  <c r="O60" i="39"/>
  <c r="N59" i="39"/>
  <c r="O59" i="39" s="1"/>
  <c r="N58" i="39"/>
  <c r="O58" i="39" s="1"/>
  <c r="M57" i="39"/>
  <c r="L57" i="39"/>
  <c r="K57" i="39"/>
  <c r="N57" i="39" s="1"/>
  <c r="O57" i="39" s="1"/>
  <c r="J57" i="39"/>
  <c r="I57" i="39"/>
  <c r="H57" i="39"/>
  <c r="G57" i="39"/>
  <c r="F57" i="39"/>
  <c r="E57" i="39"/>
  <c r="D57" i="39"/>
  <c r="N56" i="39"/>
  <c r="O56" i="39" s="1"/>
  <c r="N55" i="39"/>
  <c r="O55" i="39"/>
  <c r="N54" i="39"/>
  <c r="O54" i="39" s="1"/>
  <c r="N53" i="39"/>
  <c r="O53" i="39" s="1"/>
  <c r="N52" i="39"/>
  <c r="O52" i="39"/>
  <c r="N51" i="39"/>
  <c r="O51" i="39" s="1"/>
  <c r="N50" i="39"/>
  <c r="O50" i="39" s="1"/>
  <c r="N49" i="39"/>
  <c r="O49" i="39"/>
  <c r="M48" i="39"/>
  <c r="L48" i="39"/>
  <c r="K48" i="39"/>
  <c r="J48" i="39"/>
  <c r="I48" i="39"/>
  <c r="H48" i="39"/>
  <c r="G48" i="39"/>
  <c r="F48" i="39"/>
  <c r="N48" i="39" s="1"/>
  <c r="O48" i="39" s="1"/>
  <c r="E48" i="39"/>
  <c r="D48" i="39"/>
  <c r="N47" i="39"/>
  <c r="O47" i="39"/>
  <c r="N46" i="39"/>
  <c r="O46" i="39" s="1"/>
  <c r="N45" i="39"/>
  <c r="O45" i="39" s="1"/>
  <c r="M44" i="39"/>
  <c r="L44" i="39"/>
  <c r="K44" i="39"/>
  <c r="J44" i="39"/>
  <c r="I44" i="39"/>
  <c r="H44" i="39"/>
  <c r="H62" i="39" s="1"/>
  <c r="G44" i="39"/>
  <c r="G62" i="39" s="1"/>
  <c r="F44" i="39"/>
  <c r="E44" i="39"/>
  <c r="D44" i="39"/>
  <c r="N43" i="39"/>
  <c r="O43" i="39" s="1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M31" i="39"/>
  <c r="L31" i="39"/>
  <c r="N31" i="39" s="1"/>
  <c r="O31" i="39" s="1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E62" i="39" s="1"/>
  <c r="D19" i="39"/>
  <c r="N18" i="39"/>
  <c r="O18" i="39" s="1"/>
  <c r="N17" i="39"/>
  <c r="O17" i="39"/>
  <c r="N16" i="39"/>
  <c r="O16" i="39" s="1"/>
  <c r="M15" i="39"/>
  <c r="L15" i="39"/>
  <c r="K15" i="39"/>
  <c r="J15" i="39"/>
  <c r="I15" i="39"/>
  <c r="N15" i="39" s="1"/>
  <c r="O15" i="39" s="1"/>
  <c r="H15" i="39"/>
  <c r="G15" i="39"/>
  <c r="F15" i="39"/>
  <c r="E15" i="39"/>
  <c r="D15" i="39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62" i="39" s="1"/>
  <c r="L5" i="39"/>
  <c r="K5" i="39"/>
  <c r="K62" i="39" s="1"/>
  <c r="J5" i="39"/>
  <c r="J62" i="39" s="1"/>
  <c r="I5" i="39"/>
  <c r="H5" i="39"/>
  <c r="G5" i="39"/>
  <c r="F5" i="39"/>
  <c r="E5" i="39"/>
  <c r="D5" i="39"/>
  <c r="N60" i="38"/>
  <c r="O60" i="38" s="1"/>
  <c r="N59" i="38"/>
  <c r="O59" i="38" s="1"/>
  <c r="N58" i="38"/>
  <c r="O58" i="38" s="1"/>
  <c r="N57" i="38"/>
  <c r="O57" i="38"/>
  <c r="N56" i="38"/>
  <c r="O56" i="38" s="1"/>
  <c r="M55" i="38"/>
  <c r="L55" i="38"/>
  <c r="K55" i="38"/>
  <c r="J55" i="38"/>
  <c r="I55" i="38"/>
  <c r="H55" i="38"/>
  <c r="N55" i="38" s="1"/>
  <c r="O55" i="38" s="1"/>
  <c r="G55" i="38"/>
  <c r="F55" i="38"/>
  <c r="E55" i="38"/>
  <c r="D55" i="38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M47" i="38"/>
  <c r="L47" i="38"/>
  <c r="K47" i="38"/>
  <c r="N47" i="38" s="1"/>
  <c r="O47" i="38" s="1"/>
  <c r="J47" i="38"/>
  <c r="I47" i="38"/>
  <c r="H47" i="38"/>
  <c r="G47" i="38"/>
  <c r="F47" i="38"/>
  <c r="E47" i="38"/>
  <c r="D47" i="38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N43" i="38" s="1"/>
  <c r="O43" i="38" s="1"/>
  <c r="D43" i="38"/>
  <c r="N42" i="38"/>
  <c r="O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/>
  <c r="M32" i="38"/>
  <c r="L32" i="38"/>
  <c r="K32" i="38"/>
  <c r="J32" i="38"/>
  <c r="I32" i="38"/>
  <c r="I61" i="38" s="1"/>
  <c r="H32" i="38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M61" i="38" s="1"/>
  <c r="L5" i="38"/>
  <c r="K5" i="38"/>
  <c r="K61" i="38" s="1"/>
  <c r="J5" i="38"/>
  <c r="N5" i="38" s="1"/>
  <c r="O5" i="38" s="1"/>
  <c r="I5" i="38"/>
  <c r="H5" i="38"/>
  <c r="H61" i="38" s="1"/>
  <c r="G5" i="38"/>
  <c r="G61" i="38" s="1"/>
  <c r="F5" i="38"/>
  <c r="F61" i="38" s="1"/>
  <c r="E5" i="38"/>
  <c r="E61" i="38" s="1"/>
  <c r="D5" i="38"/>
  <c r="N58" i="37"/>
  <c r="O58" i="37" s="1"/>
  <c r="N57" i="37"/>
  <c r="O57" i="37" s="1"/>
  <c r="N56" i="37"/>
  <c r="O56" i="37" s="1"/>
  <c r="N55" i="37"/>
  <c r="O55" i="37" s="1"/>
  <c r="N54" i="37"/>
  <c r="O54" i="37" s="1"/>
  <c r="M53" i="37"/>
  <c r="L53" i="37"/>
  <c r="K53" i="37"/>
  <c r="J53" i="37"/>
  <c r="I53" i="37"/>
  <c r="H53" i="37"/>
  <c r="G53" i="37"/>
  <c r="F53" i="37"/>
  <c r="F59" i="37" s="1"/>
  <c r="E53" i="37"/>
  <c r="D53" i="37"/>
  <c r="N52" i="37"/>
  <c r="O52" i="37" s="1"/>
  <c r="N51" i="37"/>
  <c r="O51" i="37" s="1"/>
  <c r="N50" i="37"/>
  <c r="O50" i="37" s="1"/>
  <c r="N49" i="37"/>
  <c r="O49" i="37" s="1"/>
  <c r="N48" i="37"/>
  <c r="O48" i="37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G59" i="37" s="1"/>
  <c r="F44" i="37"/>
  <c r="E44" i="37"/>
  <c r="D44" i="37"/>
  <c r="N43" i="37"/>
  <c r="O43" i="37" s="1"/>
  <c r="N42" i="37"/>
  <c r="O42" i="37" s="1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K59" i="37" s="1"/>
  <c r="J5" i="37"/>
  <c r="I5" i="37"/>
  <c r="H5" i="37"/>
  <c r="G5" i="37"/>
  <c r="F5" i="37"/>
  <c r="E5" i="37"/>
  <c r="D5" i="37"/>
  <c r="D59" i="37" s="1"/>
  <c r="N58" i="36"/>
  <c r="O58" i="36"/>
  <c r="N57" i="36"/>
  <c r="O57" i="36" s="1"/>
  <c r="N56" i="36"/>
  <c r="O56" i="36" s="1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F59" i="36" s="1"/>
  <c r="E17" i="36"/>
  <c r="D17" i="36"/>
  <c r="N16" i="36"/>
  <c r="O16" i="36" s="1"/>
  <c r="N15" i="36"/>
  <c r="O15" i="36"/>
  <c r="M14" i="36"/>
  <c r="L14" i="36"/>
  <c r="L59" i="36" s="1"/>
  <c r="K14" i="36"/>
  <c r="J14" i="36"/>
  <c r="J59" i="36" s="1"/>
  <c r="I14" i="36"/>
  <c r="I59" i="36" s="1"/>
  <c r="H14" i="36"/>
  <c r="G14" i="36"/>
  <c r="F14" i="36"/>
  <c r="E14" i="36"/>
  <c r="D14" i="36"/>
  <c r="N14" i="36" s="1"/>
  <c r="O14" i="36" s="1"/>
  <c r="N13" i="36"/>
  <c r="O13" i="36" s="1"/>
  <c r="N12" i="36"/>
  <c r="O12" i="36" s="1"/>
  <c r="N11" i="36"/>
  <c r="O11" i="36" s="1"/>
  <c r="N10" i="36"/>
  <c r="O10" i="36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E59" i="36" s="1"/>
  <c r="D5" i="36"/>
  <c r="D59" i="36" s="1"/>
  <c r="N58" i="35"/>
  <c r="O58" i="35" s="1"/>
  <c r="N57" i="35"/>
  <c r="O57" i="35" s="1"/>
  <c r="N56" i="35"/>
  <c r="O56" i="35"/>
  <c r="N55" i="35"/>
  <c r="O55" i="35" s="1"/>
  <c r="N54" i="35"/>
  <c r="O54" i="35" s="1"/>
  <c r="M53" i="35"/>
  <c r="L53" i="35"/>
  <c r="L59" i="35" s="1"/>
  <c r="K53" i="35"/>
  <c r="J53" i="35"/>
  <c r="N53" i="35" s="1"/>
  <c r="O53" i="35" s="1"/>
  <c r="I53" i="35"/>
  <c r="H53" i="35"/>
  <c r="G53" i="35"/>
  <c r="F53" i="35"/>
  <c r="E53" i="35"/>
  <c r="D53" i="35"/>
  <c r="N52" i="35"/>
  <c r="O52" i="35" s="1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/>
  <c r="M40" i="35"/>
  <c r="L40" i="35"/>
  <c r="K40" i="35"/>
  <c r="J40" i="35"/>
  <c r="I40" i="35"/>
  <c r="H40" i="35"/>
  <c r="G40" i="35"/>
  <c r="F40" i="35"/>
  <c r="E40" i="35"/>
  <c r="D40" i="35"/>
  <c r="N40" i="35" s="1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G59" i="35" s="1"/>
  <c r="F29" i="35"/>
  <c r="E29" i="35"/>
  <c r="D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N10" i="35"/>
  <c r="O10" i="35" s="1"/>
  <c r="N9" i="35"/>
  <c r="O9" i="35"/>
  <c r="N8" i="35"/>
  <c r="O8" i="35"/>
  <c r="N7" i="35"/>
  <c r="O7" i="35"/>
  <c r="N6" i="35"/>
  <c r="O6" i="35" s="1"/>
  <c r="M5" i="35"/>
  <c r="L5" i="35"/>
  <c r="K5" i="35"/>
  <c r="J5" i="35"/>
  <c r="I5" i="35"/>
  <c r="I59" i="35" s="1"/>
  <c r="H5" i="35"/>
  <c r="H59" i="35" s="1"/>
  <c r="G5" i="35"/>
  <c r="F5" i="35"/>
  <c r="F59" i="35" s="1"/>
  <c r="E5" i="35"/>
  <c r="E59" i="35" s="1"/>
  <c r="D5" i="35"/>
  <c r="N60" i="34"/>
  <c r="O60" i="34" s="1"/>
  <c r="N59" i="34"/>
  <c r="O59" i="34" s="1"/>
  <c r="N58" i="34"/>
  <c r="O58" i="34" s="1"/>
  <c r="N57" i="34"/>
  <c r="O57" i="34"/>
  <c r="M56" i="34"/>
  <c r="L56" i="34"/>
  <c r="K56" i="34"/>
  <c r="J56" i="34"/>
  <c r="I56" i="34"/>
  <c r="H56" i="34"/>
  <c r="G56" i="34"/>
  <c r="F56" i="34"/>
  <c r="E56" i="34"/>
  <c r="D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N44" i="34"/>
  <c r="O44" i="34" s="1"/>
  <c r="M43" i="34"/>
  <c r="L43" i="34"/>
  <c r="K43" i="34"/>
  <c r="N43" i="34" s="1"/>
  <c r="O43" i="34" s="1"/>
  <c r="J43" i="34"/>
  <c r="I43" i="34"/>
  <c r="H43" i="34"/>
  <c r="G43" i="34"/>
  <c r="F43" i="34"/>
  <c r="E43" i="34"/>
  <c r="D43" i="34"/>
  <c r="N42" i="34"/>
  <c r="O42" i="34" s="1"/>
  <c r="N41" i="34"/>
  <c r="O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/>
  <c r="N29" i="34"/>
  <c r="O29" i="34"/>
  <c r="N28" i="34"/>
  <c r="O28" i="34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L61" i="34"/>
  <c r="K5" i="34"/>
  <c r="J5" i="34"/>
  <c r="I5" i="34"/>
  <c r="H5" i="34"/>
  <c r="G5" i="34"/>
  <c r="G61" i="34" s="1"/>
  <c r="F5" i="34"/>
  <c r="E5" i="34"/>
  <c r="E61" i="34" s="1"/>
  <c r="D5" i="34"/>
  <c r="N33" i="33"/>
  <c r="O33" i="33" s="1"/>
  <c r="N57" i="33"/>
  <c r="O57" i="33" s="1"/>
  <c r="N58" i="33"/>
  <c r="O58" i="33"/>
  <c r="N59" i="33"/>
  <c r="O59" i="33"/>
  <c r="N60" i="33"/>
  <c r="O60" i="33"/>
  <c r="N42" i="33"/>
  <c r="O42" i="33" s="1"/>
  <c r="N34" i="33"/>
  <c r="O34" i="33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/>
  <c r="N41" i="33"/>
  <c r="O41" i="33"/>
  <c r="N18" i="33"/>
  <c r="O18" i="33"/>
  <c r="N19" i="33"/>
  <c r="O19" i="33" s="1"/>
  <c r="N20" i="33"/>
  <c r="O20" i="33"/>
  <c r="N21" i="33"/>
  <c r="O21" i="33"/>
  <c r="N22" i="33"/>
  <c r="O22" i="33"/>
  <c r="N23" i="33"/>
  <c r="O23" i="33" s="1"/>
  <c r="N24" i="33"/>
  <c r="O24" i="33" s="1"/>
  <c r="N25" i="33"/>
  <c r="O25" i="33" s="1"/>
  <c r="N26" i="33"/>
  <c r="O26" i="33"/>
  <c r="N27" i="33"/>
  <c r="O27" i="33"/>
  <c r="N28" i="33"/>
  <c r="O28" i="33"/>
  <c r="N29" i="33"/>
  <c r="O29" i="33" s="1"/>
  <c r="N30" i="33"/>
  <c r="O30" i="33"/>
  <c r="N31" i="33"/>
  <c r="O31" i="33"/>
  <c r="E32" i="33"/>
  <c r="F32" i="33"/>
  <c r="G32" i="33"/>
  <c r="H32" i="33"/>
  <c r="I32" i="33"/>
  <c r="J32" i="33"/>
  <c r="K32" i="33"/>
  <c r="L32" i="33"/>
  <c r="M32" i="33"/>
  <c r="D32" i="33"/>
  <c r="E17" i="33"/>
  <c r="F17" i="33"/>
  <c r="G17" i="33"/>
  <c r="H17" i="33"/>
  <c r="I17" i="33"/>
  <c r="J17" i="33"/>
  <c r="K17" i="33"/>
  <c r="L17" i="33"/>
  <c r="M17" i="33"/>
  <c r="D17" i="33"/>
  <c r="E14" i="33"/>
  <c r="F14" i="33"/>
  <c r="G14" i="33"/>
  <c r="H14" i="33"/>
  <c r="I14" i="33"/>
  <c r="J14" i="33"/>
  <c r="K14" i="33"/>
  <c r="L14" i="33"/>
  <c r="M14" i="33"/>
  <c r="D14" i="33"/>
  <c r="N14" i="33" s="1"/>
  <c r="O14" i="33" s="1"/>
  <c r="E5" i="33"/>
  <c r="F5" i="33"/>
  <c r="G5" i="33"/>
  <c r="H5" i="33"/>
  <c r="H61" i="33" s="1"/>
  <c r="I5" i="33"/>
  <c r="J5" i="33"/>
  <c r="K5" i="33"/>
  <c r="L5" i="33"/>
  <c r="M5" i="33"/>
  <c r="D5" i="33"/>
  <c r="E55" i="33"/>
  <c r="F55" i="33"/>
  <c r="G55" i="33"/>
  <c r="H55" i="33"/>
  <c r="I55" i="33"/>
  <c r="J55" i="33"/>
  <c r="K55" i="33"/>
  <c r="L55" i="33"/>
  <c r="M55" i="33"/>
  <c r="D55" i="33"/>
  <c r="N56" i="33"/>
  <c r="O56" i="33" s="1"/>
  <c r="N49" i="33"/>
  <c r="O49" i="33"/>
  <c r="N50" i="33"/>
  <c r="O50" i="33" s="1"/>
  <c r="N51" i="33"/>
  <c r="O51" i="33" s="1"/>
  <c r="N52" i="33"/>
  <c r="N53" i="33"/>
  <c r="O53" i="33"/>
  <c r="N54" i="33"/>
  <c r="O54" i="33"/>
  <c r="N48" i="33"/>
  <c r="O48" i="33"/>
  <c r="E47" i="33"/>
  <c r="F47" i="33"/>
  <c r="G47" i="33"/>
  <c r="H47" i="33"/>
  <c r="I47" i="33"/>
  <c r="J47" i="33"/>
  <c r="K47" i="33"/>
  <c r="L47" i="33"/>
  <c r="M47" i="33"/>
  <c r="D47" i="33"/>
  <c r="E43" i="33"/>
  <c r="F43" i="33"/>
  <c r="F61" i="33"/>
  <c r="G43" i="33"/>
  <c r="H43" i="33"/>
  <c r="I43" i="33"/>
  <c r="J43" i="33"/>
  <c r="K43" i="33"/>
  <c r="L43" i="33"/>
  <c r="M43" i="33"/>
  <c r="D43" i="33"/>
  <c r="N45" i="33"/>
  <c r="O45" i="33"/>
  <c r="N46" i="33"/>
  <c r="O46" i="33"/>
  <c r="N44" i="33"/>
  <c r="O44" i="33"/>
  <c r="O52" i="33"/>
  <c r="N16" i="33"/>
  <c r="O16" i="33" s="1"/>
  <c r="N7" i="33"/>
  <c r="O7" i="33" s="1"/>
  <c r="N8" i="33"/>
  <c r="O8" i="33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/>
  <c r="N15" i="33"/>
  <c r="O15" i="33" s="1"/>
  <c r="N5" i="36"/>
  <c r="O5" i="36"/>
  <c r="N45" i="36"/>
  <c r="O45" i="36"/>
  <c r="N14" i="37"/>
  <c r="O14" i="37"/>
  <c r="N32" i="38"/>
  <c r="O32" i="38" s="1"/>
  <c r="D61" i="38"/>
  <c r="F62" i="39"/>
  <c r="D62" i="39"/>
  <c r="N5" i="39"/>
  <c r="O5" i="39" s="1"/>
  <c r="N28" i="36"/>
  <c r="O28" i="36"/>
  <c r="F59" i="40"/>
  <c r="I59" i="40"/>
  <c r="M59" i="40"/>
  <c r="G59" i="40"/>
  <c r="N55" i="40"/>
  <c r="O55" i="40" s="1"/>
  <c r="N5" i="41"/>
  <c r="O5" i="41" s="1"/>
  <c r="D63" i="41"/>
  <c r="M58" i="42"/>
  <c r="I58" i="42"/>
  <c r="E58" i="42"/>
  <c r="L61" i="43"/>
  <c r="G61" i="43"/>
  <c r="H61" i="43"/>
  <c r="N45" i="43"/>
  <c r="O45" i="43" s="1"/>
  <c r="N15" i="43"/>
  <c r="O15" i="43"/>
  <c r="D61" i="43"/>
  <c r="L65" i="44"/>
  <c r="M65" i="44"/>
  <c r="N16" i="44"/>
  <c r="O16" i="44" s="1"/>
  <c r="J65" i="44"/>
  <c r="I65" i="44"/>
  <c r="K65" i="44"/>
  <c r="F65" i="44"/>
  <c r="N5" i="44"/>
  <c r="O5" i="44" s="1"/>
  <c r="D65" i="44"/>
  <c r="K64" i="45"/>
  <c r="L64" i="45"/>
  <c r="M64" i="45"/>
  <c r="N16" i="45"/>
  <c r="O16" i="45"/>
  <c r="F64" i="45"/>
  <c r="D64" i="45"/>
  <c r="O51" i="46"/>
  <c r="P51" i="46" s="1"/>
  <c r="O47" i="46"/>
  <c r="P47" i="46"/>
  <c r="O34" i="46"/>
  <c r="P34" i="46"/>
  <c r="E63" i="46"/>
  <c r="L63" i="46"/>
  <c r="F63" i="46"/>
  <c r="N63" i="46"/>
  <c r="O63" i="48" l="1"/>
  <c r="P63" i="48" s="1"/>
  <c r="D59" i="35"/>
  <c r="J61" i="43"/>
  <c r="N17" i="33"/>
  <c r="O17" i="33" s="1"/>
  <c r="D59" i="40"/>
  <c r="M61" i="33"/>
  <c r="H61" i="34"/>
  <c r="N17" i="35"/>
  <c r="O17" i="35" s="1"/>
  <c r="N44" i="37"/>
  <c r="O44" i="37" s="1"/>
  <c r="J61" i="34"/>
  <c r="N14" i="34"/>
  <c r="O14" i="34" s="1"/>
  <c r="J64" i="45"/>
  <c r="N64" i="45" s="1"/>
  <c r="O64" i="45" s="1"/>
  <c r="J61" i="33"/>
  <c r="K61" i="34"/>
  <c r="O15" i="46"/>
  <c r="P15" i="46" s="1"/>
  <c r="I61" i="34"/>
  <c r="N56" i="34"/>
  <c r="O56" i="34" s="1"/>
  <c r="J59" i="35"/>
  <c r="N59" i="35" s="1"/>
  <c r="O59" i="35" s="1"/>
  <c r="N61" i="43"/>
  <c r="O61" i="43" s="1"/>
  <c r="G61" i="33"/>
  <c r="K59" i="35"/>
  <c r="L59" i="37"/>
  <c r="N14" i="38"/>
  <c r="O14" i="38" s="1"/>
  <c r="N44" i="39"/>
  <c r="O44" i="39" s="1"/>
  <c r="N19" i="43"/>
  <c r="O19" i="43" s="1"/>
  <c r="N47" i="33"/>
  <c r="O47" i="33" s="1"/>
  <c r="N5" i="33"/>
  <c r="O5" i="33" s="1"/>
  <c r="N47" i="34"/>
  <c r="O47" i="34" s="1"/>
  <c r="H59" i="37"/>
  <c r="N57" i="41"/>
  <c r="O57" i="41" s="1"/>
  <c r="M61" i="34"/>
  <c r="N5" i="45"/>
  <c r="O5" i="45" s="1"/>
  <c r="K59" i="40"/>
  <c r="I59" i="37"/>
  <c r="J59" i="37"/>
  <c r="D61" i="34"/>
  <c r="E59" i="37"/>
  <c r="I62" i="39"/>
  <c r="N17" i="36"/>
  <c r="O17" i="36" s="1"/>
  <c r="N19" i="39"/>
  <c r="O19" i="39" s="1"/>
  <c r="L61" i="33"/>
  <c r="N40" i="37"/>
  <c r="O40" i="37" s="1"/>
  <c r="L63" i="41"/>
  <c r="O60" i="46"/>
  <c r="P60" i="46" s="1"/>
  <c r="K61" i="33"/>
  <c r="N32" i="33"/>
  <c r="O32" i="33" s="1"/>
  <c r="M59" i="35"/>
  <c r="M59" i="37"/>
  <c r="J59" i="40"/>
  <c r="N65" i="44"/>
  <c r="O65" i="44" s="1"/>
  <c r="H59" i="36"/>
  <c r="N19" i="41"/>
  <c r="O19" i="41" s="1"/>
  <c r="N44" i="35"/>
  <c r="O44" i="35" s="1"/>
  <c r="N29" i="40"/>
  <c r="O29" i="40" s="1"/>
  <c r="N19" i="42"/>
  <c r="O19" i="42" s="1"/>
  <c r="N49" i="43"/>
  <c r="O49" i="43" s="1"/>
  <c r="M61" i="43"/>
  <c r="N43" i="33"/>
  <c r="O43" i="33" s="1"/>
  <c r="G59" i="36"/>
  <c r="J61" i="38"/>
  <c r="L59" i="40"/>
  <c r="I61" i="33"/>
  <c r="N5" i="34"/>
  <c r="O5" i="34" s="1"/>
  <c r="K59" i="36"/>
  <c r="N55" i="33"/>
  <c r="O55" i="33" s="1"/>
  <c r="E61" i="33"/>
  <c r="F61" i="34"/>
  <c r="O65" i="47"/>
  <c r="P65" i="47" s="1"/>
  <c r="J63" i="41"/>
  <c r="N63" i="41" s="1"/>
  <c r="O63" i="41" s="1"/>
  <c r="H63" i="46"/>
  <c r="O63" i="46" s="1"/>
  <c r="P63" i="46" s="1"/>
  <c r="N5" i="40"/>
  <c r="O5" i="40" s="1"/>
  <c r="L62" i="39"/>
  <c r="N17" i="37"/>
  <c r="O17" i="37" s="1"/>
  <c r="N41" i="36"/>
  <c r="O41" i="36" s="1"/>
  <c r="N17" i="34"/>
  <c r="O17" i="34" s="1"/>
  <c r="N53" i="37"/>
  <c r="O53" i="37" s="1"/>
  <c r="N27" i="37"/>
  <c r="O27" i="37" s="1"/>
  <c r="N32" i="34"/>
  <c r="O32" i="34" s="1"/>
  <c r="D61" i="33"/>
  <c r="N61" i="33" s="1"/>
  <c r="O61" i="33" s="1"/>
  <c r="N53" i="36"/>
  <c r="O53" i="36" s="1"/>
  <c r="K63" i="46"/>
  <c r="N17" i="38"/>
  <c r="O17" i="38" s="1"/>
  <c r="L61" i="38"/>
  <c r="D58" i="42"/>
  <c r="N58" i="42" s="1"/>
  <c r="O58" i="42" s="1"/>
  <c r="N5" i="35"/>
  <c r="O5" i="35" s="1"/>
  <c r="M59" i="36"/>
  <c r="N15" i="41"/>
  <c r="O15" i="41" s="1"/>
  <c r="N5" i="37"/>
  <c r="O5" i="37" s="1"/>
  <c r="N51" i="45"/>
  <c r="O51" i="45" s="1"/>
  <c r="N14" i="35"/>
  <c r="O14" i="35" s="1"/>
  <c r="N29" i="35"/>
  <c r="O29" i="35" s="1"/>
  <c r="N62" i="39" l="1"/>
  <c r="O62" i="39" s="1"/>
  <c r="N59" i="37"/>
  <c r="O59" i="37" s="1"/>
  <c r="N59" i="40"/>
  <c r="O59" i="40" s="1"/>
  <c r="N61" i="34"/>
  <c r="O61" i="34" s="1"/>
  <c r="N59" i="36"/>
  <c r="O59" i="36" s="1"/>
  <c r="N61" i="38"/>
  <c r="O61" i="38" s="1"/>
</calcChain>
</file>

<file path=xl/sharedStrings.xml><?xml version="1.0" encoding="utf-8"?>
<sst xmlns="http://schemas.openxmlformats.org/spreadsheetml/2006/main" count="1242" uniqueCount="168">
  <si>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</si>
  <si>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</si>
  <si>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</si>
  <si>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</si>
  <si>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</si>
  <si>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</si>
  <si>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</si>
  <si>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</si>
  <si>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</si>
  <si>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</si>
  <si>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</si>
  <si>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</si>
  <si>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</si>
  <si>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</si>
  <si>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</si>
  <si>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</si>
  <si>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</si>
  <si>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</si>
  <si>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</si>
  <si>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</si>
  <si>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</si>
  <si>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</si>
  <si>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</si>
  <si>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Federal Grant - Physical Environment - Other Physical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</si>
  <si>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</si>
  <si>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</si>
  <si>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</si>
  <si>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</si>
  <si>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</si>
  <si>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</si>
  <si>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</si>
  <si>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Transportation</t>
  </si>
  <si>
    <t>Grants from Other Local Units - Human Services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</si>
  <si>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</si>
  <si>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</si>
  <si>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</si>
  <si>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</si>
  <si>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</si>
  <si>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</si>
  <si>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</si>
  <si>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</si>
  <si>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</si>
  <si>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</si>
  <si>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</si>
  <si>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</si>
  <si>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</si>
  <si>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</si>
  <si>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</si>
  <si>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</si>
  <si>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Human Services - Animal Control and Shelter Fees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</si>
  <si>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</si>
  <si>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</si>
  <si>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</si>
  <si>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</si>
  <si>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</si>
  <si>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</si>
  <si>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</si>
  <si>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</si>
  <si>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</si>
  <si>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</si>
  <si>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</si>
  <si>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</si>
  <si>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</si>
  <si>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</si>
  <si>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Interest</t>
  </si>
  <si>
    <t>Proprietary Non-Operating Sources - Federal Grants and Donations</t>
  </si>
  <si>
    <t>Proprietary Non-Operating Sources - Capital Contributions from Private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</si>
  <si>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</si>
  <si>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</si>
  <si>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</si>
  <si>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</si>
  <si>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</si>
  <si>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</si>
  <si>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</si>
  <si>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</si>
  <si>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Clewiston Revenues Reported by Account Code and Fund Type</t>
  </si>
  <si>
    <t>Local Fiscal Year Ended September 30, 2010</t>
  </si>
  <si>
    <t>Grants from Other Local Units - General Government</t>
  </si>
  <si>
    <t>Grants from Other Local Units - Physical Environment</t>
  </si>
  <si>
    <t>Physical Environment - Water / Sewer Combination Utility</t>
  </si>
  <si>
    <t>Culture / Recreation - Libraries</t>
  </si>
  <si>
    <t>Culture / Recreation - Parks and Recreation</t>
  </si>
  <si>
    <t>Culture / Recreation - Special Recreation Facilities</t>
  </si>
  <si>
    <t>Fines - Library</t>
  </si>
  <si>
    <t>Sale of Surplus Materials and Scrap</t>
  </si>
  <si>
    <t>Proprietary Non-Operating Sources - Capital Contributions from Other Public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</si>
  <si>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</si>
  <si>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</si>
  <si>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</si>
  <si>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Proceeds - Debt Proceeds</t>
  </si>
  <si>
    <t>2011 Municipal Population:</t>
  </si>
  <si>
    <t>Local Fiscal Year Ended September 30, 2012</t>
  </si>
  <si>
    <t>Public Safety - Law Enforcement Services</t>
  </si>
  <si>
    <t>Public Safety - Fire Protection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</si>
  <si>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</si>
  <si>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</si>
  <si>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</si>
  <si>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</si>
  <si>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</si>
  <si>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</si>
  <si>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</si>
  <si>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</si>
  <si>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</si>
  <si>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Transportation - Other Transportation Charges</t>
  </si>
  <si>
    <t>Sales - Disposition of Fixed Assets</t>
  </si>
  <si>
    <t>Sales - Sale of Surplus Materials and Scrap</t>
  </si>
  <si>
    <t>Proprietary Non-Operating - Interest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</si>
  <si>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</si>
  <si>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</si>
  <si>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</si>
  <si>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</si>
  <si>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</si>
  <si>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</si>
  <si>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State Grant - Economic Environment</t>
  </si>
  <si>
    <t>Proprietary Non-Operating Sources - Capital Contributions from Federal Government</t>
  </si>
  <si>
    <t>2008 Municipal Population:</t>
  </si>
  <si>
    <t>Local Fiscal Year Ended September 30, 2014</t>
  </si>
  <si>
    <t>Utility Service Tax - Gas</t>
  </si>
  <si>
    <t>Franchise Fee - Telecommunications</t>
  </si>
  <si>
    <t>2014 Municipal Population:</t>
  </si>
  <si>
    <t>Local Fiscal Year Ended September 30, 2015</t>
  </si>
  <si>
    <t>Franchise Fee - Gas</t>
  </si>
  <si>
    <t>State Grant - Transportation - Other Transportation</t>
  </si>
  <si>
    <t>2015 Municipal Population:</t>
  </si>
  <si>
    <t>Local Fiscal Year Ended September 30, 2016</t>
  </si>
  <si>
    <t>State Grant - Public Safety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</si>
  <si>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</si>
  <si>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</si>
  <si>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</si>
  <si>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</si>
  <si>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Physical Environment - Sewer / Wastewater</t>
  </si>
  <si>
    <t>State Grant - Other</t>
  </si>
  <si>
    <t>2018 Municipal Population:</t>
  </si>
  <si>
    <t>Local Fiscal Year Ended September 30, 2019</t>
  </si>
  <si>
    <t>Other General Taxes</t>
  </si>
  <si>
    <t>Shared Revenue from Other Local Units</t>
  </si>
  <si>
    <t>Proceeds of General Capital Asset Dispositions - Sales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</si>
  <si>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</si>
  <si>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</si>
  <si>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</si>
  <si>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</si>
  <si>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</si>
  <si>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</si>
  <si>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</si>
  <si>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</si>
  <si>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</si>
  <si>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</si>
  <si>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</si>
  <si>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</si>
  <si>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</si>
  <si>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Impact Fees - Residential - Other</t>
  </si>
  <si>
    <t>Intergovernmental Revenues</t>
  </si>
  <si>
    <t>Federal Grant - Physical Environment - Sewer / Wastewater</t>
  </si>
  <si>
    <t>Other Financial Assistance - Federal Source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</si>
  <si>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</si>
  <si>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</si>
  <si>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</si>
  <si>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</si>
  <si>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Special Assessments - Capital Improvement</t>
  </si>
  <si>
    <t>State Grant - Physical Environment - Stormwater Management</t>
  </si>
  <si>
    <t>State Shared Revenues - Transportation - Fuel Tax Refunds and Credits</t>
  </si>
  <si>
    <t>Court-Ordered Judgments and Fines - As Decided by Traffic Court</t>
  </si>
  <si>
    <t>Proprietary Non-Operating Sources - Other Grants and Donations</t>
  </si>
  <si>
    <t>Proprietary Non-Operating Sources - Capital Contributions from State Government</t>
  </si>
  <si>
    <t>2022 Municipal Population:</t>
  </si>
  <si>
    <t>Local Fiscal Year Ended September 30, 2023</t>
  </si>
  <si>
    <t>Insurance Premium Tax for Firefighters' Pension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</si>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</sst>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8584-F6E5-4AF9-B548-0DCB5A834229}">
  <sheetPr>
    <pageSetUpPr fitToPage="1"/>
  </sheetPr>
  <dimension ref="A1:ED6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68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141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69</v>
      </c>
      <c r="F4" s="52" t="s">
        <v>70</v>
      </c>
      <c r="G4" s="52" t="s">
        <v>71</v>
      </c>
      <c r="H4" s="52" t="s">
        <v>5</v>
      </c>
      <c r="I4" s="52" t="s">
        <v>6</v>
      </c>
      <c r="J4" s="53" t="s">
        <v>72</v>
      </c>
      <c r="K4" s="53" t="s">
        <v>7</v>
      </c>
      <c r="L4" s="53" t="s">
        <v>8</v>
      </c>
      <c r="M4" s="53" t="s">
        <v>142</v>
      </c>
      <c r="N4" s="53" t="s">
        <v>9</v>
      </c>
      <c r="O4" s="53" t="s">
        <v>143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144</v>
      </c>
      <c r="B5" s="57"/>
      <c r="C5" s="57"/>
      <c r="D5" s="58">
        <f>SUM(D6:D15)</f>
        <v>4343218</v>
      </c>
      <c r="E5" s="58">
        <f>SUM(E6:E15)</f>
        <v>179064</v>
      </c>
      <c r="F5" s="58">
        <f>SUM(F6:F15)</f>
        <v>0</v>
      </c>
      <c r="G5" s="58">
        <f>SUM(G6:G15)</f>
        <v>0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4522282</v>
      </c>
      <c r="P5" s="60">
        <f>(O5/P$65)</f>
        <v>621.36328661720256</v>
      </c>
      <c r="Q5" s="61"/>
    </row>
    <row r="6" spans="1:134">
      <c r="A6" s="63"/>
      <c r="B6" s="64">
        <v>311</v>
      </c>
      <c r="C6" s="65" t="s">
        <v>2</v>
      </c>
      <c r="D6" s="66">
        <v>1983949</v>
      </c>
      <c r="E6" s="66">
        <v>179064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2163013</v>
      </c>
      <c r="P6" s="67">
        <f>(O6/P$65)</f>
        <v>297.19881835669139</v>
      </c>
      <c r="Q6" s="68"/>
    </row>
    <row r="7" spans="1:134">
      <c r="A7" s="63"/>
      <c r="B7" s="64">
        <v>312.41000000000003</v>
      </c>
      <c r="C7" s="65" t="s">
        <v>145</v>
      </c>
      <c r="D7" s="66">
        <v>370527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370527</v>
      </c>
      <c r="P7" s="67">
        <f>(O7/P$65)</f>
        <v>50.910552349546577</v>
      </c>
      <c r="Q7" s="68"/>
    </row>
    <row r="8" spans="1:134">
      <c r="A8" s="63"/>
      <c r="B8" s="64">
        <v>312.43</v>
      </c>
      <c r="C8" s="65" t="s">
        <v>146</v>
      </c>
      <c r="D8" s="66">
        <v>80763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80763</v>
      </c>
      <c r="P8" s="67">
        <f>(O8/P$65)</f>
        <v>11.09686727122836</v>
      </c>
      <c r="Q8" s="68"/>
    </row>
    <row r="9" spans="1:134">
      <c r="A9" s="63"/>
      <c r="B9" s="64">
        <v>312.51</v>
      </c>
      <c r="C9" s="65" t="s">
        <v>166</v>
      </c>
      <c r="D9" s="66">
        <v>41580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41580</v>
      </c>
      <c r="P9" s="67">
        <f>(O9/P$65)</f>
        <v>5.7131079967023908</v>
      </c>
      <c r="Q9" s="68"/>
    </row>
    <row r="10" spans="1:134">
      <c r="A10" s="63"/>
      <c r="B10" s="64">
        <v>314.10000000000002</v>
      </c>
      <c r="C10" s="65" t="s">
        <v>13</v>
      </c>
      <c r="D10" s="66">
        <v>586380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586380</v>
      </c>
      <c r="P10" s="67">
        <f>(O10/P$65)</f>
        <v>80.568837592745254</v>
      </c>
      <c r="Q10" s="68"/>
    </row>
    <row r="11" spans="1:134">
      <c r="A11" s="63"/>
      <c r="B11" s="64">
        <v>314.39999999999998</v>
      </c>
      <c r="C11" s="65" t="s">
        <v>117</v>
      </c>
      <c r="D11" s="66">
        <v>10376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10376</v>
      </c>
      <c r="P11" s="67">
        <f>(O11/P$65)</f>
        <v>1.4256663918658972</v>
      </c>
      <c r="Q11" s="68"/>
    </row>
    <row r="12" spans="1:134">
      <c r="A12" s="63"/>
      <c r="B12" s="64">
        <v>314.8</v>
      </c>
      <c r="C12" s="65" t="s">
        <v>14</v>
      </c>
      <c r="D12" s="66">
        <v>14943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14943</v>
      </c>
      <c r="P12" s="67">
        <f>(O12/P$65)</f>
        <v>2.0531739488870571</v>
      </c>
      <c r="Q12" s="68"/>
    </row>
    <row r="13" spans="1:134">
      <c r="A13" s="63"/>
      <c r="B13" s="64">
        <v>315.10000000000002</v>
      </c>
      <c r="C13" s="65" t="s">
        <v>147</v>
      </c>
      <c r="D13" s="66">
        <v>210902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210902</v>
      </c>
      <c r="P13" s="67">
        <f>(O13/P$65)</f>
        <v>28.978015938444628</v>
      </c>
      <c r="Q13" s="68"/>
    </row>
    <row r="14" spans="1:134">
      <c r="A14" s="63"/>
      <c r="B14" s="64">
        <v>316</v>
      </c>
      <c r="C14" s="65" t="s">
        <v>97</v>
      </c>
      <c r="D14" s="66">
        <v>40281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40281</v>
      </c>
      <c r="P14" s="67">
        <f>(O14/P$65)</f>
        <v>5.5346248969497118</v>
      </c>
      <c r="Q14" s="68"/>
    </row>
    <row r="15" spans="1:134">
      <c r="A15" s="63"/>
      <c r="B15" s="64">
        <v>319.89999999999998</v>
      </c>
      <c r="C15" s="65" t="s">
        <v>134</v>
      </c>
      <c r="D15" s="66">
        <v>1003517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1003517</v>
      </c>
      <c r="P15" s="67">
        <f>(O15/P$65)</f>
        <v>137.88362187414126</v>
      </c>
      <c r="Q15" s="68"/>
    </row>
    <row r="16" spans="1:134" ht="15.75">
      <c r="A16" s="69" t="s">
        <v>17</v>
      </c>
      <c r="B16" s="70"/>
      <c r="C16" s="71"/>
      <c r="D16" s="72">
        <f>SUM(D17:D21)</f>
        <v>103517</v>
      </c>
      <c r="E16" s="72">
        <f>SUM(E17:E21)</f>
        <v>0</v>
      </c>
      <c r="F16" s="72">
        <f>SUM(F17:F21)</f>
        <v>0</v>
      </c>
      <c r="G16" s="72">
        <f>SUM(G17:G21)</f>
        <v>0</v>
      </c>
      <c r="H16" s="72">
        <f>SUM(H17:H21)</f>
        <v>0</v>
      </c>
      <c r="I16" s="72">
        <f>SUM(I17:I21)</f>
        <v>1733</v>
      </c>
      <c r="J16" s="72">
        <f>SUM(J17:J21)</f>
        <v>0</v>
      </c>
      <c r="K16" s="72">
        <f>SUM(K17:K21)</f>
        <v>0</v>
      </c>
      <c r="L16" s="72">
        <f>SUM(L17:L21)</f>
        <v>0</v>
      </c>
      <c r="M16" s="72">
        <f>SUM(M17:M21)</f>
        <v>0</v>
      </c>
      <c r="N16" s="72">
        <f>SUM(N17:N21)</f>
        <v>0</v>
      </c>
      <c r="O16" s="73">
        <f>SUM(D16:N16)</f>
        <v>105250</v>
      </c>
      <c r="P16" s="74">
        <f>(O16/P$65)</f>
        <v>14.461390491893377</v>
      </c>
      <c r="Q16" s="75"/>
    </row>
    <row r="17" spans="1:17">
      <c r="A17" s="63"/>
      <c r="B17" s="64">
        <v>322</v>
      </c>
      <c r="C17" s="65" t="s">
        <v>148</v>
      </c>
      <c r="D17" s="66">
        <v>29817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29817</v>
      </c>
      <c r="P17" s="67">
        <f>(O17/P$65)</f>
        <v>4.0968672712283594</v>
      </c>
      <c r="Q17" s="68"/>
    </row>
    <row r="18" spans="1:17">
      <c r="A18" s="63"/>
      <c r="B18" s="64">
        <v>322.89999999999998</v>
      </c>
      <c r="C18" s="65" t="s">
        <v>149</v>
      </c>
      <c r="D18" s="66">
        <v>34714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1" si="1">SUM(D18:N18)</f>
        <v>34714</v>
      </c>
      <c r="P18" s="67">
        <f>(O18/P$65)</f>
        <v>4.7697169552074747</v>
      </c>
      <c r="Q18" s="68"/>
    </row>
    <row r="19" spans="1:17">
      <c r="A19" s="63"/>
      <c r="B19" s="64">
        <v>323.39999999999998</v>
      </c>
      <c r="C19" s="65" t="s">
        <v>121</v>
      </c>
      <c r="D19" s="66">
        <v>32656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32656</v>
      </c>
      <c r="P19" s="67">
        <f>(O19/P$65)</f>
        <v>4.4869469634514978</v>
      </c>
      <c r="Q19" s="68"/>
    </row>
    <row r="20" spans="1:17">
      <c r="A20" s="63"/>
      <c r="B20" s="64">
        <v>324.91000000000003</v>
      </c>
      <c r="C20" s="65" t="s">
        <v>150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1733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1733</v>
      </c>
      <c r="P20" s="67">
        <f>(O20/P$65)</f>
        <v>0.23811486672162682</v>
      </c>
      <c r="Q20" s="68"/>
    </row>
    <row r="21" spans="1:17">
      <c r="A21" s="63"/>
      <c r="B21" s="64">
        <v>325.10000000000002</v>
      </c>
      <c r="C21" s="65" t="s">
        <v>158</v>
      </c>
      <c r="D21" s="66">
        <v>6330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6330</v>
      </c>
      <c r="P21" s="67">
        <f>(O21/P$65)</f>
        <v>0.8697444352844188</v>
      </c>
      <c r="Q21" s="68"/>
    </row>
    <row r="22" spans="1:17" ht="15.75">
      <c r="A22" s="69" t="s">
        <v>151</v>
      </c>
      <c r="B22" s="70"/>
      <c r="C22" s="71"/>
      <c r="D22" s="72">
        <f>SUM(D23:D34)</f>
        <v>5021752</v>
      </c>
      <c r="E22" s="72">
        <f>SUM(E23:E34)</f>
        <v>344186</v>
      </c>
      <c r="F22" s="72">
        <f>SUM(F23:F34)</f>
        <v>0</v>
      </c>
      <c r="G22" s="72">
        <f>SUM(G23:G34)</f>
        <v>0</v>
      </c>
      <c r="H22" s="72">
        <f>SUM(H23:H34)</f>
        <v>0</v>
      </c>
      <c r="I22" s="72">
        <f>SUM(I23:I34)</f>
        <v>0</v>
      </c>
      <c r="J22" s="72">
        <f>SUM(J23:J34)</f>
        <v>0</v>
      </c>
      <c r="K22" s="72">
        <f>SUM(K23:K34)</f>
        <v>0</v>
      </c>
      <c r="L22" s="72">
        <f>SUM(L23:L34)</f>
        <v>0</v>
      </c>
      <c r="M22" s="72">
        <f>SUM(M23:M34)</f>
        <v>0</v>
      </c>
      <c r="N22" s="72">
        <f>SUM(N23:N34)</f>
        <v>0</v>
      </c>
      <c r="O22" s="73">
        <f>SUM(D22:N22)</f>
        <v>5365938</v>
      </c>
      <c r="P22" s="74">
        <f>(O22/P$65)</f>
        <v>737.28194558944767</v>
      </c>
      <c r="Q22" s="75"/>
    </row>
    <row r="23" spans="1:17">
      <c r="A23" s="63"/>
      <c r="B23" s="64">
        <v>331.2</v>
      </c>
      <c r="C23" s="65" t="s">
        <v>19</v>
      </c>
      <c r="D23" s="66">
        <v>344277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344277</v>
      </c>
      <c r="P23" s="67">
        <f>(O23/P$65)</f>
        <v>47.303792250618301</v>
      </c>
      <c r="Q23" s="68"/>
    </row>
    <row r="24" spans="1:17">
      <c r="A24" s="63"/>
      <c r="B24" s="64">
        <v>334.36</v>
      </c>
      <c r="C24" s="65" t="s">
        <v>159</v>
      </c>
      <c r="D24" s="66">
        <v>449969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30" si="2">SUM(D24:N24)</f>
        <v>449969</v>
      </c>
      <c r="P24" s="67">
        <f>(O24/P$65)</f>
        <v>61.825913712558396</v>
      </c>
      <c r="Q24" s="68"/>
    </row>
    <row r="25" spans="1:17">
      <c r="A25" s="63"/>
      <c r="B25" s="64">
        <v>334.49</v>
      </c>
      <c r="C25" s="65" t="s">
        <v>122</v>
      </c>
      <c r="D25" s="66">
        <v>2906091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2906091</v>
      </c>
      <c r="P25" s="67">
        <f>(O25/P$65)</f>
        <v>399.29802143446</v>
      </c>
      <c r="Q25" s="68"/>
    </row>
    <row r="26" spans="1:17">
      <c r="A26" s="63"/>
      <c r="B26" s="64">
        <v>334.7</v>
      </c>
      <c r="C26" s="65" t="s">
        <v>24</v>
      </c>
      <c r="D26" s="66">
        <v>0</v>
      </c>
      <c r="E26" s="66">
        <v>149533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149533</v>
      </c>
      <c r="P26" s="67">
        <f>(O26/P$65)</f>
        <v>20.545891728496841</v>
      </c>
      <c r="Q26" s="68"/>
    </row>
    <row r="27" spans="1:17">
      <c r="A27" s="63"/>
      <c r="B27" s="64">
        <v>335.14</v>
      </c>
      <c r="C27" s="65" t="s">
        <v>99</v>
      </c>
      <c r="D27" s="66">
        <v>4888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4888</v>
      </c>
      <c r="P27" s="67">
        <f>(O27/P$65)</f>
        <v>0.67161308051662549</v>
      </c>
      <c r="Q27" s="68"/>
    </row>
    <row r="28" spans="1:17">
      <c r="A28" s="63"/>
      <c r="B28" s="64">
        <v>335.15</v>
      </c>
      <c r="C28" s="65" t="s">
        <v>100</v>
      </c>
      <c r="D28" s="66">
        <v>4093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4093</v>
      </c>
      <c r="P28" s="67">
        <f>(O28/P$65)</f>
        <v>0.56237977466336908</v>
      </c>
      <c r="Q28" s="68"/>
    </row>
    <row r="29" spans="1:17">
      <c r="A29" s="63"/>
      <c r="B29" s="64">
        <v>335.18</v>
      </c>
      <c r="C29" s="65" t="s">
        <v>154</v>
      </c>
      <c r="D29" s="66">
        <v>463179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463179</v>
      </c>
      <c r="P29" s="67">
        <f>(O29/P$65)</f>
        <v>63.640972794723822</v>
      </c>
      <c r="Q29" s="68"/>
    </row>
    <row r="30" spans="1:17">
      <c r="A30" s="63"/>
      <c r="B30" s="64">
        <v>335.19</v>
      </c>
      <c r="C30" s="65" t="s">
        <v>155</v>
      </c>
      <c r="D30" s="66">
        <v>411826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411826</v>
      </c>
      <c r="P30" s="67">
        <f>(O30/P$65)</f>
        <v>56.585050838142344</v>
      </c>
      <c r="Q30" s="68"/>
    </row>
    <row r="31" spans="1:17">
      <c r="A31" s="63"/>
      <c r="B31" s="64">
        <v>335.45</v>
      </c>
      <c r="C31" s="65" t="s">
        <v>160</v>
      </c>
      <c r="D31" s="66">
        <v>11315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3" si="3">SUM(D31:N31)</f>
        <v>11315</v>
      </c>
      <c r="P31" s="67">
        <f>(O31/P$65)</f>
        <v>1.5546853531189888</v>
      </c>
      <c r="Q31" s="68"/>
    </row>
    <row r="32" spans="1:17">
      <c r="A32" s="63"/>
      <c r="B32" s="64">
        <v>337.6</v>
      </c>
      <c r="C32" s="65" t="s">
        <v>32</v>
      </c>
      <c r="D32" s="66">
        <v>144635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3"/>
        <v>144635</v>
      </c>
      <c r="P32" s="67">
        <f>(O32/P$65)</f>
        <v>19.872904644133005</v>
      </c>
      <c r="Q32" s="68"/>
    </row>
    <row r="33" spans="1:17">
      <c r="A33" s="63"/>
      <c r="B33" s="64">
        <v>337.7</v>
      </c>
      <c r="C33" s="65" t="s">
        <v>33</v>
      </c>
      <c r="D33" s="66">
        <v>277026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3"/>
        <v>277026</v>
      </c>
      <c r="P33" s="67">
        <f>(O33/P$65)</f>
        <v>38.063478977741134</v>
      </c>
      <c r="Q33" s="68"/>
    </row>
    <row r="34" spans="1:17">
      <c r="A34" s="63"/>
      <c r="B34" s="64">
        <v>338</v>
      </c>
      <c r="C34" s="65" t="s">
        <v>135</v>
      </c>
      <c r="D34" s="66">
        <v>4453</v>
      </c>
      <c r="E34" s="66">
        <v>194653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199106</v>
      </c>
      <c r="P34" s="67">
        <f>(O34/P$65)</f>
        <v>27.357241000274801</v>
      </c>
      <c r="Q34" s="68"/>
    </row>
    <row r="35" spans="1:17" ht="15.75">
      <c r="A35" s="69" t="s">
        <v>38</v>
      </c>
      <c r="B35" s="70"/>
      <c r="C35" s="71"/>
      <c r="D35" s="72">
        <f>SUM(D36:D45)</f>
        <v>1921006</v>
      </c>
      <c r="E35" s="72">
        <f>SUM(E36:E45)</f>
        <v>0</v>
      </c>
      <c r="F35" s="72">
        <f>SUM(F36:F45)</f>
        <v>0</v>
      </c>
      <c r="G35" s="72">
        <f>SUM(G36:G45)</f>
        <v>0</v>
      </c>
      <c r="H35" s="72">
        <f>SUM(H36:H45)</f>
        <v>0</v>
      </c>
      <c r="I35" s="72">
        <f>SUM(I36:I45)</f>
        <v>21423288</v>
      </c>
      <c r="J35" s="72">
        <f>SUM(J36:J45)</f>
        <v>0</v>
      </c>
      <c r="K35" s="72">
        <f>SUM(K36:K45)</f>
        <v>0</v>
      </c>
      <c r="L35" s="72">
        <f>SUM(L36:L45)</f>
        <v>0</v>
      </c>
      <c r="M35" s="72">
        <f>SUM(M36:M45)</f>
        <v>0</v>
      </c>
      <c r="N35" s="72">
        <f>SUM(N36:N45)</f>
        <v>0</v>
      </c>
      <c r="O35" s="72">
        <f>SUM(D35:N35)</f>
        <v>23344294</v>
      </c>
      <c r="P35" s="74">
        <f>(O35/P$65)</f>
        <v>3207.5149766419345</v>
      </c>
      <c r="Q35" s="75"/>
    </row>
    <row r="36" spans="1:17">
      <c r="A36" s="63"/>
      <c r="B36" s="64">
        <v>341.3</v>
      </c>
      <c r="C36" s="65" t="s">
        <v>102</v>
      </c>
      <c r="D36" s="66">
        <v>362528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45" si="4">SUM(D36:N36)</f>
        <v>362528</v>
      </c>
      <c r="P36" s="67">
        <f>(O36/P$65)</f>
        <v>49.81148667216268</v>
      </c>
      <c r="Q36" s="68"/>
    </row>
    <row r="37" spans="1:17">
      <c r="A37" s="63"/>
      <c r="B37" s="64">
        <v>342.2</v>
      </c>
      <c r="C37" s="65" t="s">
        <v>93</v>
      </c>
      <c r="D37" s="66">
        <v>458071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458071</v>
      </c>
      <c r="P37" s="67">
        <f>(O37/P$65)</f>
        <v>62.939131629568564</v>
      </c>
      <c r="Q37" s="68"/>
    </row>
    <row r="38" spans="1:17">
      <c r="A38" s="63"/>
      <c r="B38" s="64">
        <v>343.1</v>
      </c>
      <c r="C38" s="65" t="s">
        <v>43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14944160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14944160</v>
      </c>
      <c r="P38" s="67">
        <f>(O38/P$65)</f>
        <v>2053.3333333333335</v>
      </c>
      <c r="Q38" s="68"/>
    </row>
    <row r="39" spans="1:17">
      <c r="A39" s="63"/>
      <c r="B39" s="64">
        <v>343.4</v>
      </c>
      <c r="C39" s="65" t="s">
        <v>45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2044052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2044052</v>
      </c>
      <c r="P39" s="67">
        <f>(O39/P$65)</f>
        <v>280.85353118988735</v>
      </c>
      <c r="Q39" s="68"/>
    </row>
    <row r="40" spans="1:17">
      <c r="A40" s="63"/>
      <c r="B40" s="64">
        <v>343.6</v>
      </c>
      <c r="C40" s="65" t="s">
        <v>79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4435076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4435076</v>
      </c>
      <c r="P40" s="67">
        <f>(O40/P$65)</f>
        <v>609.38114866721628</v>
      </c>
      <c r="Q40" s="68"/>
    </row>
    <row r="41" spans="1:17">
      <c r="A41" s="63"/>
      <c r="B41" s="64">
        <v>343.9</v>
      </c>
      <c r="C41" s="65" t="s">
        <v>47</v>
      </c>
      <c r="D41" s="66">
        <v>328091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328091</v>
      </c>
      <c r="P41" s="67">
        <f>(O41/P$65)</f>
        <v>45.079829623522947</v>
      </c>
      <c r="Q41" s="68"/>
    </row>
    <row r="42" spans="1:17">
      <c r="A42" s="63"/>
      <c r="B42" s="64">
        <v>344.9</v>
      </c>
      <c r="C42" s="65" t="s">
        <v>103</v>
      </c>
      <c r="D42" s="66">
        <v>59721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59721</v>
      </c>
      <c r="P42" s="67">
        <f>(O42/P$65)</f>
        <v>8.205688375927453</v>
      </c>
      <c r="Q42" s="68"/>
    </row>
    <row r="43" spans="1:17">
      <c r="A43" s="63"/>
      <c r="B43" s="64">
        <v>346.4</v>
      </c>
      <c r="C43" s="65" t="s">
        <v>49</v>
      </c>
      <c r="D43" s="66">
        <v>5108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5108</v>
      </c>
      <c r="P43" s="67">
        <f>(O43/P$65)</f>
        <v>0.7018411651552624</v>
      </c>
      <c r="Q43" s="68"/>
    </row>
    <row r="44" spans="1:17">
      <c r="A44" s="63"/>
      <c r="B44" s="64">
        <v>347.1</v>
      </c>
      <c r="C44" s="65" t="s">
        <v>80</v>
      </c>
      <c r="D44" s="66">
        <v>5105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5105</v>
      </c>
      <c r="P44" s="67">
        <f>(O44/P$65)</f>
        <v>0.70142896400109922</v>
      </c>
      <c r="Q44" s="68"/>
    </row>
    <row r="45" spans="1:17">
      <c r="A45" s="63"/>
      <c r="B45" s="64">
        <v>347.5</v>
      </c>
      <c r="C45" s="65" t="s">
        <v>82</v>
      </c>
      <c r="D45" s="66">
        <v>702382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702382</v>
      </c>
      <c r="P45" s="67">
        <f>(O45/P$65)</f>
        <v>96.507557021159656</v>
      </c>
      <c r="Q45" s="68"/>
    </row>
    <row r="46" spans="1:17" ht="15.75">
      <c r="A46" s="69" t="s">
        <v>39</v>
      </c>
      <c r="B46" s="70"/>
      <c r="C46" s="71"/>
      <c r="D46" s="72">
        <f>SUM(D47:D49)</f>
        <v>42795</v>
      </c>
      <c r="E46" s="72">
        <f>SUM(E47:E49)</f>
        <v>0</v>
      </c>
      <c r="F46" s="72">
        <f>SUM(F47:F49)</f>
        <v>0</v>
      </c>
      <c r="G46" s="72">
        <f>SUM(G47:G49)</f>
        <v>0</v>
      </c>
      <c r="H46" s="72">
        <f>SUM(H47:H49)</f>
        <v>0</v>
      </c>
      <c r="I46" s="72">
        <f>SUM(I47:I49)</f>
        <v>0</v>
      </c>
      <c r="J46" s="72">
        <f>SUM(J47:J49)</f>
        <v>0</v>
      </c>
      <c r="K46" s="72">
        <f>SUM(K47:K49)</f>
        <v>0</v>
      </c>
      <c r="L46" s="72">
        <f>SUM(L47:L49)</f>
        <v>0</v>
      </c>
      <c r="M46" s="72">
        <f>SUM(M47:M49)</f>
        <v>0</v>
      </c>
      <c r="N46" s="72">
        <f>SUM(N47:N49)</f>
        <v>0</v>
      </c>
      <c r="O46" s="72">
        <f>SUM(D46:N46)</f>
        <v>42795</v>
      </c>
      <c r="P46" s="74">
        <f>(O46/P$65)</f>
        <v>5.8800494641384997</v>
      </c>
      <c r="Q46" s="75"/>
    </row>
    <row r="47" spans="1:17">
      <c r="A47" s="76"/>
      <c r="B47" s="77">
        <v>351.5</v>
      </c>
      <c r="C47" s="78" t="s">
        <v>161</v>
      </c>
      <c r="D47" s="66">
        <v>22600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49" si="5">SUM(D47:N47)</f>
        <v>22600</v>
      </c>
      <c r="P47" s="67">
        <f>(O47/P$65)</f>
        <v>3.1052486946963453</v>
      </c>
      <c r="Q47" s="68"/>
    </row>
    <row r="48" spans="1:17">
      <c r="A48" s="76"/>
      <c r="B48" s="77">
        <v>352</v>
      </c>
      <c r="C48" s="78" t="s">
        <v>83</v>
      </c>
      <c r="D48" s="66">
        <v>1875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5"/>
        <v>1875</v>
      </c>
      <c r="P48" s="67">
        <f>(O48/P$65)</f>
        <v>0.25762572135201978</v>
      </c>
      <c r="Q48" s="68"/>
    </row>
    <row r="49" spans="1:120">
      <c r="A49" s="76"/>
      <c r="B49" s="77">
        <v>354</v>
      </c>
      <c r="C49" s="78" t="s">
        <v>54</v>
      </c>
      <c r="D49" s="66">
        <v>18320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5"/>
        <v>18320</v>
      </c>
      <c r="P49" s="67">
        <f>(O49/P$65)</f>
        <v>2.5171750480901345</v>
      </c>
      <c r="Q49" s="68"/>
    </row>
    <row r="50" spans="1:120" ht="15.75">
      <c r="A50" s="69" t="s">
        <v>3</v>
      </c>
      <c r="B50" s="70"/>
      <c r="C50" s="71"/>
      <c r="D50" s="72">
        <f>SUM(D51:D57)</f>
        <v>419598</v>
      </c>
      <c r="E50" s="72">
        <f>SUM(E51:E57)</f>
        <v>11606</v>
      </c>
      <c r="F50" s="72">
        <f>SUM(F51:F57)</f>
        <v>0</v>
      </c>
      <c r="G50" s="72">
        <f>SUM(G51:G57)</f>
        <v>0</v>
      </c>
      <c r="H50" s="72">
        <f>SUM(H51:H57)</f>
        <v>0</v>
      </c>
      <c r="I50" s="72">
        <f>SUM(I51:I57)</f>
        <v>320534</v>
      </c>
      <c r="J50" s="72">
        <f>SUM(J51:J57)</f>
        <v>0</v>
      </c>
      <c r="K50" s="72">
        <f>SUM(K51:K57)</f>
        <v>2222142</v>
      </c>
      <c r="L50" s="72">
        <f>SUM(L51:L57)</f>
        <v>0</v>
      </c>
      <c r="M50" s="72">
        <f>SUM(M51:M57)</f>
        <v>0</v>
      </c>
      <c r="N50" s="72">
        <f>SUM(N51:N57)</f>
        <v>0</v>
      </c>
      <c r="O50" s="72">
        <f>SUM(D50:N50)</f>
        <v>2973880</v>
      </c>
      <c r="P50" s="74">
        <f>(O50/P$65)</f>
        <v>408.61225611431712</v>
      </c>
      <c r="Q50" s="75"/>
    </row>
    <row r="51" spans="1:120">
      <c r="A51" s="63"/>
      <c r="B51" s="64">
        <v>361.1</v>
      </c>
      <c r="C51" s="65" t="s">
        <v>56</v>
      </c>
      <c r="D51" s="66">
        <v>85650</v>
      </c>
      <c r="E51" s="66">
        <v>11606</v>
      </c>
      <c r="F51" s="66">
        <v>0</v>
      </c>
      <c r="G51" s="66">
        <v>0</v>
      </c>
      <c r="H51" s="66">
        <v>0</v>
      </c>
      <c r="I51" s="66">
        <v>320534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417790</v>
      </c>
      <c r="P51" s="67">
        <f>(O51/P$65)</f>
        <v>57.404506732618849</v>
      </c>
      <c r="Q51" s="68"/>
    </row>
    <row r="52" spans="1:120">
      <c r="A52" s="63"/>
      <c r="B52" s="64">
        <v>361.3</v>
      </c>
      <c r="C52" s="65" t="s">
        <v>57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1924215</v>
      </c>
      <c r="L52" s="66">
        <v>0</v>
      </c>
      <c r="M52" s="66">
        <v>0</v>
      </c>
      <c r="N52" s="66">
        <v>0</v>
      </c>
      <c r="O52" s="66">
        <f t="shared" ref="O52:O62" si="6">SUM(D52:N52)</f>
        <v>1924215</v>
      </c>
      <c r="P52" s="67">
        <f>(O52/P$65)</f>
        <v>264.38788128606762</v>
      </c>
      <c r="Q52" s="68"/>
    </row>
    <row r="53" spans="1:120">
      <c r="A53" s="63"/>
      <c r="B53" s="64">
        <v>362</v>
      </c>
      <c r="C53" s="65" t="s">
        <v>58</v>
      </c>
      <c r="D53" s="66">
        <v>27453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27453</v>
      </c>
      <c r="P53" s="67">
        <f>(O53/P$65)</f>
        <v>3.7720527617477329</v>
      </c>
      <c r="Q53" s="68"/>
    </row>
    <row r="54" spans="1:120">
      <c r="A54" s="63"/>
      <c r="B54" s="64">
        <v>365</v>
      </c>
      <c r="C54" s="65" t="s">
        <v>105</v>
      </c>
      <c r="D54" s="66">
        <v>30375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30375</v>
      </c>
      <c r="P54" s="67">
        <f>(O54/P$65)</f>
        <v>4.1735366859027208</v>
      </c>
      <c r="Q54" s="68"/>
    </row>
    <row r="55" spans="1:120">
      <c r="A55" s="63"/>
      <c r="B55" s="64">
        <v>366</v>
      </c>
      <c r="C55" s="65" t="s">
        <v>60</v>
      </c>
      <c r="D55" s="66">
        <v>165569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165569</v>
      </c>
      <c r="P55" s="67">
        <f>(O55/P$65)</f>
        <v>22.749244297884033</v>
      </c>
      <c r="Q55" s="68"/>
    </row>
    <row r="56" spans="1:120">
      <c r="A56" s="63"/>
      <c r="B56" s="64">
        <v>368</v>
      </c>
      <c r="C56" s="65" t="s">
        <v>61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297927</v>
      </c>
      <c r="L56" s="66">
        <v>0</v>
      </c>
      <c r="M56" s="66">
        <v>0</v>
      </c>
      <c r="N56" s="66">
        <v>0</v>
      </c>
      <c r="O56" s="66">
        <f t="shared" si="6"/>
        <v>297927</v>
      </c>
      <c r="P56" s="67">
        <f>(O56/P$65)</f>
        <v>40.935284418796371</v>
      </c>
      <c r="Q56" s="68"/>
    </row>
    <row r="57" spans="1:120">
      <c r="A57" s="63"/>
      <c r="B57" s="64">
        <v>369.9</v>
      </c>
      <c r="C57" s="65" t="s">
        <v>62</v>
      </c>
      <c r="D57" s="66">
        <v>110551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110551</v>
      </c>
      <c r="P57" s="67">
        <f>(O57/P$65)</f>
        <v>15.189749931299808</v>
      </c>
      <c r="Q57" s="68"/>
    </row>
    <row r="58" spans="1:120" ht="15.75">
      <c r="A58" s="69" t="s">
        <v>40</v>
      </c>
      <c r="B58" s="70"/>
      <c r="C58" s="71"/>
      <c r="D58" s="72">
        <f>SUM(D59:D62)</f>
        <v>1637484</v>
      </c>
      <c r="E58" s="72">
        <f>SUM(E59:E62)</f>
        <v>0</v>
      </c>
      <c r="F58" s="72">
        <f>SUM(F59:F62)</f>
        <v>0</v>
      </c>
      <c r="G58" s="72">
        <f>SUM(G59:G62)</f>
        <v>0</v>
      </c>
      <c r="H58" s="72">
        <f>SUM(H59:H62)</f>
        <v>0</v>
      </c>
      <c r="I58" s="72">
        <f>SUM(I59:I62)</f>
        <v>2391859</v>
      </c>
      <c r="J58" s="72">
        <f>SUM(J59:J62)</f>
        <v>0</v>
      </c>
      <c r="K58" s="72">
        <f>SUM(K59:K62)</f>
        <v>0</v>
      </c>
      <c r="L58" s="72">
        <f>SUM(L59:L62)</f>
        <v>0</v>
      </c>
      <c r="M58" s="72">
        <f>SUM(M59:M62)</f>
        <v>0</v>
      </c>
      <c r="N58" s="72">
        <f>SUM(N59:N62)</f>
        <v>0</v>
      </c>
      <c r="O58" s="72">
        <f t="shared" si="6"/>
        <v>4029343</v>
      </c>
      <c r="P58" s="74">
        <f>(O58/P$65)</f>
        <v>553.63327837317945</v>
      </c>
      <c r="Q58" s="68"/>
    </row>
    <row r="59" spans="1:120">
      <c r="A59" s="63"/>
      <c r="B59" s="64">
        <v>381</v>
      </c>
      <c r="C59" s="65" t="s">
        <v>63</v>
      </c>
      <c r="D59" s="66">
        <v>1637484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1637484</v>
      </c>
      <c r="P59" s="67">
        <f>(O59/P$65)</f>
        <v>224.9909315746084</v>
      </c>
      <c r="Q59" s="68"/>
    </row>
    <row r="60" spans="1:120">
      <c r="A60" s="63"/>
      <c r="B60" s="64">
        <v>388.1</v>
      </c>
      <c r="C60" s="65" t="s">
        <v>136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6840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6"/>
        <v>6840</v>
      </c>
      <c r="P60" s="67">
        <f>(O60/P$65)</f>
        <v>0.93981863149216816</v>
      </c>
      <c r="Q60" s="68"/>
    </row>
    <row r="61" spans="1:120">
      <c r="A61" s="63"/>
      <c r="B61" s="64">
        <v>389.5</v>
      </c>
      <c r="C61" s="65" t="s">
        <v>114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869286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869286</v>
      </c>
      <c r="P61" s="67">
        <f>(O61/P$65)</f>
        <v>119.44023083264634</v>
      </c>
      <c r="Q61" s="68"/>
    </row>
    <row r="62" spans="1:120" ht="15.75" thickBot="1">
      <c r="A62" s="63"/>
      <c r="B62" s="64">
        <v>389.6</v>
      </c>
      <c r="C62" s="65" t="s">
        <v>163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1515733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1515733</v>
      </c>
      <c r="P62" s="67">
        <f>(O62/P$65)</f>
        <v>208.26229733443253</v>
      </c>
      <c r="Q62" s="68"/>
    </row>
    <row r="63" spans="1:120" ht="16.5" thickBot="1">
      <c r="A63" s="79" t="s">
        <v>51</v>
      </c>
      <c r="B63" s="80"/>
      <c r="C63" s="81"/>
      <c r="D63" s="82">
        <f>SUM(D5,D16,D22,D35,D46,D50,D58)</f>
        <v>13489370</v>
      </c>
      <c r="E63" s="82">
        <f>SUM(E5,E16,E22,E35,E46,E50,E58)</f>
        <v>534856</v>
      </c>
      <c r="F63" s="82">
        <f>SUM(F5,F16,F22,F35,F46,F50,F58)</f>
        <v>0</v>
      </c>
      <c r="G63" s="82">
        <f>SUM(G5,G16,G22,G35,G46,G50,G58)</f>
        <v>0</v>
      </c>
      <c r="H63" s="82">
        <f>SUM(H5,H16,H22,H35,H46,H50,H58)</f>
        <v>0</v>
      </c>
      <c r="I63" s="82">
        <f>SUM(I5,I16,I22,I35,I46,I50,I58)</f>
        <v>24137414</v>
      </c>
      <c r="J63" s="82">
        <f>SUM(J5,J16,J22,J35,J46,J50,J58)</f>
        <v>0</v>
      </c>
      <c r="K63" s="82">
        <f>SUM(K5,K16,K22,K35,K46,K50,K58)</f>
        <v>2222142</v>
      </c>
      <c r="L63" s="82">
        <f>SUM(L5,L16,L22,L35,L46,L50,L58)</f>
        <v>0</v>
      </c>
      <c r="M63" s="82">
        <f>SUM(M5,M16,M22,M35,M46,M50,M58)</f>
        <v>0</v>
      </c>
      <c r="N63" s="82">
        <f>SUM(N5,N16,N22,N35,N46,N50,N58)</f>
        <v>0</v>
      </c>
      <c r="O63" s="82">
        <f>SUM(D63:N63)</f>
        <v>40383782</v>
      </c>
      <c r="P63" s="83">
        <f>(O63/P$65)</f>
        <v>5548.7471832921128</v>
      </c>
      <c r="Q63" s="61"/>
      <c r="R63" s="84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</row>
    <row r="64" spans="1:120">
      <c r="A64" s="85"/>
      <c r="B64" s="86"/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8"/>
    </row>
    <row r="65" spans="1:16">
      <c r="A65" s="89"/>
      <c r="B65" s="90"/>
      <c r="C65" s="90"/>
      <c r="D65" s="91"/>
      <c r="E65" s="91"/>
      <c r="F65" s="91"/>
      <c r="G65" s="91"/>
      <c r="H65" s="91"/>
      <c r="I65" s="91"/>
      <c r="J65" s="91"/>
      <c r="K65" s="91"/>
      <c r="L65" s="91"/>
      <c r="M65" s="94" t="s">
        <v>167</v>
      </c>
      <c r="N65" s="94"/>
      <c r="O65" s="94"/>
      <c r="P65" s="92">
        <v>7278</v>
      </c>
    </row>
    <row r="66" spans="1:16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98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2828574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2828574</v>
      </c>
      <c r="O5" s="33">
        <f t="shared" ref="O5:O36" si="1">(N5/O$64)</f>
        <v>381.20943396226414</v>
      </c>
      <c r="P5" s="6"/>
    </row>
    <row r="6" spans="1:133">
      <c r="A6" s="12"/>
      <c r="B6" s="25">
        <v>311</v>
      </c>
      <c r="C6" s="20" t="s">
        <v>2</v>
      </c>
      <c r="D6" s="46">
        <v>1191223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1191223</v>
      </c>
      <c r="O6" s="47">
        <f t="shared" si="1"/>
        <v>160.54218328840972</v>
      </c>
      <c r="P6" s="9"/>
    </row>
    <row r="7" spans="1:133">
      <c r="A7" s="12"/>
      <c r="B7" s="25">
        <v>312.41000000000003</v>
      </c>
      <c r="C7" s="20" t="s">
        <v>11</v>
      </c>
      <c r="D7" s="46">
        <v>271105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271105</v>
      </c>
      <c r="O7" s="47">
        <f t="shared" si="1"/>
        <v>36.537061994609168</v>
      </c>
      <c r="P7" s="9"/>
    </row>
    <row r="8" spans="1:133">
      <c r="A8" s="12"/>
      <c r="B8" s="25">
        <v>312.42</v>
      </c>
      <c r="C8" s="20" t="s">
        <v>10</v>
      </c>
      <c r="D8" s="46">
        <v>57996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57996</v>
      </c>
      <c r="O8" s="47">
        <f t="shared" si="1"/>
        <v>7.8161725067385444</v>
      </c>
      <c r="P8" s="9"/>
    </row>
    <row r="9" spans="1:133">
      <c r="A9" s="12"/>
      <c r="B9" s="25">
        <v>312.60000000000002</v>
      </c>
      <c r="C9" s="20" t="s">
        <v>12</v>
      </c>
      <c r="D9" s="46">
        <v>486223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486223</v>
      </c>
      <c r="O9" s="47">
        <f t="shared" si="1"/>
        <v>65.528706199460913</v>
      </c>
      <c r="P9" s="9"/>
    </row>
    <row r="10" spans="1:133">
      <c r="A10" s="12"/>
      <c r="B10" s="25">
        <v>314.10000000000002</v>
      </c>
      <c r="C10" s="20" t="s">
        <v>13</v>
      </c>
      <c r="D10" s="46">
        <v>527104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527104</v>
      </c>
      <c r="O10" s="47">
        <f t="shared" si="1"/>
        <v>71.038274932614556</v>
      </c>
      <c r="P10" s="9"/>
    </row>
    <row r="11" spans="1:133">
      <c r="A11" s="12"/>
      <c r="B11" s="25">
        <v>314.39999999999998</v>
      </c>
      <c r="C11" s="20" t="s">
        <v>117</v>
      </c>
      <c r="D11" s="46">
        <v>8766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8766</v>
      </c>
      <c r="O11" s="47">
        <f t="shared" si="1"/>
        <v>1.1814016172506738</v>
      </c>
      <c r="P11" s="9"/>
    </row>
    <row r="12" spans="1:133">
      <c r="A12" s="12"/>
      <c r="B12" s="25">
        <v>314.8</v>
      </c>
      <c r="C12" s="20" t="s">
        <v>14</v>
      </c>
      <c r="D12" s="46">
        <v>48814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48814</v>
      </c>
      <c r="O12" s="47">
        <f t="shared" si="1"/>
        <v>6.5787061994609166</v>
      </c>
      <c r="P12" s="9"/>
    </row>
    <row r="13" spans="1:133">
      <c r="A13" s="12"/>
      <c r="B13" s="25">
        <v>315</v>
      </c>
      <c r="C13" s="20" t="s">
        <v>96</v>
      </c>
      <c r="D13" s="46">
        <v>202404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202404</v>
      </c>
      <c r="O13" s="47">
        <f t="shared" si="1"/>
        <v>27.278167115902964</v>
      </c>
      <c r="P13" s="9"/>
    </row>
    <row r="14" spans="1:133">
      <c r="A14" s="12"/>
      <c r="B14" s="25">
        <v>316</v>
      </c>
      <c r="C14" s="20" t="s">
        <v>97</v>
      </c>
      <c r="D14" s="46">
        <v>34939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34939</v>
      </c>
      <c r="O14" s="47">
        <f t="shared" si="1"/>
        <v>4.7087601078167118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60118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60118</v>
      </c>
      <c r="O15" s="45">
        <f t="shared" si="1"/>
        <v>8.1021563342318057</v>
      </c>
      <c r="P15" s="10"/>
    </row>
    <row r="16" spans="1:133">
      <c r="A16" s="12"/>
      <c r="B16" s="25">
        <v>322</v>
      </c>
      <c r="C16" s="20" t="s">
        <v>0</v>
      </c>
      <c r="D16" s="46">
        <v>20432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20432</v>
      </c>
      <c r="O16" s="47">
        <f t="shared" si="1"/>
        <v>2.7536388140161727</v>
      </c>
      <c r="P16" s="9"/>
    </row>
    <row r="17" spans="1:16">
      <c r="A17" s="12"/>
      <c r="B17" s="25">
        <v>323.2</v>
      </c>
      <c r="C17" s="20" t="s">
        <v>118</v>
      </c>
      <c r="D17" s="46">
        <v>9020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9020</v>
      </c>
      <c r="O17" s="47">
        <f t="shared" si="1"/>
        <v>1.215633423180593</v>
      </c>
      <c r="P17" s="9"/>
    </row>
    <row r="18" spans="1:16">
      <c r="A18" s="12"/>
      <c r="B18" s="25">
        <v>329</v>
      </c>
      <c r="C18" s="20" t="s">
        <v>18</v>
      </c>
      <c r="D18" s="46">
        <v>30666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30666</v>
      </c>
      <c r="O18" s="47">
        <f t="shared" si="1"/>
        <v>4.1328840970350402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SUM(D20:D30)</f>
        <v>1156096</v>
      </c>
      <c r="E19" s="32">
        <f t="shared" si="5"/>
        <v>121324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1277420</v>
      </c>
      <c r="O19" s="45">
        <f t="shared" si="1"/>
        <v>172.15902964959568</v>
      </c>
      <c r="P19" s="10"/>
    </row>
    <row r="20" spans="1:16">
      <c r="A20" s="12"/>
      <c r="B20" s="25">
        <v>331.2</v>
      </c>
      <c r="C20" s="20" t="s">
        <v>19</v>
      </c>
      <c r="D20" s="46">
        <v>31492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31492</v>
      </c>
      <c r="O20" s="47">
        <f t="shared" si="1"/>
        <v>4.2442048517520217</v>
      </c>
      <c r="P20" s="9"/>
    </row>
    <row r="21" spans="1:16">
      <c r="A21" s="12"/>
      <c r="B21" s="25">
        <v>331.5</v>
      </c>
      <c r="C21" s="20" t="s">
        <v>21</v>
      </c>
      <c r="D21" s="46">
        <v>373176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373176</v>
      </c>
      <c r="O21" s="47">
        <f t="shared" si="1"/>
        <v>50.293261455525609</v>
      </c>
      <c r="P21" s="9"/>
    </row>
    <row r="22" spans="1:16">
      <c r="A22" s="12"/>
      <c r="B22" s="25">
        <v>331.7</v>
      </c>
      <c r="C22" s="20" t="s">
        <v>22</v>
      </c>
      <c r="D22" s="46">
        <v>400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</v>
      </c>
      <c r="O22" s="47">
        <f t="shared" si="1"/>
        <v>5.3908355795148251E-2</v>
      </c>
      <c r="P22" s="9"/>
    </row>
    <row r="23" spans="1:16">
      <c r="A23" s="12"/>
      <c r="B23" s="25">
        <v>334.7</v>
      </c>
      <c r="C23" s="20" t="s">
        <v>24</v>
      </c>
      <c r="D23" s="46">
        <v>0</v>
      </c>
      <c r="E23" s="46">
        <v>121324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121324</v>
      </c>
      <c r="O23" s="47">
        <f t="shared" si="1"/>
        <v>16.350943396226416</v>
      </c>
      <c r="P23" s="9"/>
    </row>
    <row r="24" spans="1:16">
      <c r="A24" s="12"/>
      <c r="B24" s="25">
        <v>335.12</v>
      </c>
      <c r="C24" s="20" t="s">
        <v>98</v>
      </c>
      <c r="D24" s="46">
        <v>231565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231565</v>
      </c>
      <c r="O24" s="47">
        <f t="shared" si="1"/>
        <v>31.208221024258759</v>
      </c>
      <c r="P24" s="9"/>
    </row>
    <row r="25" spans="1:16">
      <c r="A25" s="12"/>
      <c r="B25" s="25">
        <v>335.14</v>
      </c>
      <c r="C25" s="20" t="s">
        <v>99</v>
      </c>
      <c r="D25" s="46">
        <v>6122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6122</v>
      </c>
      <c r="O25" s="47">
        <f t="shared" si="1"/>
        <v>0.82506738544474389</v>
      </c>
      <c r="P25" s="9"/>
    </row>
    <row r="26" spans="1:16">
      <c r="A26" s="12"/>
      <c r="B26" s="25">
        <v>335.15</v>
      </c>
      <c r="C26" s="20" t="s">
        <v>100</v>
      </c>
      <c r="D26" s="46">
        <v>6331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6331</v>
      </c>
      <c r="O26" s="47">
        <f t="shared" si="1"/>
        <v>0.85323450134770884</v>
      </c>
      <c r="P26" s="9"/>
    </row>
    <row r="27" spans="1:16">
      <c r="A27" s="12"/>
      <c r="B27" s="25">
        <v>335.18</v>
      </c>
      <c r="C27" s="20" t="s">
        <v>101</v>
      </c>
      <c r="D27" s="46">
        <v>265113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265113</v>
      </c>
      <c r="O27" s="47">
        <f t="shared" si="1"/>
        <v>35.729514824797846</v>
      </c>
      <c r="P27" s="9"/>
    </row>
    <row r="28" spans="1:16">
      <c r="A28" s="12"/>
      <c r="B28" s="25">
        <v>335.49</v>
      </c>
      <c r="C28" s="20" t="s">
        <v>29</v>
      </c>
      <c r="D28" s="46">
        <v>9555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9555</v>
      </c>
      <c r="O28" s="47">
        <f t="shared" si="1"/>
        <v>1.2877358490566038</v>
      </c>
      <c r="P28" s="9"/>
    </row>
    <row r="29" spans="1:16">
      <c r="A29" s="12"/>
      <c r="B29" s="25">
        <v>337.4</v>
      </c>
      <c r="C29" s="20" t="s">
        <v>31</v>
      </c>
      <c r="D29" s="46">
        <v>46437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46437</v>
      </c>
      <c r="O29" s="47">
        <f t="shared" si="1"/>
        <v>6.2583557951482476</v>
      </c>
      <c r="P29" s="9"/>
    </row>
    <row r="30" spans="1:16">
      <c r="A30" s="12"/>
      <c r="B30" s="25">
        <v>337.7</v>
      </c>
      <c r="C30" s="20" t="s">
        <v>33</v>
      </c>
      <c r="D30" s="46">
        <v>185905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185905</v>
      </c>
      <c r="O30" s="47">
        <f t="shared" si="1"/>
        <v>25.054582210242586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SUM(D32:D43)</f>
        <v>1550129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16245084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17795213</v>
      </c>
      <c r="O31" s="45">
        <f t="shared" si="1"/>
        <v>2398.2766846361187</v>
      </c>
      <c r="P31" s="10"/>
    </row>
    <row r="32" spans="1:16">
      <c r="A32" s="12"/>
      <c r="B32" s="25">
        <v>341.3</v>
      </c>
      <c r="C32" s="20" t="s">
        <v>102</v>
      </c>
      <c r="D32" s="46">
        <v>220722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8">SUM(D32:M32)</f>
        <v>220722</v>
      </c>
      <c r="O32" s="47">
        <f t="shared" si="1"/>
        <v>29.746900269541779</v>
      </c>
      <c r="P32" s="9"/>
    </row>
    <row r="33" spans="1:16">
      <c r="A33" s="12"/>
      <c r="B33" s="25">
        <v>342.1</v>
      </c>
      <c r="C33" s="20" t="s">
        <v>92</v>
      </c>
      <c r="D33" s="46">
        <v>5045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5045</v>
      </c>
      <c r="O33" s="47">
        <f t="shared" si="1"/>
        <v>0.67991913746630728</v>
      </c>
      <c r="P33" s="9"/>
    </row>
    <row r="34" spans="1:16">
      <c r="A34" s="12"/>
      <c r="B34" s="25">
        <v>342.2</v>
      </c>
      <c r="C34" s="20" t="s">
        <v>93</v>
      </c>
      <c r="D34" s="46">
        <v>326034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326034</v>
      </c>
      <c r="O34" s="47">
        <f t="shared" si="1"/>
        <v>43.939892183288407</v>
      </c>
      <c r="P34" s="9"/>
    </row>
    <row r="35" spans="1:16">
      <c r="A35" s="12"/>
      <c r="B35" s="25">
        <v>343.1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11662948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11662948</v>
      </c>
      <c r="O35" s="47">
        <f t="shared" si="1"/>
        <v>1571.8258760107817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1113355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1113355</v>
      </c>
      <c r="O36" s="47">
        <f t="shared" si="1"/>
        <v>150.0478436657682</v>
      </c>
      <c r="P36" s="9"/>
    </row>
    <row r="37" spans="1:16">
      <c r="A37" s="12"/>
      <c r="B37" s="25">
        <v>343.6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3468781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3468781</v>
      </c>
      <c r="O37" s="47">
        <f t="shared" ref="O37:O62" si="9">(N37/O$64)</f>
        <v>467.49070080862532</v>
      </c>
      <c r="P37" s="9"/>
    </row>
    <row r="38" spans="1:16">
      <c r="A38" s="12"/>
      <c r="B38" s="25">
        <v>343.9</v>
      </c>
      <c r="C38" s="20" t="s">
        <v>47</v>
      </c>
      <c r="D38" s="46">
        <v>270076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270076</v>
      </c>
      <c r="O38" s="47">
        <f t="shared" si="9"/>
        <v>36.398382749326146</v>
      </c>
      <c r="P38" s="9"/>
    </row>
    <row r="39" spans="1:16">
      <c r="A39" s="12"/>
      <c r="B39" s="25">
        <v>344.9</v>
      </c>
      <c r="C39" s="20" t="s">
        <v>103</v>
      </c>
      <c r="D39" s="46">
        <v>39644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39644</v>
      </c>
      <c r="O39" s="47">
        <f t="shared" si="9"/>
        <v>5.3428571428571425</v>
      </c>
      <c r="P39" s="9"/>
    </row>
    <row r="40" spans="1:16">
      <c r="A40" s="12"/>
      <c r="B40" s="25">
        <v>346.4</v>
      </c>
      <c r="C40" s="20" t="s">
        <v>49</v>
      </c>
      <c r="D40" s="46">
        <v>88521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88521</v>
      </c>
      <c r="O40" s="47">
        <f t="shared" si="9"/>
        <v>11.930053908355795</v>
      </c>
      <c r="P40" s="9"/>
    </row>
    <row r="41" spans="1:16">
      <c r="A41" s="12"/>
      <c r="B41" s="25">
        <v>347.1</v>
      </c>
      <c r="C41" s="20" t="s">
        <v>80</v>
      </c>
      <c r="D41" s="46">
        <v>7283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7283</v>
      </c>
      <c r="O41" s="47">
        <f t="shared" si="9"/>
        <v>0.98153638814016175</v>
      </c>
      <c r="P41" s="9"/>
    </row>
    <row r="42" spans="1:16">
      <c r="A42" s="12"/>
      <c r="B42" s="25">
        <v>347.2</v>
      </c>
      <c r="C42" s="20" t="s">
        <v>81</v>
      </c>
      <c r="D42" s="46">
        <v>152156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152156</v>
      </c>
      <c r="O42" s="47">
        <f t="shared" si="9"/>
        <v>20.506199460916442</v>
      </c>
      <c r="P42" s="9"/>
    </row>
    <row r="43" spans="1:16">
      <c r="A43" s="12"/>
      <c r="B43" s="25">
        <v>347.5</v>
      </c>
      <c r="C43" s="20" t="s">
        <v>82</v>
      </c>
      <c r="D43" s="46">
        <v>440648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440648</v>
      </c>
      <c r="O43" s="47">
        <f t="shared" si="9"/>
        <v>59.386522911051216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SUM(D45:D47)</f>
        <v>60049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60049</v>
      </c>
      <c r="O44" s="45">
        <f t="shared" si="9"/>
        <v>8.0928571428571434</v>
      </c>
      <c r="P44" s="10"/>
    </row>
    <row r="45" spans="1:16">
      <c r="A45" s="13"/>
      <c r="B45" s="39">
        <v>351.1</v>
      </c>
      <c r="C45" s="21" t="s">
        <v>53</v>
      </c>
      <c r="D45" s="46">
        <v>23094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23094</v>
      </c>
      <c r="O45" s="47">
        <f t="shared" si="9"/>
        <v>3.112398921832884</v>
      </c>
      <c r="P45" s="9"/>
    </row>
    <row r="46" spans="1:16">
      <c r="A46" s="13"/>
      <c r="B46" s="39">
        <v>352</v>
      </c>
      <c r="C46" s="21" t="s">
        <v>83</v>
      </c>
      <c r="D46" s="46">
        <v>5427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5427</v>
      </c>
      <c r="O46" s="47">
        <f t="shared" si="9"/>
        <v>0.73140161725067387</v>
      </c>
      <c r="P46" s="9"/>
    </row>
    <row r="47" spans="1:16">
      <c r="A47" s="13"/>
      <c r="B47" s="39">
        <v>354</v>
      </c>
      <c r="C47" s="21" t="s">
        <v>54</v>
      </c>
      <c r="D47" s="46">
        <v>31528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31528</v>
      </c>
      <c r="O47" s="47">
        <f t="shared" si="9"/>
        <v>4.2490566037735853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SUM(D49:D56)</f>
        <v>253107</v>
      </c>
      <c r="E48" s="32">
        <f t="shared" si="12"/>
        <v>97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61561</v>
      </c>
      <c r="J48" s="32">
        <f t="shared" si="12"/>
        <v>0</v>
      </c>
      <c r="K48" s="32">
        <f t="shared" si="12"/>
        <v>1470956</v>
      </c>
      <c r="L48" s="32">
        <f t="shared" si="12"/>
        <v>0</v>
      </c>
      <c r="M48" s="32">
        <f t="shared" si="12"/>
        <v>176</v>
      </c>
      <c r="N48" s="32">
        <f t="shared" si="11"/>
        <v>1785897</v>
      </c>
      <c r="O48" s="45">
        <f t="shared" si="9"/>
        <v>240.68692722371966</v>
      </c>
      <c r="P48" s="10"/>
    </row>
    <row r="49" spans="1:119">
      <c r="A49" s="12"/>
      <c r="B49" s="25">
        <v>361.1</v>
      </c>
      <c r="C49" s="20" t="s">
        <v>56</v>
      </c>
      <c r="D49" s="46">
        <v>22837</v>
      </c>
      <c r="E49" s="46">
        <v>97</v>
      </c>
      <c r="F49" s="46">
        <v>0</v>
      </c>
      <c r="G49" s="46">
        <v>0</v>
      </c>
      <c r="H49" s="46">
        <v>0</v>
      </c>
      <c r="I49" s="46">
        <v>29021</v>
      </c>
      <c r="J49" s="46">
        <v>0</v>
      </c>
      <c r="K49" s="46">
        <v>0</v>
      </c>
      <c r="L49" s="46">
        <v>0</v>
      </c>
      <c r="M49" s="46">
        <v>176</v>
      </c>
      <c r="N49" s="46">
        <f t="shared" si="11"/>
        <v>52131</v>
      </c>
      <c r="O49" s="47">
        <f t="shared" si="9"/>
        <v>7.0257412398921835</v>
      </c>
      <c r="P49" s="9"/>
    </row>
    <row r="50" spans="1:119">
      <c r="A50" s="12"/>
      <c r="B50" s="25">
        <v>361.3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1110956</v>
      </c>
      <c r="L50" s="46">
        <v>0</v>
      </c>
      <c r="M50" s="46">
        <v>0</v>
      </c>
      <c r="N50" s="46">
        <f t="shared" ref="N50:N56" si="13">SUM(D50:M50)</f>
        <v>1110956</v>
      </c>
      <c r="O50" s="47">
        <f t="shared" si="9"/>
        <v>149.72452830188681</v>
      </c>
      <c r="P50" s="9"/>
    </row>
    <row r="51" spans="1:119">
      <c r="A51" s="12"/>
      <c r="B51" s="25">
        <v>362</v>
      </c>
      <c r="C51" s="20" t="s">
        <v>58</v>
      </c>
      <c r="D51" s="46">
        <v>22399</v>
      </c>
      <c r="E51" s="46">
        <v>0</v>
      </c>
      <c r="F51" s="46">
        <v>0</v>
      </c>
      <c r="G51" s="46">
        <v>0</v>
      </c>
      <c r="H51" s="46">
        <v>0</v>
      </c>
      <c r="I51" s="46">
        <v>25870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48269</v>
      </c>
      <c r="O51" s="47">
        <f t="shared" si="9"/>
        <v>6.5052560646900268</v>
      </c>
      <c r="P51" s="9"/>
    </row>
    <row r="52" spans="1:119">
      <c r="A52" s="12"/>
      <c r="B52" s="25">
        <v>364</v>
      </c>
      <c r="C52" s="20" t="s">
        <v>104</v>
      </c>
      <c r="D52" s="46">
        <v>690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690</v>
      </c>
      <c r="O52" s="47">
        <f t="shared" si="9"/>
        <v>9.2991913746630725E-2</v>
      </c>
      <c r="P52" s="9"/>
    </row>
    <row r="53" spans="1:119">
      <c r="A53" s="12"/>
      <c r="B53" s="25">
        <v>365</v>
      </c>
      <c r="C53" s="20" t="s">
        <v>105</v>
      </c>
      <c r="D53" s="46">
        <v>1913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1913</v>
      </c>
      <c r="O53" s="47">
        <f t="shared" si="9"/>
        <v>0.25781671159029651</v>
      </c>
      <c r="P53" s="9"/>
    </row>
    <row r="54" spans="1:119">
      <c r="A54" s="12"/>
      <c r="B54" s="25">
        <v>366</v>
      </c>
      <c r="C54" s="20" t="s">
        <v>60</v>
      </c>
      <c r="D54" s="46">
        <v>72026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72026</v>
      </c>
      <c r="O54" s="47">
        <f t="shared" si="9"/>
        <v>9.707008086253369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360000</v>
      </c>
      <c r="L55" s="46">
        <v>0</v>
      </c>
      <c r="M55" s="46">
        <v>0</v>
      </c>
      <c r="N55" s="46">
        <f t="shared" si="13"/>
        <v>360000</v>
      </c>
      <c r="O55" s="47">
        <f t="shared" si="9"/>
        <v>48.517520215633425</v>
      </c>
      <c r="P55" s="9"/>
    </row>
    <row r="56" spans="1:119">
      <c r="A56" s="12"/>
      <c r="B56" s="25">
        <v>369.9</v>
      </c>
      <c r="C56" s="20" t="s">
        <v>62</v>
      </c>
      <c r="D56" s="46">
        <v>133242</v>
      </c>
      <c r="E56" s="46">
        <v>0</v>
      </c>
      <c r="F56" s="46">
        <v>0</v>
      </c>
      <c r="G56" s="46">
        <v>0</v>
      </c>
      <c r="H56" s="46">
        <v>0</v>
      </c>
      <c r="I56" s="46">
        <v>6670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139912</v>
      </c>
      <c r="O56" s="47">
        <f t="shared" si="9"/>
        <v>18.856064690026955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SUM(D58:D61)</f>
        <v>1475982</v>
      </c>
      <c r="E57" s="32">
        <f t="shared" si="14"/>
        <v>0</v>
      </c>
      <c r="F57" s="32">
        <f t="shared" si="14"/>
        <v>0</v>
      </c>
      <c r="G57" s="32">
        <f t="shared" si="14"/>
        <v>214589</v>
      </c>
      <c r="H57" s="32">
        <f t="shared" si="14"/>
        <v>0</v>
      </c>
      <c r="I57" s="32">
        <f t="shared" si="14"/>
        <v>28665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ref="N57:N62" si="15">SUM(D57:M57)</f>
        <v>1719236</v>
      </c>
      <c r="O57" s="45">
        <f t="shared" si="9"/>
        <v>231.70296495956873</v>
      </c>
      <c r="P57" s="9"/>
    </row>
    <row r="58" spans="1:119">
      <c r="A58" s="12"/>
      <c r="B58" s="25">
        <v>381</v>
      </c>
      <c r="C58" s="20" t="s">
        <v>63</v>
      </c>
      <c r="D58" s="46">
        <v>1455982</v>
      </c>
      <c r="E58" s="46">
        <v>0</v>
      </c>
      <c r="F58" s="46">
        <v>0</v>
      </c>
      <c r="G58" s="46">
        <v>214589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1670571</v>
      </c>
      <c r="O58" s="47">
        <f t="shared" si="9"/>
        <v>225.1443396226415</v>
      </c>
      <c r="P58" s="9"/>
    </row>
    <row r="59" spans="1:119">
      <c r="A59" s="12"/>
      <c r="B59" s="25">
        <v>384</v>
      </c>
      <c r="C59" s="20" t="s">
        <v>89</v>
      </c>
      <c r="D59" s="46">
        <v>20000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20000</v>
      </c>
      <c r="O59" s="47">
        <f t="shared" si="9"/>
        <v>2.6954177897574123</v>
      </c>
      <c r="P59" s="9"/>
    </row>
    <row r="60" spans="1:119">
      <c r="A60" s="12"/>
      <c r="B60" s="25">
        <v>389.7</v>
      </c>
      <c r="C60" s="20" t="s">
        <v>107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20000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20000</v>
      </c>
      <c r="O60" s="47">
        <f t="shared" si="9"/>
        <v>2.6954177897574123</v>
      </c>
      <c r="P60" s="9"/>
    </row>
    <row r="61" spans="1:119" ht="15.75" thickBot="1">
      <c r="A61" s="12"/>
      <c r="B61" s="25">
        <v>389.8</v>
      </c>
      <c r="C61" s="20" t="s">
        <v>108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8665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8665</v>
      </c>
      <c r="O61" s="47">
        <f t="shared" si="9"/>
        <v>1.167789757412399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6">SUM(D5,D15,D19,D31,D44,D48,D57)</f>
        <v>7384055</v>
      </c>
      <c r="E62" s="15">
        <f t="shared" si="16"/>
        <v>121421</v>
      </c>
      <c r="F62" s="15">
        <f t="shared" si="16"/>
        <v>0</v>
      </c>
      <c r="G62" s="15">
        <f t="shared" si="16"/>
        <v>214589</v>
      </c>
      <c r="H62" s="15">
        <f t="shared" si="16"/>
        <v>0</v>
      </c>
      <c r="I62" s="15">
        <f t="shared" si="16"/>
        <v>16335310</v>
      </c>
      <c r="J62" s="15">
        <f t="shared" si="16"/>
        <v>0</v>
      </c>
      <c r="K62" s="15">
        <f t="shared" si="16"/>
        <v>1470956</v>
      </c>
      <c r="L62" s="15">
        <f t="shared" si="16"/>
        <v>0</v>
      </c>
      <c r="M62" s="15">
        <f t="shared" si="16"/>
        <v>176</v>
      </c>
      <c r="N62" s="15">
        <f t="shared" si="15"/>
        <v>25526507</v>
      </c>
      <c r="O62" s="38">
        <f t="shared" si="9"/>
        <v>3440.2300539083558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119</v>
      </c>
      <c r="M64" s="118"/>
      <c r="N64" s="118"/>
      <c r="O64" s="43">
        <v>7420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87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2779008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2779008</v>
      </c>
      <c r="O5" s="33">
        <f t="shared" ref="O5:O36" si="1">(N5/O$61)</f>
        <v>383.25858502275548</v>
      </c>
      <c r="P5" s="6"/>
    </row>
    <row r="6" spans="1:133">
      <c r="A6" s="12"/>
      <c r="B6" s="25">
        <v>311</v>
      </c>
      <c r="C6" s="20" t="s">
        <v>2</v>
      </c>
      <c r="D6" s="46">
        <v>1195116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1195116</v>
      </c>
      <c r="O6" s="47">
        <f t="shared" si="1"/>
        <v>164.82085229623499</v>
      </c>
      <c r="P6" s="9"/>
    </row>
    <row r="7" spans="1:133">
      <c r="A7" s="12"/>
      <c r="B7" s="25">
        <v>312.41000000000003</v>
      </c>
      <c r="C7" s="20" t="s">
        <v>11</v>
      </c>
      <c r="D7" s="46">
        <v>271533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271533</v>
      </c>
      <c r="O7" s="47">
        <f t="shared" si="1"/>
        <v>37.447662391394289</v>
      </c>
      <c r="P7" s="9"/>
    </row>
    <row r="8" spans="1:133">
      <c r="A8" s="12"/>
      <c r="B8" s="25">
        <v>312.42</v>
      </c>
      <c r="C8" s="20" t="s">
        <v>10</v>
      </c>
      <c r="D8" s="46">
        <v>57528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57528</v>
      </c>
      <c r="O8" s="47">
        <f t="shared" si="1"/>
        <v>7.9338022341745962</v>
      </c>
      <c r="P8" s="9"/>
    </row>
    <row r="9" spans="1:133">
      <c r="A9" s="12"/>
      <c r="B9" s="25">
        <v>312.60000000000002</v>
      </c>
      <c r="C9" s="20" t="s">
        <v>12</v>
      </c>
      <c r="D9" s="46">
        <v>448999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448999</v>
      </c>
      <c r="O9" s="47">
        <f t="shared" si="1"/>
        <v>61.922355537167284</v>
      </c>
      <c r="P9" s="9"/>
    </row>
    <row r="10" spans="1:133">
      <c r="A10" s="12"/>
      <c r="B10" s="25">
        <v>314.10000000000002</v>
      </c>
      <c r="C10" s="20" t="s">
        <v>13</v>
      </c>
      <c r="D10" s="46">
        <v>499638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499638</v>
      </c>
      <c r="O10" s="47">
        <f t="shared" si="1"/>
        <v>68.906081919735215</v>
      </c>
      <c r="P10" s="9"/>
    </row>
    <row r="11" spans="1:133">
      <c r="A11" s="12"/>
      <c r="B11" s="25">
        <v>314.8</v>
      </c>
      <c r="C11" s="20" t="s">
        <v>14</v>
      </c>
      <c r="D11" s="46">
        <v>38243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38243</v>
      </c>
      <c r="O11" s="47">
        <f t="shared" si="1"/>
        <v>5.274169080126879</v>
      </c>
      <c r="P11" s="9"/>
    </row>
    <row r="12" spans="1:133">
      <c r="A12" s="12"/>
      <c r="B12" s="25">
        <v>315</v>
      </c>
      <c r="C12" s="20" t="s">
        <v>96</v>
      </c>
      <c r="D12" s="46">
        <v>228415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228415</v>
      </c>
      <c r="O12" s="47">
        <f t="shared" si="1"/>
        <v>31.501172252103157</v>
      </c>
      <c r="P12" s="9"/>
    </row>
    <row r="13" spans="1:133">
      <c r="A13" s="12"/>
      <c r="B13" s="25">
        <v>316</v>
      </c>
      <c r="C13" s="20" t="s">
        <v>97</v>
      </c>
      <c r="D13" s="46">
        <v>39536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39536</v>
      </c>
      <c r="O13" s="47">
        <f t="shared" si="1"/>
        <v>5.4524893118190594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76354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76354</v>
      </c>
      <c r="O14" s="45">
        <f t="shared" si="1"/>
        <v>10.530133774651771</v>
      </c>
      <c r="P14" s="10"/>
    </row>
    <row r="15" spans="1:133">
      <c r="A15" s="12"/>
      <c r="B15" s="25">
        <v>322</v>
      </c>
      <c r="C15" s="20" t="s">
        <v>0</v>
      </c>
      <c r="D15" s="46">
        <v>37240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37240</v>
      </c>
      <c r="O15" s="47">
        <f t="shared" si="1"/>
        <v>5.1358433319542129</v>
      </c>
      <c r="P15" s="9"/>
    </row>
    <row r="16" spans="1:133">
      <c r="A16" s="12"/>
      <c r="B16" s="25">
        <v>329</v>
      </c>
      <c r="C16" s="20" t="s">
        <v>18</v>
      </c>
      <c r="D16" s="46">
        <v>39114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39114</v>
      </c>
      <c r="O16" s="47">
        <f t="shared" si="1"/>
        <v>5.3942904426975593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SUM(D18:D26)</f>
        <v>998606</v>
      </c>
      <c r="E17" s="32">
        <f t="shared" si="5"/>
        <v>125694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1124300</v>
      </c>
      <c r="O17" s="45">
        <f t="shared" si="1"/>
        <v>155.05447524479382</v>
      </c>
      <c r="P17" s="10"/>
    </row>
    <row r="18" spans="1:16">
      <c r="A18" s="12"/>
      <c r="B18" s="25">
        <v>331.2</v>
      </c>
      <c r="C18" s="20" t="s">
        <v>19</v>
      </c>
      <c r="D18" s="46">
        <v>95641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95641</v>
      </c>
      <c r="O18" s="47">
        <f t="shared" si="1"/>
        <v>13.190042752723762</v>
      </c>
      <c r="P18" s="9"/>
    </row>
    <row r="19" spans="1:16">
      <c r="A19" s="12"/>
      <c r="B19" s="25">
        <v>331.5</v>
      </c>
      <c r="C19" s="20" t="s">
        <v>21</v>
      </c>
      <c r="D19" s="46">
        <v>295147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295147</v>
      </c>
      <c r="O19" s="47">
        <f t="shared" si="1"/>
        <v>40.704316645979866</v>
      </c>
      <c r="P19" s="9"/>
    </row>
    <row r="20" spans="1:16">
      <c r="A20" s="12"/>
      <c r="B20" s="25">
        <v>334.7</v>
      </c>
      <c r="C20" s="20" t="s">
        <v>24</v>
      </c>
      <c r="D20" s="46">
        <v>0</v>
      </c>
      <c r="E20" s="46">
        <v>125694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125694</v>
      </c>
      <c r="O20" s="47">
        <f t="shared" si="1"/>
        <v>17.334712453454696</v>
      </c>
      <c r="P20" s="9"/>
    </row>
    <row r="21" spans="1:16">
      <c r="A21" s="12"/>
      <c r="B21" s="25">
        <v>335.12</v>
      </c>
      <c r="C21" s="20" t="s">
        <v>98</v>
      </c>
      <c r="D21" s="46">
        <v>219024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219024</v>
      </c>
      <c r="O21" s="47">
        <f t="shared" si="1"/>
        <v>30.206040546131568</v>
      </c>
      <c r="P21" s="9"/>
    </row>
    <row r="22" spans="1:16">
      <c r="A22" s="12"/>
      <c r="B22" s="25">
        <v>335.14</v>
      </c>
      <c r="C22" s="20" t="s">
        <v>99</v>
      </c>
      <c r="D22" s="46">
        <v>5689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5689</v>
      </c>
      <c r="O22" s="47">
        <f t="shared" si="1"/>
        <v>0.78458143704316641</v>
      </c>
      <c r="P22" s="9"/>
    </row>
    <row r="23" spans="1:16">
      <c r="A23" s="12"/>
      <c r="B23" s="25">
        <v>335.15</v>
      </c>
      <c r="C23" s="20" t="s">
        <v>100</v>
      </c>
      <c r="D23" s="46">
        <v>5044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5044</v>
      </c>
      <c r="O23" s="47">
        <f t="shared" si="1"/>
        <v>0.69562818921528069</v>
      </c>
      <c r="P23" s="9"/>
    </row>
    <row r="24" spans="1:16">
      <c r="A24" s="12"/>
      <c r="B24" s="25">
        <v>335.18</v>
      </c>
      <c r="C24" s="20" t="s">
        <v>101</v>
      </c>
      <c r="D24" s="46">
        <v>249472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249472</v>
      </c>
      <c r="O24" s="47">
        <f t="shared" si="1"/>
        <v>34.405185491656326</v>
      </c>
      <c r="P24" s="9"/>
    </row>
    <row r="25" spans="1:16">
      <c r="A25" s="12"/>
      <c r="B25" s="25">
        <v>335.49</v>
      </c>
      <c r="C25" s="20" t="s">
        <v>29</v>
      </c>
      <c r="D25" s="46">
        <v>9132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9132</v>
      </c>
      <c r="O25" s="47">
        <f t="shared" si="1"/>
        <v>1.2594124948282996</v>
      </c>
      <c r="P25" s="9"/>
    </row>
    <row r="26" spans="1:16">
      <c r="A26" s="12"/>
      <c r="B26" s="25">
        <v>337.7</v>
      </c>
      <c r="C26" s="20" t="s">
        <v>33</v>
      </c>
      <c r="D26" s="46">
        <v>119457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119457</v>
      </c>
      <c r="O26" s="47">
        <f t="shared" si="1"/>
        <v>16.47455523376086</v>
      </c>
      <c r="P26" s="9"/>
    </row>
    <row r="27" spans="1:16" ht="15.75">
      <c r="A27" s="29" t="s">
        <v>38</v>
      </c>
      <c r="B27" s="30"/>
      <c r="C27" s="31"/>
      <c r="D27" s="32">
        <f t="shared" ref="D27:M27" si="7">SUM(D28:D39)</f>
        <v>1491177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15709542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17200719</v>
      </c>
      <c r="O27" s="45">
        <f t="shared" si="1"/>
        <v>2372.1857674803477</v>
      </c>
      <c r="P27" s="10"/>
    </row>
    <row r="28" spans="1:16">
      <c r="A28" s="12"/>
      <c r="B28" s="25">
        <v>341.3</v>
      </c>
      <c r="C28" s="20" t="s">
        <v>102</v>
      </c>
      <c r="D28" s="46">
        <v>222348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9" si="8">SUM(D28:M28)</f>
        <v>222348</v>
      </c>
      <c r="O28" s="47">
        <f t="shared" si="1"/>
        <v>30.664460074472487</v>
      </c>
      <c r="P28" s="9"/>
    </row>
    <row r="29" spans="1:16">
      <c r="A29" s="12"/>
      <c r="B29" s="25">
        <v>342.1</v>
      </c>
      <c r="C29" s="20" t="s">
        <v>92</v>
      </c>
      <c r="D29" s="46">
        <v>12908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12908</v>
      </c>
      <c r="O29" s="47">
        <f t="shared" si="1"/>
        <v>1.7801682526548062</v>
      </c>
      <c r="P29" s="9"/>
    </row>
    <row r="30" spans="1:16">
      <c r="A30" s="12"/>
      <c r="B30" s="25">
        <v>342.2</v>
      </c>
      <c r="C30" s="20" t="s">
        <v>93</v>
      </c>
      <c r="D30" s="46">
        <v>322552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322552</v>
      </c>
      <c r="O30" s="47">
        <f t="shared" si="1"/>
        <v>44.483795338573991</v>
      </c>
      <c r="P30" s="9"/>
    </row>
    <row r="31" spans="1:16">
      <c r="A31" s="12"/>
      <c r="B31" s="25">
        <v>343.1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11104199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11104199</v>
      </c>
      <c r="O31" s="47">
        <f t="shared" si="1"/>
        <v>1531.4024272514137</v>
      </c>
      <c r="P31" s="9"/>
    </row>
    <row r="32" spans="1:16">
      <c r="A32" s="12"/>
      <c r="B32" s="25">
        <v>343.4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1090478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1090478</v>
      </c>
      <c r="O32" s="47">
        <f t="shared" si="1"/>
        <v>150.39001517032133</v>
      </c>
      <c r="P32" s="9"/>
    </row>
    <row r="33" spans="1:16">
      <c r="A33" s="12"/>
      <c r="B33" s="25">
        <v>343.6</v>
      </c>
      <c r="C33" s="20" t="s">
        <v>79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3514865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3514865</v>
      </c>
      <c r="O33" s="47">
        <f t="shared" si="1"/>
        <v>484.74210453730518</v>
      </c>
      <c r="P33" s="9"/>
    </row>
    <row r="34" spans="1:16">
      <c r="A34" s="12"/>
      <c r="B34" s="25">
        <v>343.9</v>
      </c>
      <c r="C34" s="20" t="s">
        <v>47</v>
      </c>
      <c r="D34" s="46">
        <v>269570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269570</v>
      </c>
      <c r="O34" s="47">
        <f t="shared" si="1"/>
        <v>37.176941111570819</v>
      </c>
      <c r="P34" s="9"/>
    </row>
    <row r="35" spans="1:16">
      <c r="A35" s="12"/>
      <c r="B35" s="25">
        <v>344.9</v>
      </c>
      <c r="C35" s="20" t="s">
        <v>103</v>
      </c>
      <c r="D35" s="46">
        <v>110556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110556</v>
      </c>
      <c r="O35" s="47">
        <f t="shared" si="1"/>
        <v>15.247000413736036</v>
      </c>
      <c r="P35" s="9"/>
    </row>
    <row r="36" spans="1:16">
      <c r="A36" s="12"/>
      <c r="B36" s="25">
        <v>346.4</v>
      </c>
      <c r="C36" s="20" t="s">
        <v>49</v>
      </c>
      <c r="D36" s="46">
        <v>89283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89283</v>
      </c>
      <c r="O36" s="47">
        <f t="shared" si="1"/>
        <v>12.313198179561439</v>
      </c>
      <c r="P36" s="9"/>
    </row>
    <row r="37" spans="1:16">
      <c r="A37" s="12"/>
      <c r="B37" s="25">
        <v>347.1</v>
      </c>
      <c r="C37" s="20" t="s">
        <v>80</v>
      </c>
      <c r="D37" s="46">
        <v>5370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5370</v>
      </c>
      <c r="O37" s="47">
        <f t="shared" ref="O37:O59" si="9">(N37/O$61)</f>
        <v>0.74058750517170047</v>
      </c>
      <c r="P37" s="9"/>
    </row>
    <row r="38" spans="1:16">
      <c r="A38" s="12"/>
      <c r="B38" s="25">
        <v>347.2</v>
      </c>
      <c r="C38" s="20" t="s">
        <v>81</v>
      </c>
      <c r="D38" s="46">
        <v>48955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48955</v>
      </c>
      <c r="O38" s="47">
        <f t="shared" si="9"/>
        <v>6.7514825541304644</v>
      </c>
      <c r="P38" s="9"/>
    </row>
    <row r="39" spans="1:16">
      <c r="A39" s="12"/>
      <c r="B39" s="25">
        <v>347.5</v>
      </c>
      <c r="C39" s="20" t="s">
        <v>82</v>
      </c>
      <c r="D39" s="46">
        <v>409635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409635</v>
      </c>
      <c r="O39" s="47">
        <f t="shared" si="9"/>
        <v>56.493587091435664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SUM(D41:D43)</f>
        <v>128734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5" si="11">SUM(D40:M40)</f>
        <v>128734</v>
      </c>
      <c r="O40" s="45">
        <f t="shared" si="9"/>
        <v>17.753964970348918</v>
      </c>
      <c r="P40" s="10"/>
    </row>
    <row r="41" spans="1:16">
      <c r="A41" s="13"/>
      <c r="B41" s="39">
        <v>351.1</v>
      </c>
      <c r="C41" s="21" t="s">
        <v>53</v>
      </c>
      <c r="D41" s="46">
        <v>45433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45433</v>
      </c>
      <c r="O41" s="47">
        <f t="shared" si="9"/>
        <v>6.2657564473865675</v>
      </c>
      <c r="P41" s="9"/>
    </row>
    <row r="42" spans="1:16">
      <c r="A42" s="13"/>
      <c r="B42" s="39">
        <v>352</v>
      </c>
      <c r="C42" s="21" t="s">
        <v>83</v>
      </c>
      <c r="D42" s="46">
        <v>2466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2466</v>
      </c>
      <c r="O42" s="47">
        <f t="shared" si="9"/>
        <v>0.34009102192800994</v>
      </c>
      <c r="P42" s="9"/>
    </row>
    <row r="43" spans="1:16">
      <c r="A43" s="13"/>
      <c r="B43" s="39">
        <v>354</v>
      </c>
      <c r="C43" s="21" t="s">
        <v>54</v>
      </c>
      <c r="D43" s="46">
        <v>80835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80835</v>
      </c>
      <c r="O43" s="47">
        <f t="shared" si="9"/>
        <v>11.14811750103434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SUM(D45:D52)</f>
        <v>195515</v>
      </c>
      <c r="E44" s="32">
        <f t="shared" si="12"/>
        <v>108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35590</v>
      </c>
      <c r="J44" s="32">
        <f t="shared" si="12"/>
        <v>0</v>
      </c>
      <c r="K44" s="32">
        <f t="shared" si="12"/>
        <v>1484929</v>
      </c>
      <c r="L44" s="32">
        <f t="shared" si="12"/>
        <v>0</v>
      </c>
      <c r="M44" s="32">
        <f t="shared" si="12"/>
        <v>208</v>
      </c>
      <c r="N44" s="32">
        <f t="shared" si="11"/>
        <v>1716350</v>
      </c>
      <c r="O44" s="45">
        <f t="shared" si="9"/>
        <v>236.70528203006481</v>
      </c>
      <c r="P44" s="10"/>
    </row>
    <row r="45" spans="1:16">
      <c r="A45" s="12"/>
      <c r="B45" s="25">
        <v>361.1</v>
      </c>
      <c r="C45" s="20" t="s">
        <v>56</v>
      </c>
      <c r="D45" s="46">
        <v>22941</v>
      </c>
      <c r="E45" s="46">
        <v>108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208</v>
      </c>
      <c r="N45" s="46">
        <f t="shared" si="11"/>
        <v>23257</v>
      </c>
      <c r="O45" s="47">
        <f t="shared" si="9"/>
        <v>3.2074196662529308</v>
      </c>
      <c r="P45" s="9"/>
    </row>
    <row r="46" spans="1:16">
      <c r="A46" s="12"/>
      <c r="B46" s="25">
        <v>361.3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8070</v>
      </c>
      <c r="J46" s="46">
        <v>0</v>
      </c>
      <c r="K46" s="46">
        <v>1246609</v>
      </c>
      <c r="L46" s="46">
        <v>0</v>
      </c>
      <c r="M46" s="46">
        <v>0</v>
      </c>
      <c r="N46" s="46">
        <f t="shared" ref="N46:N52" si="13">SUM(D46:M46)</f>
        <v>1254679</v>
      </c>
      <c r="O46" s="47">
        <f t="shared" si="9"/>
        <v>173.0353054751069</v>
      </c>
      <c r="P46" s="9"/>
    </row>
    <row r="47" spans="1:16">
      <c r="A47" s="12"/>
      <c r="B47" s="25">
        <v>362</v>
      </c>
      <c r="C47" s="20" t="s">
        <v>58</v>
      </c>
      <c r="D47" s="46">
        <v>17975</v>
      </c>
      <c r="E47" s="46">
        <v>0</v>
      </c>
      <c r="F47" s="46">
        <v>0</v>
      </c>
      <c r="G47" s="46">
        <v>0</v>
      </c>
      <c r="H47" s="46">
        <v>0</v>
      </c>
      <c r="I47" s="46">
        <v>25870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43845</v>
      </c>
      <c r="O47" s="47">
        <f t="shared" si="9"/>
        <v>6.046752172114191</v>
      </c>
      <c r="P47" s="9"/>
    </row>
    <row r="48" spans="1:16">
      <c r="A48" s="12"/>
      <c r="B48" s="25">
        <v>364</v>
      </c>
      <c r="C48" s="20" t="s">
        <v>104</v>
      </c>
      <c r="D48" s="46">
        <v>16802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16802</v>
      </c>
      <c r="O48" s="47">
        <f t="shared" si="9"/>
        <v>2.3171976279133912</v>
      </c>
      <c r="P48" s="9"/>
    </row>
    <row r="49" spans="1:119">
      <c r="A49" s="12"/>
      <c r="B49" s="25">
        <v>365</v>
      </c>
      <c r="C49" s="20" t="s">
        <v>105</v>
      </c>
      <c r="D49" s="46">
        <v>1590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1590</v>
      </c>
      <c r="O49" s="47">
        <f t="shared" si="9"/>
        <v>0.21928009929664874</v>
      </c>
      <c r="P49" s="9"/>
    </row>
    <row r="50" spans="1:119">
      <c r="A50" s="12"/>
      <c r="B50" s="25">
        <v>366</v>
      </c>
      <c r="C50" s="20" t="s">
        <v>60</v>
      </c>
      <c r="D50" s="46">
        <v>37612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37612</v>
      </c>
      <c r="O50" s="47">
        <f t="shared" si="9"/>
        <v>5.1871466004689006</v>
      </c>
      <c r="P50" s="9"/>
    </row>
    <row r="51" spans="1:119">
      <c r="A51" s="12"/>
      <c r="B51" s="25">
        <v>368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238320</v>
      </c>
      <c r="L51" s="46">
        <v>0</v>
      </c>
      <c r="M51" s="46">
        <v>0</v>
      </c>
      <c r="N51" s="46">
        <f t="shared" si="13"/>
        <v>238320</v>
      </c>
      <c r="O51" s="47">
        <f t="shared" si="9"/>
        <v>32.867190732312785</v>
      </c>
      <c r="P51" s="9"/>
    </row>
    <row r="52" spans="1:119">
      <c r="A52" s="12"/>
      <c r="B52" s="25">
        <v>369.9</v>
      </c>
      <c r="C52" s="20" t="s">
        <v>62</v>
      </c>
      <c r="D52" s="46">
        <v>98595</v>
      </c>
      <c r="E52" s="46">
        <v>0</v>
      </c>
      <c r="F52" s="46">
        <v>0</v>
      </c>
      <c r="G52" s="46">
        <v>0</v>
      </c>
      <c r="H52" s="46">
        <v>0</v>
      </c>
      <c r="I52" s="46">
        <v>1650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100245</v>
      </c>
      <c r="O52" s="47">
        <f t="shared" si="9"/>
        <v>13.82498965659909</v>
      </c>
      <c r="P52" s="9"/>
    </row>
    <row r="53" spans="1:119" ht="15.75">
      <c r="A53" s="29" t="s">
        <v>40</v>
      </c>
      <c r="B53" s="30"/>
      <c r="C53" s="31"/>
      <c r="D53" s="32">
        <f t="shared" ref="D53:M53" si="14">SUM(D54:D58)</f>
        <v>1890000</v>
      </c>
      <c r="E53" s="32">
        <f t="shared" si="14"/>
        <v>0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122934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ref="N53:N59" si="15">SUM(D53:M53)</f>
        <v>2012934</v>
      </c>
      <c r="O53" s="45">
        <f t="shared" si="9"/>
        <v>277.60777823748447</v>
      </c>
      <c r="P53" s="9"/>
    </row>
    <row r="54" spans="1:119">
      <c r="A54" s="12"/>
      <c r="B54" s="25">
        <v>381</v>
      </c>
      <c r="C54" s="20" t="s">
        <v>63</v>
      </c>
      <c r="D54" s="46">
        <v>1510000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1510000</v>
      </c>
      <c r="O54" s="47">
        <f t="shared" si="9"/>
        <v>208.24713832574818</v>
      </c>
      <c r="P54" s="9"/>
    </row>
    <row r="55" spans="1:119">
      <c r="A55" s="12"/>
      <c r="B55" s="25">
        <v>384</v>
      </c>
      <c r="C55" s="20" t="s">
        <v>89</v>
      </c>
      <c r="D55" s="46">
        <v>380000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380000</v>
      </c>
      <c r="O55" s="47">
        <f t="shared" si="9"/>
        <v>52.406564611777689</v>
      </c>
      <c r="P55" s="9"/>
    </row>
    <row r="56" spans="1:119">
      <c r="A56" s="12"/>
      <c r="B56" s="25">
        <v>389.1</v>
      </c>
      <c r="C56" s="20" t="s">
        <v>106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44890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44890</v>
      </c>
      <c r="O56" s="47">
        <f t="shared" si="9"/>
        <v>6.1908702247965799</v>
      </c>
      <c r="P56" s="9"/>
    </row>
    <row r="57" spans="1:119">
      <c r="A57" s="12"/>
      <c r="B57" s="25">
        <v>389.7</v>
      </c>
      <c r="C57" s="20" t="s">
        <v>107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20000</v>
      </c>
      <c r="O57" s="47">
        <f t="shared" si="9"/>
        <v>2.7582402427251416</v>
      </c>
      <c r="P57" s="9"/>
    </row>
    <row r="58" spans="1:119" ht="15.75" thickBot="1">
      <c r="A58" s="12"/>
      <c r="B58" s="25">
        <v>389.8</v>
      </c>
      <c r="C58" s="20" t="s">
        <v>108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58044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58044</v>
      </c>
      <c r="O58" s="47">
        <f t="shared" si="9"/>
        <v>8.0049648324369045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6">SUM(D5,D14,D17,D27,D40,D44,D53)</f>
        <v>7559394</v>
      </c>
      <c r="E59" s="15">
        <f t="shared" si="16"/>
        <v>125802</v>
      </c>
      <c r="F59" s="15">
        <f t="shared" si="16"/>
        <v>0</v>
      </c>
      <c r="G59" s="15">
        <f t="shared" si="16"/>
        <v>0</v>
      </c>
      <c r="H59" s="15">
        <f t="shared" si="16"/>
        <v>0</v>
      </c>
      <c r="I59" s="15">
        <f t="shared" si="16"/>
        <v>15868066</v>
      </c>
      <c r="J59" s="15">
        <f t="shared" si="16"/>
        <v>0</v>
      </c>
      <c r="K59" s="15">
        <f t="shared" si="16"/>
        <v>1484929</v>
      </c>
      <c r="L59" s="15">
        <f t="shared" si="16"/>
        <v>0</v>
      </c>
      <c r="M59" s="15">
        <f t="shared" si="16"/>
        <v>208</v>
      </c>
      <c r="N59" s="15">
        <f t="shared" si="15"/>
        <v>25038399</v>
      </c>
      <c r="O59" s="38">
        <f t="shared" si="9"/>
        <v>3453.095986760447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109</v>
      </c>
      <c r="M61" s="118"/>
      <c r="N61" s="118"/>
      <c r="O61" s="43">
        <v>7251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87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2748549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2748549</v>
      </c>
      <c r="O5" s="33">
        <f t="shared" ref="O5:O36" si="1">(N5/O$61)</f>
        <v>380.94927234927235</v>
      </c>
      <c r="P5" s="6"/>
    </row>
    <row r="6" spans="1:133">
      <c r="A6" s="12"/>
      <c r="B6" s="25">
        <v>311</v>
      </c>
      <c r="C6" s="20" t="s">
        <v>2</v>
      </c>
      <c r="D6" s="46">
        <v>1190777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1190777</v>
      </c>
      <c r="O6" s="47">
        <f t="shared" si="1"/>
        <v>165.04185724185723</v>
      </c>
      <c r="P6" s="9"/>
    </row>
    <row r="7" spans="1:133">
      <c r="A7" s="12"/>
      <c r="B7" s="25">
        <v>312.41000000000003</v>
      </c>
      <c r="C7" s="20" t="s">
        <v>11</v>
      </c>
      <c r="D7" s="46">
        <v>275693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275693</v>
      </c>
      <c r="O7" s="47">
        <f t="shared" si="1"/>
        <v>38.211088011088009</v>
      </c>
      <c r="P7" s="9"/>
    </row>
    <row r="8" spans="1:133">
      <c r="A8" s="12"/>
      <c r="B8" s="25">
        <v>312.42</v>
      </c>
      <c r="C8" s="20" t="s">
        <v>10</v>
      </c>
      <c r="D8" s="46">
        <v>58619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58619</v>
      </c>
      <c r="O8" s="47">
        <f t="shared" si="1"/>
        <v>8.1246015246015251</v>
      </c>
      <c r="P8" s="9"/>
    </row>
    <row r="9" spans="1:133">
      <c r="A9" s="12"/>
      <c r="B9" s="25">
        <v>312.60000000000002</v>
      </c>
      <c r="C9" s="20" t="s">
        <v>12</v>
      </c>
      <c r="D9" s="46">
        <v>431480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431480</v>
      </c>
      <c r="O9" s="47">
        <f t="shared" si="1"/>
        <v>59.803187803187804</v>
      </c>
      <c r="P9" s="9"/>
    </row>
    <row r="10" spans="1:133">
      <c r="A10" s="12"/>
      <c r="B10" s="25">
        <v>314.10000000000002</v>
      </c>
      <c r="C10" s="20" t="s">
        <v>13</v>
      </c>
      <c r="D10" s="46">
        <v>518705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518705</v>
      </c>
      <c r="O10" s="47">
        <f t="shared" si="1"/>
        <v>71.892584892584892</v>
      </c>
      <c r="P10" s="9"/>
    </row>
    <row r="11" spans="1:133">
      <c r="A11" s="12"/>
      <c r="B11" s="25">
        <v>314.8</v>
      </c>
      <c r="C11" s="20" t="s">
        <v>14</v>
      </c>
      <c r="D11" s="46">
        <v>34048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34048</v>
      </c>
      <c r="O11" s="47">
        <f t="shared" si="1"/>
        <v>4.719057519057519</v>
      </c>
      <c r="P11" s="9"/>
    </row>
    <row r="12" spans="1:133">
      <c r="A12" s="12"/>
      <c r="B12" s="25">
        <v>315</v>
      </c>
      <c r="C12" s="20" t="s">
        <v>15</v>
      </c>
      <c r="D12" s="46">
        <v>201756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201756</v>
      </c>
      <c r="O12" s="47">
        <f t="shared" si="1"/>
        <v>27.963409563409563</v>
      </c>
      <c r="P12" s="9"/>
    </row>
    <row r="13" spans="1:133">
      <c r="A13" s="12"/>
      <c r="B13" s="25">
        <v>316</v>
      </c>
      <c r="C13" s="20" t="s">
        <v>16</v>
      </c>
      <c r="D13" s="46">
        <v>37471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37471</v>
      </c>
      <c r="O13" s="47">
        <f t="shared" si="1"/>
        <v>5.1934857934857934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40997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40997</v>
      </c>
      <c r="O14" s="45">
        <f t="shared" si="1"/>
        <v>5.6821898821898822</v>
      </c>
      <c r="P14" s="10"/>
    </row>
    <row r="15" spans="1:133">
      <c r="A15" s="12"/>
      <c r="B15" s="25">
        <v>322</v>
      </c>
      <c r="C15" s="20" t="s">
        <v>0</v>
      </c>
      <c r="D15" s="46">
        <v>18353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18353</v>
      </c>
      <c r="O15" s="47">
        <f t="shared" si="1"/>
        <v>2.5437283437283438</v>
      </c>
      <c r="P15" s="9"/>
    </row>
    <row r="16" spans="1:133">
      <c r="A16" s="12"/>
      <c r="B16" s="25">
        <v>329</v>
      </c>
      <c r="C16" s="20" t="s">
        <v>18</v>
      </c>
      <c r="D16" s="46">
        <v>22644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22644</v>
      </c>
      <c r="O16" s="47">
        <f t="shared" si="1"/>
        <v>3.1384615384615384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SUM(D18:D27)</f>
        <v>896687</v>
      </c>
      <c r="E17" s="32">
        <f t="shared" si="5"/>
        <v>172405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1069092</v>
      </c>
      <c r="O17" s="45">
        <f t="shared" si="1"/>
        <v>148.17629937629937</v>
      </c>
      <c r="P17" s="10"/>
    </row>
    <row r="18" spans="1:16">
      <c r="A18" s="12"/>
      <c r="B18" s="25">
        <v>331.2</v>
      </c>
      <c r="C18" s="20" t="s">
        <v>19</v>
      </c>
      <c r="D18" s="46">
        <v>105387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105387</v>
      </c>
      <c r="O18" s="47">
        <f t="shared" si="1"/>
        <v>14.606652806652807</v>
      </c>
      <c r="P18" s="9"/>
    </row>
    <row r="19" spans="1:16">
      <c r="A19" s="12"/>
      <c r="B19" s="25">
        <v>331.5</v>
      </c>
      <c r="C19" s="20" t="s">
        <v>21</v>
      </c>
      <c r="D19" s="46">
        <v>16634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16634</v>
      </c>
      <c r="O19" s="47">
        <f t="shared" si="1"/>
        <v>2.3054747054747056</v>
      </c>
      <c r="P19" s="9"/>
    </row>
    <row r="20" spans="1:16">
      <c r="A20" s="12"/>
      <c r="B20" s="25">
        <v>331.7</v>
      </c>
      <c r="C20" s="20" t="s">
        <v>22</v>
      </c>
      <c r="D20" s="46">
        <v>156860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156860</v>
      </c>
      <c r="O20" s="47">
        <f t="shared" si="1"/>
        <v>21.740817740817739</v>
      </c>
      <c r="P20" s="9"/>
    </row>
    <row r="21" spans="1:16">
      <c r="A21" s="12"/>
      <c r="B21" s="25">
        <v>334.7</v>
      </c>
      <c r="C21" s="20" t="s">
        <v>24</v>
      </c>
      <c r="D21" s="46">
        <v>0</v>
      </c>
      <c r="E21" s="46">
        <v>172405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172405</v>
      </c>
      <c r="O21" s="47">
        <f t="shared" si="1"/>
        <v>23.895356895356894</v>
      </c>
      <c r="P21" s="9"/>
    </row>
    <row r="22" spans="1:16">
      <c r="A22" s="12"/>
      <c r="B22" s="25">
        <v>335.12</v>
      </c>
      <c r="C22" s="20" t="s">
        <v>25</v>
      </c>
      <c r="D22" s="46">
        <v>224184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224184</v>
      </c>
      <c r="O22" s="47">
        <f t="shared" si="1"/>
        <v>31.071933471933473</v>
      </c>
      <c r="P22" s="9"/>
    </row>
    <row r="23" spans="1:16">
      <c r="A23" s="12"/>
      <c r="B23" s="25">
        <v>335.14</v>
      </c>
      <c r="C23" s="20" t="s">
        <v>26</v>
      </c>
      <c r="D23" s="46">
        <v>5573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5573</v>
      </c>
      <c r="O23" s="47">
        <f t="shared" si="1"/>
        <v>0.77241857241857237</v>
      </c>
      <c r="P23" s="9"/>
    </row>
    <row r="24" spans="1:16">
      <c r="A24" s="12"/>
      <c r="B24" s="25">
        <v>335.15</v>
      </c>
      <c r="C24" s="20" t="s">
        <v>27</v>
      </c>
      <c r="D24" s="46">
        <v>4877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4877</v>
      </c>
      <c r="O24" s="47">
        <f t="shared" si="1"/>
        <v>0.6759528759528759</v>
      </c>
      <c r="P24" s="9"/>
    </row>
    <row r="25" spans="1:16">
      <c r="A25" s="12"/>
      <c r="B25" s="25">
        <v>335.18</v>
      </c>
      <c r="C25" s="20" t="s">
        <v>28</v>
      </c>
      <c r="D25" s="46">
        <v>246868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246868</v>
      </c>
      <c r="O25" s="47">
        <f t="shared" si="1"/>
        <v>34.215939015939014</v>
      </c>
      <c r="P25" s="9"/>
    </row>
    <row r="26" spans="1:16">
      <c r="A26" s="12"/>
      <c r="B26" s="25">
        <v>335.49</v>
      </c>
      <c r="C26" s="20" t="s">
        <v>29</v>
      </c>
      <c r="D26" s="46">
        <v>9687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9687</v>
      </c>
      <c r="O26" s="47">
        <f t="shared" si="1"/>
        <v>1.3426195426195426</v>
      </c>
      <c r="P26" s="9"/>
    </row>
    <row r="27" spans="1:16">
      <c r="A27" s="12"/>
      <c r="B27" s="25">
        <v>337.7</v>
      </c>
      <c r="C27" s="20" t="s">
        <v>33</v>
      </c>
      <c r="D27" s="46">
        <v>126617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126617</v>
      </c>
      <c r="O27" s="47">
        <f t="shared" si="1"/>
        <v>17.549133749133748</v>
      </c>
      <c r="P27" s="9"/>
    </row>
    <row r="28" spans="1:16" ht="15.75">
      <c r="A28" s="29" t="s">
        <v>38</v>
      </c>
      <c r="B28" s="30"/>
      <c r="C28" s="31"/>
      <c r="D28" s="32">
        <f t="shared" ref="D28:M28" si="7">SUM(D29:D40)</f>
        <v>1414657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16487091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17901748</v>
      </c>
      <c r="O28" s="45">
        <f t="shared" si="1"/>
        <v>2481.184753984754</v>
      </c>
      <c r="P28" s="10"/>
    </row>
    <row r="29" spans="1:16">
      <c r="A29" s="12"/>
      <c r="B29" s="25">
        <v>341.3</v>
      </c>
      <c r="C29" s="20" t="s">
        <v>42</v>
      </c>
      <c r="D29" s="46">
        <v>203319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8">SUM(D29:M29)</f>
        <v>203319</v>
      </c>
      <c r="O29" s="47">
        <f t="shared" si="1"/>
        <v>28.180041580041578</v>
      </c>
      <c r="P29" s="9"/>
    </row>
    <row r="30" spans="1:16">
      <c r="A30" s="12"/>
      <c r="B30" s="25">
        <v>342.1</v>
      </c>
      <c r="C30" s="20" t="s">
        <v>92</v>
      </c>
      <c r="D30" s="46">
        <v>8869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8869</v>
      </c>
      <c r="O30" s="47">
        <f t="shared" si="1"/>
        <v>1.2292446292446293</v>
      </c>
      <c r="P30" s="9"/>
    </row>
    <row r="31" spans="1:16">
      <c r="A31" s="12"/>
      <c r="B31" s="25">
        <v>342.2</v>
      </c>
      <c r="C31" s="20" t="s">
        <v>93</v>
      </c>
      <c r="D31" s="46">
        <v>308705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308705</v>
      </c>
      <c r="O31" s="47">
        <f t="shared" si="1"/>
        <v>42.786555786555788</v>
      </c>
      <c r="P31" s="9"/>
    </row>
    <row r="32" spans="1:16">
      <c r="A32" s="12"/>
      <c r="B32" s="25">
        <v>343.1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11763512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11763512</v>
      </c>
      <c r="O32" s="47">
        <f t="shared" si="1"/>
        <v>1630.4243936243936</v>
      </c>
      <c r="P32" s="9"/>
    </row>
    <row r="33" spans="1:16">
      <c r="A33" s="12"/>
      <c r="B33" s="25">
        <v>343.4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1140573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1140573</v>
      </c>
      <c r="O33" s="47">
        <f t="shared" si="1"/>
        <v>158.08357588357589</v>
      </c>
      <c r="P33" s="9"/>
    </row>
    <row r="34" spans="1:16">
      <c r="A34" s="12"/>
      <c r="B34" s="25">
        <v>343.6</v>
      </c>
      <c r="C34" s="20" t="s">
        <v>79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3583006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3583006</v>
      </c>
      <c r="O34" s="47">
        <f t="shared" si="1"/>
        <v>496.60512820512821</v>
      </c>
      <c r="P34" s="9"/>
    </row>
    <row r="35" spans="1:16">
      <c r="A35" s="12"/>
      <c r="B35" s="25">
        <v>343.9</v>
      </c>
      <c r="C35" s="20" t="s">
        <v>47</v>
      </c>
      <c r="D35" s="46">
        <v>272328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272328</v>
      </c>
      <c r="O35" s="47">
        <f t="shared" si="1"/>
        <v>37.744698544698544</v>
      </c>
      <c r="P35" s="9"/>
    </row>
    <row r="36" spans="1:16">
      <c r="A36" s="12"/>
      <c r="B36" s="25">
        <v>344.9</v>
      </c>
      <c r="C36" s="20" t="s">
        <v>48</v>
      </c>
      <c r="D36" s="46">
        <v>37975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37975</v>
      </c>
      <c r="O36" s="47">
        <f t="shared" si="1"/>
        <v>5.2633402633402637</v>
      </c>
      <c r="P36" s="9"/>
    </row>
    <row r="37" spans="1:16">
      <c r="A37" s="12"/>
      <c r="B37" s="25">
        <v>346.4</v>
      </c>
      <c r="C37" s="20" t="s">
        <v>49</v>
      </c>
      <c r="D37" s="46">
        <v>81536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81536</v>
      </c>
      <c r="O37" s="47">
        <f t="shared" ref="O37:O59" si="9">(N37/O$61)</f>
        <v>11.300900900900901</v>
      </c>
      <c r="P37" s="9"/>
    </row>
    <row r="38" spans="1:16">
      <c r="A38" s="12"/>
      <c r="B38" s="25">
        <v>347.1</v>
      </c>
      <c r="C38" s="20" t="s">
        <v>80</v>
      </c>
      <c r="D38" s="46">
        <v>4669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4669</v>
      </c>
      <c r="O38" s="47">
        <f t="shared" si="9"/>
        <v>0.64712404712404714</v>
      </c>
      <c r="P38" s="9"/>
    </row>
    <row r="39" spans="1:16">
      <c r="A39" s="12"/>
      <c r="B39" s="25">
        <v>347.2</v>
      </c>
      <c r="C39" s="20" t="s">
        <v>81</v>
      </c>
      <c r="D39" s="46">
        <v>40081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40081</v>
      </c>
      <c r="O39" s="47">
        <f t="shared" si="9"/>
        <v>5.5552321552321553</v>
      </c>
      <c r="P39" s="9"/>
    </row>
    <row r="40" spans="1:16">
      <c r="A40" s="12"/>
      <c r="B40" s="25">
        <v>347.5</v>
      </c>
      <c r="C40" s="20" t="s">
        <v>82</v>
      </c>
      <c r="D40" s="46">
        <v>457175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457175</v>
      </c>
      <c r="O40" s="47">
        <f t="shared" si="9"/>
        <v>63.364518364518368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SUM(D42:D44)</f>
        <v>115966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115966</v>
      </c>
      <c r="O41" s="45">
        <f t="shared" si="9"/>
        <v>16.072903672903674</v>
      </c>
      <c r="P41" s="10"/>
    </row>
    <row r="42" spans="1:16">
      <c r="A42" s="13"/>
      <c r="B42" s="39">
        <v>351.1</v>
      </c>
      <c r="C42" s="21" t="s">
        <v>53</v>
      </c>
      <c r="D42" s="46">
        <v>66122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66122</v>
      </c>
      <c r="O42" s="47">
        <f t="shared" si="9"/>
        <v>9.164518364518365</v>
      </c>
      <c r="P42" s="9"/>
    </row>
    <row r="43" spans="1:16">
      <c r="A43" s="13"/>
      <c r="B43" s="39">
        <v>352</v>
      </c>
      <c r="C43" s="21" t="s">
        <v>83</v>
      </c>
      <c r="D43" s="46">
        <v>2278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2278</v>
      </c>
      <c r="O43" s="47">
        <f t="shared" si="9"/>
        <v>0.31573111573111573</v>
      </c>
      <c r="P43" s="9"/>
    </row>
    <row r="44" spans="1:16">
      <c r="A44" s="13"/>
      <c r="B44" s="39">
        <v>354</v>
      </c>
      <c r="C44" s="21" t="s">
        <v>54</v>
      </c>
      <c r="D44" s="46">
        <v>47566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47566</v>
      </c>
      <c r="O44" s="47">
        <f t="shared" si="9"/>
        <v>6.5926541926541926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SUM(D46:D52)</f>
        <v>88934</v>
      </c>
      <c r="E45" s="32">
        <f t="shared" si="12"/>
        <v>252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87272</v>
      </c>
      <c r="J45" s="32">
        <f t="shared" si="12"/>
        <v>0</v>
      </c>
      <c r="K45" s="32">
        <f t="shared" si="12"/>
        <v>1383385</v>
      </c>
      <c r="L45" s="32">
        <f t="shared" si="12"/>
        <v>0</v>
      </c>
      <c r="M45" s="32">
        <f t="shared" si="12"/>
        <v>264</v>
      </c>
      <c r="N45" s="32">
        <f t="shared" si="11"/>
        <v>1560107</v>
      </c>
      <c r="O45" s="45">
        <f t="shared" si="9"/>
        <v>216.23104643104642</v>
      </c>
      <c r="P45" s="10"/>
    </row>
    <row r="46" spans="1:16">
      <c r="A46" s="12"/>
      <c r="B46" s="25">
        <v>361.1</v>
      </c>
      <c r="C46" s="20" t="s">
        <v>56</v>
      </c>
      <c r="D46" s="46">
        <v>6687</v>
      </c>
      <c r="E46" s="46">
        <v>252</v>
      </c>
      <c r="F46" s="46">
        <v>0</v>
      </c>
      <c r="G46" s="46">
        <v>0</v>
      </c>
      <c r="H46" s="46">
        <v>0</v>
      </c>
      <c r="I46" s="46">
        <v>41722</v>
      </c>
      <c r="J46" s="46">
        <v>0</v>
      </c>
      <c r="K46" s="46">
        <v>0</v>
      </c>
      <c r="L46" s="46">
        <v>0</v>
      </c>
      <c r="M46" s="46">
        <v>264</v>
      </c>
      <c r="N46" s="46">
        <f t="shared" si="11"/>
        <v>48925</v>
      </c>
      <c r="O46" s="47">
        <f t="shared" si="9"/>
        <v>6.7810117810117809</v>
      </c>
      <c r="P46" s="9"/>
    </row>
    <row r="47" spans="1:16">
      <c r="A47" s="12"/>
      <c r="B47" s="25">
        <v>361.3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17652</v>
      </c>
      <c r="J47" s="46">
        <v>0</v>
      </c>
      <c r="K47" s="46">
        <v>1383385</v>
      </c>
      <c r="L47" s="46">
        <v>0</v>
      </c>
      <c r="M47" s="46">
        <v>0</v>
      </c>
      <c r="N47" s="46">
        <f t="shared" ref="N47:N52" si="13">SUM(D47:M47)</f>
        <v>1401037</v>
      </c>
      <c r="O47" s="47">
        <f t="shared" si="9"/>
        <v>194.18392238392238</v>
      </c>
      <c r="P47" s="9"/>
    </row>
    <row r="48" spans="1:16">
      <c r="A48" s="12"/>
      <c r="B48" s="25">
        <v>362</v>
      </c>
      <c r="C48" s="20" t="s">
        <v>58</v>
      </c>
      <c r="D48" s="46">
        <v>17230</v>
      </c>
      <c r="E48" s="46">
        <v>0</v>
      </c>
      <c r="F48" s="46">
        <v>0</v>
      </c>
      <c r="G48" s="46">
        <v>0</v>
      </c>
      <c r="H48" s="46">
        <v>0</v>
      </c>
      <c r="I48" s="46">
        <v>25870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43100</v>
      </c>
      <c r="O48" s="47">
        <f t="shared" si="9"/>
        <v>5.9736659736659741</v>
      </c>
      <c r="P48" s="9"/>
    </row>
    <row r="49" spans="1:119">
      <c r="A49" s="12"/>
      <c r="B49" s="25">
        <v>364</v>
      </c>
      <c r="C49" s="20" t="s">
        <v>59</v>
      </c>
      <c r="D49" s="46">
        <v>11363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11363</v>
      </c>
      <c r="O49" s="47">
        <f t="shared" si="9"/>
        <v>1.574913374913375</v>
      </c>
      <c r="P49" s="9"/>
    </row>
    <row r="50" spans="1:119">
      <c r="A50" s="12"/>
      <c r="B50" s="25">
        <v>365</v>
      </c>
      <c r="C50" s="20" t="s">
        <v>84</v>
      </c>
      <c r="D50" s="46">
        <v>588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588</v>
      </c>
      <c r="O50" s="47">
        <f t="shared" si="9"/>
        <v>8.1496881496881501E-2</v>
      </c>
      <c r="P50" s="9"/>
    </row>
    <row r="51" spans="1:119">
      <c r="A51" s="12"/>
      <c r="B51" s="25">
        <v>366</v>
      </c>
      <c r="C51" s="20" t="s">
        <v>60</v>
      </c>
      <c r="D51" s="46">
        <v>36180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36180</v>
      </c>
      <c r="O51" s="47">
        <f t="shared" si="9"/>
        <v>5.0145530145530142</v>
      </c>
      <c r="P51" s="9"/>
    </row>
    <row r="52" spans="1:119">
      <c r="A52" s="12"/>
      <c r="B52" s="25">
        <v>369.9</v>
      </c>
      <c r="C52" s="20" t="s">
        <v>62</v>
      </c>
      <c r="D52" s="46">
        <v>16886</v>
      </c>
      <c r="E52" s="46">
        <v>0</v>
      </c>
      <c r="F52" s="46">
        <v>0</v>
      </c>
      <c r="G52" s="46">
        <v>0</v>
      </c>
      <c r="H52" s="46">
        <v>0</v>
      </c>
      <c r="I52" s="46">
        <v>2028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18914</v>
      </c>
      <c r="O52" s="47">
        <f t="shared" si="9"/>
        <v>2.6214830214830216</v>
      </c>
      <c r="P52" s="9"/>
    </row>
    <row r="53" spans="1:119" ht="15.75">
      <c r="A53" s="29" t="s">
        <v>40</v>
      </c>
      <c r="B53" s="30"/>
      <c r="C53" s="31"/>
      <c r="D53" s="32">
        <f t="shared" ref="D53:M53" si="14">SUM(D54:D58)</f>
        <v>1421569</v>
      </c>
      <c r="E53" s="32">
        <f t="shared" si="14"/>
        <v>0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1022693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ref="N53:N59" si="15">SUM(D53:M53)</f>
        <v>2444262</v>
      </c>
      <c r="O53" s="45">
        <f t="shared" si="9"/>
        <v>338.77505197505195</v>
      </c>
      <c r="P53" s="9"/>
    </row>
    <row r="54" spans="1:119">
      <c r="A54" s="12"/>
      <c r="B54" s="25">
        <v>381</v>
      </c>
      <c r="C54" s="20" t="s">
        <v>63</v>
      </c>
      <c r="D54" s="46">
        <v>1391585</v>
      </c>
      <c r="E54" s="46">
        <v>0</v>
      </c>
      <c r="F54" s="46">
        <v>0</v>
      </c>
      <c r="G54" s="46">
        <v>0</v>
      </c>
      <c r="H54" s="46">
        <v>0</v>
      </c>
      <c r="I54" s="46">
        <v>934996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2326581</v>
      </c>
      <c r="O54" s="47">
        <f t="shared" si="9"/>
        <v>322.46444906444907</v>
      </c>
      <c r="P54" s="9"/>
    </row>
    <row r="55" spans="1:119">
      <c r="A55" s="12"/>
      <c r="B55" s="25">
        <v>384</v>
      </c>
      <c r="C55" s="20" t="s">
        <v>89</v>
      </c>
      <c r="D55" s="46">
        <v>29984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29984</v>
      </c>
      <c r="O55" s="47">
        <f t="shared" si="9"/>
        <v>4.1557865557865554</v>
      </c>
      <c r="P55" s="9"/>
    </row>
    <row r="56" spans="1:119">
      <c r="A56" s="12"/>
      <c r="B56" s="25">
        <v>389.2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54266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54266</v>
      </c>
      <c r="O56" s="47">
        <f t="shared" si="9"/>
        <v>7.5212751212751217</v>
      </c>
      <c r="P56" s="9"/>
    </row>
    <row r="57" spans="1:119">
      <c r="A57" s="12"/>
      <c r="B57" s="25">
        <v>389.7</v>
      </c>
      <c r="C57" s="20" t="s">
        <v>85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20000</v>
      </c>
      <c r="O57" s="47">
        <f t="shared" si="9"/>
        <v>2.772002772002772</v>
      </c>
      <c r="P57" s="9"/>
    </row>
    <row r="58" spans="1:119" ht="15.75" thickBot="1">
      <c r="A58" s="12"/>
      <c r="B58" s="25">
        <v>389.8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13431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13431</v>
      </c>
      <c r="O58" s="47">
        <f t="shared" si="9"/>
        <v>1.8615384615384616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6">SUM(D5,D14,D17,D28,D41,D45,D53)</f>
        <v>6727359</v>
      </c>
      <c r="E59" s="15">
        <f t="shared" si="16"/>
        <v>172657</v>
      </c>
      <c r="F59" s="15">
        <f t="shared" si="16"/>
        <v>0</v>
      </c>
      <c r="G59" s="15">
        <f t="shared" si="16"/>
        <v>0</v>
      </c>
      <c r="H59" s="15">
        <f t="shared" si="16"/>
        <v>0</v>
      </c>
      <c r="I59" s="15">
        <f t="shared" si="16"/>
        <v>17597056</v>
      </c>
      <c r="J59" s="15">
        <f t="shared" si="16"/>
        <v>0</v>
      </c>
      <c r="K59" s="15">
        <f t="shared" si="16"/>
        <v>1383385</v>
      </c>
      <c r="L59" s="15">
        <f t="shared" si="16"/>
        <v>0</v>
      </c>
      <c r="M59" s="15">
        <f t="shared" si="16"/>
        <v>264</v>
      </c>
      <c r="N59" s="15">
        <f t="shared" si="15"/>
        <v>25880721</v>
      </c>
      <c r="O59" s="38">
        <f t="shared" si="9"/>
        <v>3587.0715176715175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94</v>
      </c>
      <c r="M61" s="118"/>
      <c r="N61" s="118"/>
      <c r="O61" s="43">
        <v>7215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87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2848061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32511</v>
      </c>
      <c r="N5" s="28">
        <f>SUM(D5:M5)</f>
        <v>2880572</v>
      </c>
      <c r="O5" s="33">
        <f t="shared" ref="O5:O36" si="1">(N5/O$61)</f>
        <v>402.25834380673092</v>
      </c>
      <c r="P5" s="6"/>
    </row>
    <row r="6" spans="1:133">
      <c r="A6" s="12"/>
      <c r="B6" s="25">
        <v>311</v>
      </c>
      <c r="C6" s="20" t="s">
        <v>2</v>
      </c>
      <c r="D6" s="46">
        <v>1313021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32511</v>
      </c>
      <c r="N6" s="46">
        <f>SUM(D6:M6)</f>
        <v>1345532</v>
      </c>
      <c r="O6" s="47">
        <f t="shared" si="1"/>
        <v>187.89722105851138</v>
      </c>
      <c r="P6" s="9"/>
    </row>
    <row r="7" spans="1:133">
      <c r="A7" s="12"/>
      <c r="B7" s="25">
        <v>312.41000000000003</v>
      </c>
      <c r="C7" s="20" t="s">
        <v>11</v>
      </c>
      <c r="D7" s="46">
        <v>279528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279528</v>
      </c>
      <c r="O7" s="47">
        <f t="shared" si="1"/>
        <v>39.034771679932973</v>
      </c>
      <c r="P7" s="9"/>
    </row>
    <row r="8" spans="1:133">
      <c r="A8" s="12"/>
      <c r="B8" s="25">
        <v>312.42</v>
      </c>
      <c r="C8" s="20" t="s">
        <v>10</v>
      </c>
      <c r="D8" s="46">
        <v>58987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58987</v>
      </c>
      <c r="O8" s="47">
        <f t="shared" si="1"/>
        <v>8.237257366289624</v>
      </c>
      <c r="P8" s="9"/>
    </row>
    <row r="9" spans="1:133">
      <c r="A9" s="12"/>
      <c r="B9" s="25">
        <v>312.60000000000002</v>
      </c>
      <c r="C9" s="20" t="s">
        <v>12</v>
      </c>
      <c r="D9" s="46">
        <v>389745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389745</v>
      </c>
      <c r="O9" s="47">
        <f t="shared" si="1"/>
        <v>54.426057813154586</v>
      </c>
      <c r="P9" s="9"/>
    </row>
    <row r="10" spans="1:133">
      <c r="A10" s="12"/>
      <c r="B10" s="25">
        <v>314.10000000000002</v>
      </c>
      <c r="C10" s="20" t="s">
        <v>13</v>
      </c>
      <c r="D10" s="46">
        <v>549331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549331</v>
      </c>
      <c r="O10" s="47">
        <f t="shared" si="1"/>
        <v>76.711492808266996</v>
      </c>
      <c r="P10" s="9"/>
    </row>
    <row r="11" spans="1:133">
      <c r="A11" s="12"/>
      <c r="B11" s="25">
        <v>314.8</v>
      </c>
      <c r="C11" s="20" t="s">
        <v>14</v>
      </c>
      <c r="D11" s="46">
        <v>23186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23186</v>
      </c>
      <c r="O11" s="47">
        <f t="shared" si="1"/>
        <v>3.2378159474933668</v>
      </c>
      <c r="P11" s="9"/>
    </row>
    <row r="12" spans="1:133">
      <c r="A12" s="12"/>
      <c r="B12" s="25">
        <v>315</v>
      </c>
      <c r="C12" s="20" t="s">
        <v>15</v>
      </c>
      <c r="D12" s="46">
        <v>192180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192180</v>
      </c>
      <c r="O12" s="47">
        <f t="shared" si="1"/>
        <v>26.837033933808126</v>
      </c>
      <c r="P12" s="9"/>
    </row>
    <row r="13" spans="1:133">
      <c r="A13" s="12"/>
      <c r="B13" s="25">
        <v>316</v>
      </c>
      <c r="C13" s="20" t="s">
        <v>16</v>
      </c>
      <c r="D13" s="46">
        <v>42083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42083</v>
      </c>
      <c r="O13" s="47">
        <f t="shared" si="1"/>
        <v>5.876693199273844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70748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70748</v>
      </c>
      <c r="O14" s="45">
        <f t="shared" si="1"/>
        <v>9.8796257505934921</v>
      </c>
      <c r="P14" s="10"/>
    </row>
    <row r="15" spans="1:133">
      <c r="A15" s="12"/>
      <c r="B15" s="25">
        <v>322</v>
      </c>
      <c r="C15" s="20" t="s">
        <v>0</v>
      </c>
      <c r="D15" s="46">
        <v>38271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38271</v>
      </c>
      <c r="O15" s="47">
        <f t="shared" si="1"/>
        <v>5.3443653121072474</v>
      </c>
      <c r="P15" s="9"/>
    </row>
    <row r="16" spans="1:133">
      <c r="A16" s="12"/>
      <c r="B16" s="25">
        <v>329</v>
      </c>
      <c r="C16" s="20" t="s">
        <v>18</v>
      </c>
      <c r="D16" s="46">
        <v>32477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32477</v>
      </c>
      <c r="O16" s="47">
        <f t="shared" si="1"/>
        <v>4.5352604384862447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SUM(D18:D28)</f>
        <v>1096778</v>
      </c>
      <c r="E17" s="32">
        <f t="shared" si="5"/>
        <v>226614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1323392</v>
      </c>
      <c r="O17" s="45">
        <f t="shared" si="1"/>
        <v>184.80547409579668</v>
      </c>
      <c r="P17" s="10"/>
    </row>
    <row r="18" spans="1:16">
      <c r="A18" s="12"/>
      <c r="B18" s="25">
        <v>331.2</v>
      </c>
      <c r="C18" s="20" t="s">
        <v>19</v>
      </c>
      <c r="D18" s="46">
        <v>89251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89251</v>
      </c>
      <c r="O18" s="47">
        <f t="shared" si="1"/>
        <v>12.463482753805334</v>
      </c>
      <c r="P18" s="9"/>
    </row>
    <row r="19" spans="1:16">
      <c r="A19" s="12"/>
      <c r="B19" s="25">
        <v>331.7</v>
      </c>
      <c r="C19" s="20" t="s">
        <v>22</v>
      </c>
      <c r="D19" s="46">
        <v>7140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7140</v>
      </c>
      <c r="O19" s="47">
        <f t="shared" si="1"/>
        <v>0.99706744868035191</v>
      </c>
      <c r="P19" s="9"/>
    </row>
    <row r="20" spans="1:16">
      <c r="A20" s="12"/>
      <c r="B20" s="25">
        <v>334.7</v>
      </c>
      <c r="C20" s="20" t="s">
        <v>24</v>
      </c>
      <c r="D20" s="46">
        <v>0</v>
      </c>
      <c r="E20" s="46">
        <v>226614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226614</v>
      </c>
      <c r="O20" s="47">
        <f t="shared" si="1"/>
        <v>31.645580226225388</v>
      </c>
      <c r="P20" s="9"/>
    </row>
    <row r="21" spans="1:16">
      <c r="A21" s="12"/>
      <c r="B21" s="25">
        <v>335.12</v>
      </c>
      <c r="C21" s="20" t="s">
        <v>25</v>
      </c>
      <c r="D21" s="46">
        <v>199430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199430</v>
      </c>
      <c r="O21" s="47">
        <f t="shared" si="1"/>
        <v>27.849462365591396</v>
      </c>
      <c r="P21" s="9"/>
    </row>
    <row r="22" spans="1:16">
      <c r="A22" s="12"/>
      <c r="B22" s="25">
        <v>335.14</v>
      </c>
      <c r="C22" s="20" t="s">
        <v>26</v>
      </c>
      <c r="D22" s="46">
        <v>5644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5644</v>
      </c>
      <c r="O22" s="47">
        <f t="shared" si="1"/>
        <v>0.78815807848065911</v>
      </c>
      <c r="P22" s="9"/>
    </row>
    <row r="23" spans="1:16">
      <c r="A23" s="12"/>
      <c r="B23" s="25">
        <v>335.15</v>
      </c>
      <c r="C23" s="20" t="s">
        <v>27</v>
      </c>
      <c r="D23" s="46">
        <v>4876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4876</v>
      </c>
      <c r="O23" s="47">
        <f t="shared" si="1"/>
        <v>0.68091048736210025</v>
      </c>
      <c r="P23" s="9"/>
    </row>
    <row r="24" spans="1:16">
      <c r="A24" s="12"/>
      <c r="B24" s="25">
        <v>335.18</v>
      </c>
      <c r="C24" s="20" t="s">
        <v>28</v>
      </c>
      <c r="D24" s="46">
        <v>213497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213497</v>
      </c>
      <c r="O24" s="47">
        <f t="shared" si="1"/>
        <v>29.813852813852815</v>
      </c>
      <c r="P24" s="9"/>
    </row>
    <row r="25" spans="1:16">
      <c r="A25" s="12"/>
      <c r="B25" s="25">
        <v>335.49</v>
      </c>
      <c r="C25" s="20" t="s">
        <v>29</v>
      </c>
      <c r="D25" s="46">
        <v>9997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9997</v>
      </c>
      <c r="O25" s="47">
        <f t="shared" si="1"/>
        <v>1.3960340734534282</v>
      </c>
      <c r="P25" s="9"/>
    </row>
    <row r="26" spans="1:16">
      <c r="A26" s="12"/>
      <c r="B26" s="25">
        <v>337.2</v>
      </c>
      <c r="C26" s="20" t="s">
        <v>30</v>
      </c>
      <c r="D26" s="46">
        <v>377571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377571</v>
      </c>
      <c r="O26" s="47">
        <f t="shared" si="1"/>
        <v>52.726015919564304</v>
      </c>
      <c r="P26" s="9"/>
    </row>
    <row r="27" spans="1:16">
      <c r="A27" s="12"/>
      <c r="B27" s="25">
        <v>337.6</v>
      </c>
      <c r="C27" s="20" t="s">
        <v>32</v>
      </c>
      <c r="D27" s="46">
        <v>83467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83467</v>
      </c>
      <c r="O27" s="47">
        <f t="shared" si="1"/>
        <v>11.655774333193689</v>
      </c>
      <c r="P27" s="9"/>
    </row>
    <row r="28" spans="1:16">
      <c r="A28" s="12"/>
      <c r="B28" s="25">
        <v>337.7</v>
      </c>
      <c r="C28" s="20" t="s">
        <v>33</v>
      </c>
      <c r="D28" s="46">
        <v>105905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105905</v>
      </c>
      <c r="O28" s="47">
        <f t="shared" si="1"/>
        <v>14.789135595587208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SUM(D30:D39)</f>
        <v>2127925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15703940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17831865</v>
      </c>
      <c r="O29" s="45">
        <f t="shared" si="1"/>
        <v>2490.1361541684123</v>
      </c>
      <c r="P29" s="10"/>
    </row>
    <row r="30" spans="1:16">
      <c r="A30" s="12"/>
      <c r="B30" s="25">
        <v>341.3</v>
      </c>
      <c r="C30" s="20" t="s">
        <v>42</v>
      </c>
      <c r="D30" s="46">
        <v>176189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8">SUM(D30:M30)</f>
        <v>176189</v>
      </c>
      <c r="O30" s="47">
        <f t="shared" si="1"/>
        <v>24.603965926546572</v>
      </c>
      <c r="P30" s="9"/>
    </row>
    <row r="31" spans="1:16">
      <c r="A31" s="12"/>
      <c r="B31" s="25">
        <v>343.1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12125134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12125134</v>
      </c>
      <c r="O31" s="47">
        <f t="shared" si="1"/>
        <v>1693.2179863147605</v>
      </c>
      <c r="P31" s="9"/>
    </row>
    <row r="32" spans="1:16">
      <c r="A32" s="12"/>
      <c r="B32" s="25">
        <v>343.4</v>
      </c>
      <c r="C32" s="20" t="s">
        <v>45</v>
      </c>
      <c r="D32" s="46">
        <v>1090692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1090692</v>
      </c>
      <c r="O32" s="47">
        <f t="shared" si="1"/>
        <v>152.31001256807707</v>
      </c>
      <c r="P32" s="9"/>
    </row>
    <row r="33" spans="1:16">
      <c r="A33" s="12"/>
      <c r="B33" s="25">
        <v>343.6</v>
      </c>
      <c r="C33" s="20" t="s">
        <v>79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3578806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3578806</v>
      </c>
      <c r="O33" s="47">
        <f t="shared" si="1"/>
        <v>499.76344086021504</v>
      </c>
      <c r="P33" s="9"/>
    </row>
    <row r="34" spans="1:16">
      <c r="A34" s="12"/>
      <c r="B34" s="25">
        <v>343.9</v>
      </c>
      <c r="C34" s="20" t="s">
        <v>47</v>
      </c>
      <c r="D34" s="46">
        <v>264887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264887</v>
      </c>
      <c r="O34" s="47">
        <f t="shared" si="1"/>
        <v>36.990224828934508</v>
      </c>
      <c r="P34" s="9"/>
    </row>
    <row r="35" spans="1:16">
      <c r="A35" s="12"/>
      <c r="B35" s="25">
        <v>344.9</v>
      </c>
      <c r="C35" s="20" t="s">
        <v>48</v>
      </c>
      <c r="D35" s="46">
        <v>38570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38570</v>
      </c>
      <c r="O35" s="47">
        <f t="shared" si="1"/>
        <v>5.3861192570869987</v>
      </c>
      <c r="P35" s="9"/>
    </row>
    <row r="36" spans="1:16">
      <c r="A36" s="12"/>
      <c r="B36" s="25">
        <v>346.4</v>
      </c>
      <c r="C36" s="20" t="s">
        <v>49</v>
      </c>
      <c r="D36" s="46">
        <v>390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390</v>
      </c>
      <c r="O36" s="47">
        <f t="shared" si="1"/>
        <v>5.446166736489317E-2</v>
      </c>
      <c r="P36" s="9"/>
    </row>
    <row r="37" spans="1:16">
      <c r="A37" s="12"/>
      <c r="B37" s="25">
        <v>347.1</v>
      </c>
      <c r="C37" s="20" t="s">
        <v>80</v>
      </c>
      <c r="D37" s="46">
        <v>4070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4070</v>
      </c>
      <c r="O37" s="47">
        <f t="shared" ref="O37:O59" si="9">(N37/O$61)</f>
        <v>0.56835637480798773</v>
      </c>
      <c r="P37" s="9"/>
    </row>
    <row r="38" spans="1:16">
      <c r="A38" s="12"/>
      <c r="B38" s="25">
        <v>347.2</v>
      </c>
      <c r="C38" s="20" t="s">
        <v>81</v>
      </c>
      <c r="D38" s="46">
        <v>57106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57106</v>
      </c>
      <c r="O38" s="47">
        <f t="shared" si="9"/>
        <v>7.9745845552297165</v>
      </c>
      <c r="P38" s="9"/>
    </row>
    <row r="39" spans="1:16">
      <c r="A39" s="12"/>
      <c r="B39" s="25">
        <v>347.5</v>
      </c>
      <c r="C39" s="20" t="s">
        <v>82</v>
      </c>
      <c r="D39" s="46">
        <v>496021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496021</v>
      </c>
      <c r="O39" s="47">
        <f t="shared" si="9"/>
        <v>69.267001815388909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SUM(D41:D43)</f>
        <v>175827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5" si="11">SUM(D40:M40)</f>
        <v>175827</v>
      </c>
      <c r="O40" s="45">
        <f t="shared" si="9"/>
        <v>24.553414327607875</v>
      </c>
      <c r="P40" s="10"/>
    </row>
    <row r="41" spans="1:16">
      <c r="A41" s="13"/>
      <c r="B41" s="39">
        <v>351.1</v>
      </c>
      <c r="C41" s="21" t="s">
        <v>53</v>
      </c>
      <c r="D41" s="46">
        <v>98733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98733</v>
      </c>
      <c r="O41" s="47">
        <f t="shared" si="9"/>
        <v>13.787599497276917</v>
      </c>
      <c r="P41" s="9"/>
    </row>
    <row r="42" spans="1:16">
      <c r="A42" s="13"/>
      <c r="B42" s="39">
        <v>352</v>
      </c>
      <c r="C42" s="21" t="s">
        <v>83</v>
      </c>
      <c r="D42" s="46">
        <v>2377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2377</v>
      </c>
      <c r="O42" s="47">
        <f t="shared" si="9"/>
        <v>0.33193688032397711</v>
      </c>
      <c r="P42" s="9"/>
    </row>
    <row r="43" spans="1:16">
      <c r="A43" s="13"/>
      <c r="B43" s="39">
        <v>354</v>
      </c>
      <c r="C43" s="21" t="s">
        <v>54</v>
      </c>
      <c r="D43" s="46">
        <v>74717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74717</v>
      </c>
      <c r="O43" s="47">
        <f t="shared" si="9"/>
        <v>10.433877950006982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SUM(D45:D52)</f>
        <v>165357</v>
      </c>
      <c r="E44" s="32">
        <f t="shared" si="12"/>
        <v>399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81700</v>
      </c>
      <c r="J44" s="32">
        <f t="shared" si="12"/>
        <v>0</v>
      </c>
      <c r="K44" s="32">
        <f t="shared" si="12"/>
        <v>564935</v>
      </c>
      <c r="L44" s="32">
        <f t="shared" si="12"/>
        <v>0</v>
      </c>
      <c r="M44" s="32">
        <f t="shared" si="12"/>
        <v>545</v>
      </c>
      <c r="N44" s="32">
        <f t="shared" si="11"/>
        <v>812936</v>
      </c>
      <c r="O44" s="45">
        <f t="shared" si="9"/>
        <v>113.52269236140204</v>
      </c>
      <c r="P44" s="10"/>
    </row>
    <row r="45" spans="1:16">
      <c r="A45" s="12"/>
      <c r="B45" s="25">
        <v>361.1</v>
      </c>
      <c r="C45" s="20" t="s">
        <v>56</v>
      </c>
      <c r="D45" s="46">
        <v>10102</v>
      </c>
      <c r="E45" s="46">
        <v>399</v>
      </c>
      <c r="F45" s="46">
        <v>0</v>
      </c>
      <c r="G45" s="46">
        <v>0</v>
      </c>
      <c r="H45" s="46">
        <v>0</v>
      </c>
      <c r="I45" s="46">
        <v>42918</v>
      </c>
      <c r="J45" s="46">
        <v>0</v>
      </c>
      <c r="K45" s="46">
        <v>0</v>
      </c>
      <c r="L45" s="46">
        <v>0</v>
      </c>
      <c r="M45" s="46">
        <v>545</v>
      </c>
      <c r="N45" s="46">
        <f t="shared" si="11"/>
        <v>53964</v>
      </c>
      <c r="O45" s="47">
        <f t="shared" si="9"/>
        <v>7.5358190196899875</v>
      </c>
      <c r="P45" s="9"/>
    </row>
    <row r="46" spans="1:16">
      <c r="A46" s="12"/>
      <c r="B46" s="25">
        <v>361.3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11029</v>
      </c>
      <c r="J46" s="46">
        <v>0</v>
      </c>
      <c r="K46" s="46">
        <v>73886</v>
      </c>
      <c r="L46" s="46">
        <v>0</v>
      </c>
      <c r="M46" s="46">
        <v>0</v>
      </c>
      <c r="N46" s="46">
        <f t="shared" ref="N46:N52" si="13">SUM(D46:M46)</f>
        <v>84915</v>
      </c>
      <c r="O46" s="47">
        <f t="shared" si="9"/>
        <v>11.857980728948471</v>
      </c>
      <c r="P46" s="9"/>
    </row>
    <row r="47" spans="1:16">
      <c r="A47" s="12"/>
      <c r="B47" s="25">
        <v>362</v>
      </c>
      <c r="C47" s="20" t="s">
        <v>58</v>
      </c>
      <c r="D47" s="46">
        <v>19105</v>
      </c>
      <c r="E47" s="46">
        <v>0</v>
      </c>
      <c r="F47" s="46">
        <v>0</v>
      </c>
      <c r="G47" s="46">
        <v>0</v>
      </c>
      <c r="H47" s="46">
        <v>0</v>
      </c>
      <c r="I47" s="46">
        <v>25870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44975</v>
      </c>
      <c r="O47" s="47">
        <f t="shared" si="9"/>
        <v>6.2805474095796674</v>
      </c>
      <c r="P47" s="9"/>
    </row>
    <row r="48" spans="1:16">
      <c r="A48" s="12"/>
      <c r="B48" s="25">
        <v>364</v>
      </c>
      <c r="C48" s="20" t="s">
        <v>59</v>
      </c>
      <c r="D48" s="46">
        <v>21263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21263</v>
      </c>
      <c r="O48" s="47">
        <f t="shared" si="9"/>
        <v>2.9692780337941627</v>
      </c>
      <c r="P48" s="9"/>
    </row>
    <row r="49" spans="1:119">
      <c r="A49" s="12"/>
      <c r="B49" s="25">
        <v>365</v>
      </c>
      <c r="C49" s="20" t="s">
        <v>84</v>
      </c>
      <c r="D49" s="46">
        <v>305</v>
      </c>
      <c r="E49" s="46">
        <v>0</v>
      </c>
      <c r="F49" s="46">
        <v>0</v>
      </c>
      <c r="G49" s="46">
        <v>0</v>
      </c>
      <c r="H49" s="46">
        <v>0</v>
      </c>
      <c r="I49" s="46">
        <v>1523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1828</v>
      </c>
      <c r="O49" s="47">
        <f t="shared" si="9"/>
        <v>0.25527161011031979</v>
      </c>
      <c r="P49" s="9"/>
    </row>
    <row r="50" spans="1:119">
      <c r="A50" s="12"/>
      <c r="B50" s="25">
        <v>366</v>
      </c>
      <c r="C50" s="20" t="s">
        <v>60</v>
      </c>
      <c r="D50" s="46">
        <v>15810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15810</v>
      </c>
      <c r="O50" s="47">
        <f t="shared" si="9"/>
        <v>2.2077922077922079</v>
      </c>
      <c r="P50" s="9"/>
    </row>
    <row r="51" spans="1:119">
      <c r="A51" s="12"/>
      <c r="B51" s="25">
        <v>368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491049</v>
      </c>
      <c r="L51" s="46">
        <v>0</v>
      </c>
      <c r="M51" s="46">
        <v>0</v>
      </c>
      <c r="N51" s="46">
        <f t="shared" si="13"/>
        <v>491049</v>
      </c>
      <c r="O51" s="47">
        <f t="shared" si="9"/>
        <v>68.572685379136999</v>
      </c>
      <c r="P51" s="9"/>
    </row>
    <row r="52" spans="1:119">
      <c r="A52" s="12"/>
      <c r="B52" s="25">
        <v>369.9</v>
      </c>
      <c r="C52" s="20" t="s">
        <v>62</v>
      </c>
      <c r="D52" s="46">
        <v>98772</v>
      </c>
      <c r="E52" s="46">
        <v>0</v>
      </c>
      <c r="F52" s="46">
        <v>0</v>
      </c>
      <c r="G52" s="46">
        <v>0</v>
      </c>
      <c r="H52" s="46">
        <v>0</v>
      </c>
      <c r="I52" s="46">
        <v>360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99132</v>
      </c>
      <c r="O52" s="47">
        <f t="shared" si="9"/>
        <v>13.84331797235023</v>
      </c>
      <c r="P52" s="9"/>
    </row>
    <row r="53" spans="1:119" ht="15.75">
      <c r="A53" s="29" t="s">
        <v>40</v>
      </c>
      <c r="B53" s="30"/>
      <c r="C53" s="31"/>
      <c r="D53" s="32">
        <f t="shared" ref="D53:M53" si="14">SUM(D54:D58)</f>
        <v>1789647</v>
      </c>
      <c r="E53" s="32">
        <f t="shared" si="14"/>
        <v>0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1751957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ref="N53:N59" si="15">SUM(D53:M53)</f>
        <v>3541604</v>
      </c>
      <c r="O53" s="45">
        <f t="shared" si="9"/>
        <v>494.56835637480799</v>
      </c>
      <c r="P53" s="9"/>
    </row>
    <row r="54" spans="1:119">
      <c r="A54" s="12"/>
      <c r="B54" s="25">
        <v>381</v>
      </c>
      <c r="C54" s="20" t="s">
        <v>63</v>
      </c>
      <c r="D54" s="46">
        <v>1579783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1579783</v>
      </c>
      <c r="O54" s="47">
        <f t="shared" si="9"/>
        <v>220.60927244798214</v>
      </c>
      <c r="P54" s="9"/>
    </row>
    <row r="55" spans="1:119">
      <c r="A55" s="12"/>
      <c r="B55" s="25">
        <v>384</v>
      </c>
      <c r="C55" s="20" t="s">
        <v>89</v>
      </c>
      <c r="D55" s="46">
        <v>209864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209864</v>
      </c>
      <c r="O55" s="47">
        <f t="shared" si="9"/>
        <v>29.306521435553694</v>
      </c>
      <c r="P55" s="9"/>
    </row>
    <row r="56" spans="1:119">
      <c r="A56" s="12"/>
      <c r="B56" s="25">
        <v>389.2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326327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326327</v>
      </c>
      <c r="O56" s="47">
        <f t="shared" si="9"/>
        <v>45.570032118419213</v>
      </c>
      <c r="P56" s="9"/>
    </row>
    <row r="57" spans="1:119">
      <c r="A57" s="12"/>
      <c r="B57" s="25">
        <v>389.7</v>
      </c>
      <c r="C57" s="20" t="s">
        <v>85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20000</v>
      </c>
      <c r="O57" s="47">
        <f t="shared" si="9"/>
        <v>2.7929060187124701</v>
      </c>
      <c r="P57" s="9"/>
    </row>
    <row r="58" spans="1:119" ht="15.75" thickBot="1">
      <c r="A58" s="12"/>
      <c r="B58" s="25">
        <v>389.8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1405630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1405630</v>
      </c>
      <c r="O58" s="47">
        <f t="shared" si="9"/>
        <v>196.28962435414047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6">SUM(D5,D14,D17,D29,D40,D44,D53)</f>
        <v>8274343</v>
      </c>
      <c r="E59" s="15">
        <f t="shared" si="16"/>
        <v>227013</v>
      </c>
      <c r="F59" s="15">
        <f t="shared" si="16"/>
        <v>0</v>
      </c>
      <c r="G59" s="15">
        <f t="shared" si="16"/>
        <v>0</v>
      </c>
      <c r="H59" s="15">
        <f t="shared" si="16"/>
        <v>0</v>
      </c>
      <c r="I59" s="15">
        <f t="shared" si="16"/>
        <v>17537597</v>
      </c>
      <c r="J59" s="15">
        <f t="shared" si="16"/>
        <v>0</v>
      </c>
      <c r="K59" s="15">
        <f t="shared" si="16"/>
        <v>564935</v>
      </c>
      <c r="L59" s="15">
        <f t="shared" si="16"/>
        <v>0</v>
      </c>
      <c r="M59" s="15">
        <f t="shared" si="16"/>
        <v>33056</v>
      </c>
      <c r="N59" s="15">
        <f t="shared" si="15"/>
        <v>26636944</v>
      </c>
      <c r="O59" s="38">
        <f t="shared" si="9"/>
        <v>3719.7240608853513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90</v>
      </c>
      <c r="M61" s="118"/>
      <c r="N61" s="118"/>
      <c r="O61" s="43">
        <v>7161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87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3084629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174483</v>
      </c>
      <c r="N5" s="28">
        <f>SUM(D5:M5)</f>
        <v>3259112</v>
      </c>
      <c r="O5" s="33">
        <f t="shared" ref="O5:O36" si="1">(N5/O$63)</f>
        <v>455.50132774283719</v>
      </c>
      <c r="P5" s="6"/>
    </row>
    <row r="6" spans="1:133">
      <c r="A6" s="12"/>
      <c r="B6" s="25">
        <v>311</v>
      </c>
      <c r="C6" s="20" t="s">
        <v>2</v>
      </c>
      <c r="D6" s="46">
        <v>1489510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174483</v>
      </c>
      <c r="N6" s="46">
        <f>SUM(D6:M6)</f>
        <v>1663993</v>
      </c>
      <c r="O6" s="47">
        <f t="shared" si="1"/>
        <v>232.56366177498253</v>
      </c>
      <c r="P6" s="9"/>
    </row>
    <row r="7" spans="1:133">
      <c r="A7" s="12"/>
      <c r="B7" s="25">
        <v>312.41000000000003</v>
      </c>
      <c r="C7" s="20" t="s">
        <v>11</v>
      </c>
      <c r="D7" s="46">
        <v>290469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290469</v>
      </c>
      <c r="O7" s="47">
        <f t="shared" si="1"/>
        <v>40.596645702306077</v>
      </c>
      <c r="P7" s="9"/>
    </row>
    <row r="8" spans="1:133">
      <c r="A8" s="12"/>
      <c r="B8" s="25">
        <v>312.42</v>
      </c>
      <c r="C8" s="20" t="s">
        <v>10</v>
      </c>
      <c r="D8" s="46">
        <v>62750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62750</v>
      </c>
      <c r="O8" s="47">
        <f t="shared" si="1"/>
        <v>8.7700908455625441</v>
      </c>
      <c r="P8" s="9"/>
    </row>
    <row r="9" spans="1:133">
      <c r="A9" s="12"/>
      <c r="B9" s="25">
        <v>312.60000000000002</v>
      </c>
      <c r="C9" s="20" t="s">
        <v>12</v>
      </c>
      <c r="D9" s="46">
        <v>383970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383970</v>
      </c>
      <c r="O9" s="47">
        <f t="shared" si="1"/>
        <v>53.664570230607964</v>
      </c>
      <c r="P9" s="9"/>
    </row>
    <row r="10" spans="1:133">
      <c r="A10" s="12"/>
      <c r="B10" s="25">
        <v>314.10000000000002</v>
      </c>
      <c r="C10" s="20" t="s">
        <v>13</v>
      </c>
      <c r="D10" s="46">
        <v>566515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566515</v>
      </c>
      <c r="O10" s="47">
        <f t="shared" si="1"/>
        <v>79.177498252969954</v>
      </c>
      <c r="P10" s="9"/>
    </row>
    <row r="11" spans="1:133">
      <c r="A11" s="12"/>
      <c r="B11" s="25">
        <v>314.8</v>
      </c>
      <c r="C11" s="20" t="s">
        <v>14</v>
      </c>
      <c r="D11" s="46">
        <v>20579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20579</v>
      </c>
      <c r="O11" s="47">
        <f t="shared" si="1"/>
        <v>2.8761705101327744</v>
      </c>
      <c r="P11" s="9"/>
    </row>
    <row r="12" spans="1:133">
      <c r="A12" s="12"/>
      <c r="B12" s="25">
        <v>315</v>
      </c>
      <c r="C12" s="20" t="s">
        <v>15</v>
      </c>
      <c r="D12" s="46">
        <v>228504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228504</v>
      </c>
      <c r="O12" s="47">
        <f t="shared" si="1"/>
        <v>31.936268343815513</v>
      </c>
      <c r="P12" s="9"/>
    </row>
    <row r="13" spans="1:133">
      <c r="A13" s="12"/>
      <c r="B13" s="25">
        <v>316</v>
      </c>
      <c r="C13" s="20" t="s">
        <v>16</v>
      </c>
      <c r="D13" s="46">
        <v>42332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42332</v>
      </c>
      <c r="O13" s="47">
        <f t="shared" si="1"/>
        <v>5.9164220824598184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82073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82073</v>
      </c>
      <c r="O14" s="45">
        <f t="shared" si="1"/>
        <v>11.470719776380154</v>
      </c>
      <c r="P14" s="10"/>
    </row>
    <row r="15" spans="1:133">
      <c r="A15" s="12"/>
      <c r="B15" s="25">
        <v>322</v>
      </c>
      <c r="C15" s="20" t="s">
        <v>0</v>
      </c>
      <c r="D15" s="46">
        <v>26010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26010</v>
      </c>
      <c r="O15" s="47">
        <f t="shared" si="1"/>
        <v>3.6352201257861636</v>
      </c>
      <c r="P15" s="9"/>
    </row>
    <row r="16" spans="1:133">
      <c r="A16" s="12"/>
      <c r="B16" s="25">
        <v>329</v>
      </c>
      <c r="C16" s="20" t="s">
        <v>18</v>
      </c>
      <c r="D16" s="46">
        <v>56063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56063</v>
      </c>
      <c r="O16" s="47">
        <f t="shared" si="1"/>
        <v>7.8354996505939898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SUM(D18:D31)</f>
        <v>1417924</v>
      </c>
      <c r="E17" s="32">
        <f t="shared" si="5"/>
        <v>258125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250000</v>
      </c>
      <c r="N17" s="44">
        <f t="shared" si="4"/>
        <v>1926049</v>
      </c>
      <c r="O17" s="45">
        <f t="shared" si="1"/>
        <v>269.1892382948987</v>
      </c>
      <c r="P17" s="10"/>
    </row>
    <row r="18" spans="1:16">
      <c r="A18" s="12"/>
      <c r="B18" s="25">
        <v>331.2</v>
      </c>
      <c r="C18" s="20" t="s">
        <v>19</v>
      </c>
      <c r="D18" s="46">
        <v>241656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241656</v>
      </c>
      <c r="O18" s="47">
        <f t="shared" si="1"/>
        <v>33.774423480083854</v>
      </c>
      <c r="P18" s="9"/>
    </row>
    <row r="19" spans="1:16">
      <c r="A19" s="12"/>
      <c r="B19" s="25">
        <v>331.39</v>
      </c>
      <c r="C19" s="20" t="s">
        <v>23</v>
      </c>
      <c r="D19" s="46">
        <v>112025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112025</v>
      </c>
      <c r="O19" s="47">
        <f t="shared" si="1"/>
        <v>15.656883298392732</v>
      </c>
      <c r="P19" s="9"/>
    </row>
    <row r="20" spans="1:16">
      <c r="A20" s="12"/>
      <c r="B20" s="25">
        <v>331.7</v>
      </c>
      <c r="C20" s="20" t="s">
        <v>22</v>
      </c>
      <c r="D20" s="46">
        <v>9500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9500</v>
      </c>
      <c r="O20" s="47">
        <f t="shared" si="1"/>
        <v>1.3277428371767994</v>
      </c>
      <c r="P20" s="9"/>
    </row>
    <row r="21" spans="1:16">
      <c r="A21" s="12"/>
      <c r="B21" s="25">
        <v>334.7</v>
      </c>
      <c r="C21" s="20" t="s">
        <v>24</v>
      </c>
      <c r="D21" s="46">
        <v>0</v>
      </c>
      <c r="E21" s="46">
        <v>258125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258125</v>
      </c>
      <c r="O21" s="47">
        <f t="shared" si="1"/>
        <v>36.076170510132776</v>
      </c>
      <c r="P21" s="9"/>
    </row>
    <row r="22" spans="1:16">
      <c r="A22" s="12"/>
      <c r="B22" s="25">
        <v>335.12</v>
      </c>
      <c r="C22" s="20" t="s">
        <v>25</v>
      </c>
      <c r="D22" s="46">
        <v>199071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199071</v>
      </c>
      <c r="O22" s="47">
        <f t="shared" si="1"/>
        <v>27.822641509433961</v>
      </c>
      <c r="P22" s="9"/>
    </row>
    <row r="23" spans="1:16">
      <c r="A23" s="12"/>
      <c r="B23" s="25">
        <v>335.14</v>
      </c>
      <c r="C23" s="20" t="s">
        <v>26</v>
      </c>
      <c r="D23" s="46">
        <v>6231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6231</v>
      </c>
      <c r="O23" s="47">
        <f t="shared" si="1"/>
        <v>0.87085953878406708</v>
      </c>
      <c r="P23" s="9"/>
    </row>
    <row r="24" spans="1:16">
      <c r="A24" s="12"/>
      <c r="B24" s="25">
        <v>335.15</v>
      </c>
      <c r="C24" s="20" t="s">
        <v>27</v>
      </c>
      <c r="D24" s="46">
        <v>5184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5184</v>
      </c>
      <c r="O24" s="47">
        <f t="shared" si="1"/>
        <v>0.7245283018867924</v>
      </c>
      <c r="P24" s="9"/>
    </row>
    <row r="25" spans="1:16">
      <c r="A25" s="12"/>
      <c r="B25" s="25">
        <v>335.18</v>
      </c>
      <c r="C25" s="20" t="s">
        <v>28</v>
      </c>
      <c r="D25" s="46">
        <v>211236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211236</v>
      </c>
      <c r="O25" s="47">
        <f t="shared" si="1"/>
        <v>29.522851153039831</v>
      </c>
      <c r="P25" s="9"/>
    </row>
    <row r="26" spans="1:16">
      <c r="A26" s="12"/>
      <c r="B26" s="25">
        <v>335.49</v>
      </c>
      <c r="C26" s="20" t="s">
        <v>29</v>
      </c>
      <c r="D26" s="46">
        <v>10743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10743</v>
      </c>
      <c r="O26" s="47">
        <f t="shared" si="1"/>
        <v>1.5014675052410902</v>
      </c>
      <c r="P26" s="9"/>
    </row>
    <row r="27" spans="1:16">
      <c r="A27" s="12"/>
      <c r="B27" s="25">
        <v>337.1</v>
      </c>
      <c r="C27" s="20" t="s">
        <v>77</v>
      </c>
      <c r="D27" s="46">
        <v>2548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2548</v>
      </c>
      <c r="O27" s="47">
        <f t="shared" si="1"/>
        <v>0.35611460517120896</v>
      </c>
      <c r="P27" s="9"/>
    </row>
    <row r="28" spans="1:16">
      <c r="A28" s="12"/>
      <c r="B28" s="25">
        <v>337.2</v>
      </c>
      <c r="C28" s="20" t="s">
        <v>30</v>
      </c>
      <c r="D28" s="46">
        <v>376835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376835</v>
      </c>
      <c r="O28" s="47">
        <f t="shared" si="1"/>
        <v>52.667365478686236</v>
      </c>
      <c r="P28" s="9"/>
    </row>
    <row r="29" spans="1:16">
      <c r="A29" s="12"/>
      <c r="B29" s="25">
        <v>337.3</v>
      </c>
      <c r="C29" s="20" t="s">
        <v>78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250000</v>
      </c>
      <c r="N29" s="46">
        <f t="shared" si="7"/>
        <v>250000</v>
      </c>
      <c r="O29" s="47">
        <f t="shared" si="1"/>
        <v>34.940600978336825</v>
      </c>
      <c r="P29" s="9"/>
    </row>
    <row r="30" spans="1:16">
      <c r="A30" s="12"/>
      <c r="B30" s="25">
        <v>337.6</v>
      </c>
      <c r="C30" s="20" t="s">
        <v>32</v>
      </c>
      <c r="D30" s="46">
        <v>83467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83467</v>
      </c>
      <c r="O30" s="47">
        <f t="shared" si="1"/>
        <v>11.66554856743536</v>
      </c>
      <c r="P30" s="9"/>
    </row>
    <row r="31" spans="1:16">
      <c r="A31" s="12"/>
      <c r="B31" s="25">
        <v>337.7</v>
      </c>
      <c r="C31" s="20" t="s">
        <v>33</v>
      </c>
      <c r="D31" s="46">
        <v>159428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159428</v>
      </c>
      <c r="O31" s="47">
        <f t="shared" si="1"/>
        <v>22.282040531097135</v>
      </c>
      <c r="P31" s="9"/>
    </row>
    <row r="32" spans="1:16" ht="15.75">
      <c r="A32" s="29" t="s">
        <v>38</v>
      </c>
      <c r="B32" s="30"/>
      <c r="C32" s="31"/>
      <c r="D32" s="32">
        <f t="shared" ref="D32:M32" si="8">SUM(D33:D42)</f>
        <v>2178452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17100859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19279311</v>
      </c>
      <c r="O32" s="45">
        <f t="shared" si="1"/>
        <v>2694.5228511530399</v>
      </c>
      <c r="P32" s="10"/>
    </row>
    <row r="33" spans="1:16">
      <c r="A33" s="12"/>
      <c r="B33" s="25">
        <v>341.3</v>
      </c>
      <c r="C33" s="20" t="s">
        <v>42</v>
      </c>
      <c r="D33" s="46">
        <v>181321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9">SUM(D33:M33)</f>
        <v>181321</v>
      </c>
      <c r="O33" s="47">
        <f t="shared" si="1"/>
        <v>25.341858839972048</v>
      </c>
      <c r="P33" s="9"/>
    </row>
    <row r="34" spans="1:16">
      <c r="A34" s="12"/>
      <c r="B34" s="25">
        <v>343.1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13556367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13556367</v>
      </c>
      <c r="O34" s="47">
        <f t="shared" si="1"/>
        <v>1894.6704402515722</v>
      </c>
      <c r="P34" s="9"/>
    </row>
    <row r="35" spans="1:16">
      <c r="A35" s="12"/>
      <c r="B35" s="25">
        <v>343.4</v>
      </c>
      <c r="C35" s="20" t="s">
        <v>45</v>
      </c>
      <c r="D35" s="46">
        <v>1056184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1056184</v>
      </c>
      <c r="O35" s="47">
        <f t="shared" si="1"/>
        <v>147.61481481481482</v>
      </c>
      <c r="P35" s="9"/>
    </row>
    <row r="36" spans="1:16">
      <c r="A36" s="12"/>
      <c r="B36" s="25">
        <v>343.6</v>
      </c>
      <c r="C36" s="20" t="s">
        <v>79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3544492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3544492</v>
      </c>
      <c r="O36" s="47">
        <f t="shared" si="1"/>
        <v>495.38672257162824</v>
      </c>
      <c r="P36" s="9"/>
    </row>
    <row r="37" spans="1:16">
      <c r="A37" s="12"/>
      <c r="B37" s="25">
        <v>343.9</v>
      </c>
      <c r="C37" s="20" t="s">
        <v>47</v>
      </c>
      <c r="D37" s="46">
        <v>267331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267331</v>
      </c>
      <c r="O37" s="47">
        <f t="shared" ref="O37:O61" si="10">(N37/O$63)</f>
        <v>37.362823200559049</v>
      </c>
      <c r="P37" s="9"/>
    </row>
    <row r="38" spans="1:16">
      <c r="A38" s="12"/>
      <c r="B38" s="25">
        <v>344.9</v>
      </c>
      <c r="C38" s="20" t="s">
        <v>48</v>
      </c>
      <c r="D38" s="46">
        <v>44779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44779</v>
      </c>
      <c r="O38" s="47">
        <f t="shared" si="10"/>
        <v>6.2584206848357793</v>
      </c>
      <c r="P38" s="9"/>
    </row>
    <row r="39" spans="1:16">
      <c r="A39" s="12"/>
      <c r="B39" s="25">
        <v>346.4</v>
      </c>
      <c r="C39" s="20" t="s">
        <v>49</v>
      </c>
      <c r="D39" s="46">
        <v>1130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1130</v>
      </c>
      <c r="O39" s="47">
        <f t="shared" si="10"/>
        <v>0.15793151642208245</v>
      </c>
      <c r="P39" s="9"/>
    </row>
    <row r="40" spans="1:16">
      <c r="A40" s="12"/>
      <c r="B40" s="25">
        <v>347.1</v>
      </c>
      <c r="C40" s="20" t="s">
        <v>80</v>
      </c>
      <c r="D40" s="46">
        <v>3894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3894</v>
      </c>
      <c r="O40" s="47">
        <f t="shared" si="10"/>
        <v>0.54423480083857445</v>
      </c>
      <c r="P40" s="9"/>
    </row>
    <row r="41" spans="1:16">
      <c r="A41" s="12"/>
      <c r="B41" s="25">
        <v>347.2</v>
      </c>
      <c r="C41" s="20" t="s">
        <v>81</v>
      </c>
      <c r="D41" s="46">
        <v>33203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33203</v>
      </c>
      <c r="O41" s="47">
        <f t="shared" si="10"/>
        <v>4.640531097134871</v>
      </c>
      <c r="P41" s="9"/>
    </row>
    <row r="42" spans="1:16">
      <c r="A42" s="12"/>
      <c r="B42" s="25">
        <v>347.5</v>
      </c>
      <c r="C42" s="20" t="s">
        <v>82</v>
      </c>
      <c r="D42" s="46">
        <v>590610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590610</v>
      </c>
      <c r="O42" s="47">
        <f t="shared" si="10"/>
        <v>82.545073375262049</v>
      </c>
      <c r="P42" s="9"/>
    </row>
    <row r="43" spans="1:16" ht="15.75">
      <c r="A43" s="29" t="s">
        <v>39</v>
      </c>
      <c r="B43" s="30"/>
      <c r="C43" s="31"/>
      <c r="D43" s="32">
        <f t="shared" ref="D43:M43" si="11">SUM(D44:D46)</f>
        <v>133509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ref="N43:N48" si="12">SUM(D43:M43)</f>
        <v>133509</v>
      </c>
      <c r="O43" s="45">
        <f t="shared" si="10"/>
        <v>18.659538784067085</v>
      </c>
      <c r="P43" s="10"/>
    </row>
    <row r="44" spans="1:16">
      <c r="A44" s="13"/>
      <c r="B44" s="39">
        <v>351.1</v>
      </c>
      <c r="C44" s="21" t="s">
        <v>53</v>
      </c>
      <c r="D44" s="46">
        <v>109239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109239</v>
      </c>
      <c r="O44" s="47">
        <f t="shared" si="10"/>
        <v>15.267505241090147</v>
      </c>
      <c r="P44" s="9"/>
    </row>
    <row r="45" spans="1:16">
      <c r="A45" s="13"/>
      <c r="B45" s="39">
        <v>352</v>
      </c>
      <c r="C45" s="21" t="s">
        <v>83</v>
      </c>
      <c r="D45" s="46">
        <v>2747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2747</v>
      </c>
      <c r="O45" s="47">
        <f t="shared" si="10"/>
        <v>0.38392732354996506</v>
      </c>
      <c r="P45" s="9"/>
    </row>
    <row r="46" spans="1:16">
      <c r="A46" s="13"/>
      <c r="B46" s="39">
        <v>354</v>
      </c>
      <c r="C46" s="21" t="s">
        <v>54</v>
      </c>
      <c r="D46" s="46">
        <v>21523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21523</v>
      </c>
      <c r="O46" s="47">
        <f t="shared" si="10"/>
        <v>3.0081062194269741</v>
      </c>
      <c r="P46" s="9"/>
    </row>
    <row r="47" spans="1:16" ht="15.75">
      <c r="A47" s="29" t="s">
        <v>3</v>
      </c>
      <c r="B47" s="30"/>
      <c r="C47" s="31"/>
      <c r="D47" s="32">
        <f t="shared" ref="D47:M47" si="13">SUM(D48:D55)</f>
        <v>217435</v>
      </c>
      <c r="E47" s="32">
        <f t="shared" si="13"/>
        <v>725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119818</v>
      </c>
      <c r="J47" s="32">
        <f t="shared" si="13"/>
        <v>0</v>
      </c>
      <c r="K47" s="32">
        <f t="shared" si="13"/>
        <v>1201914</v>
      </c>
      <c r="L47" s="32">
        <f t="shared" si="13"/>
        <v>0</v>
      </c>
      <c r="M47" s="32">
        <f t="shared" si="13"/>
        <v>3514</v>
      </c>
      <c r="N47" s="32">
        <f t="shared" si="12"/>
        <v>1543406</v>
      </c>
      <c r="O47" s="45">
        <f t="shared" si="10"/>
        <v>215.71013277428372</v>
      </c>
      <c r="P47" s="10"/>
    </row>
    <row r="48" spans="1:16">
      <c r="A48" s="12"/>
      <c r="B48" s="25">
        <v>361.1</v>
      </c>
      <c r="C48" s="20" t="s">
        <v>56</v>
      </c>
      <c r="D48" s="46">
        <v>22939</v>
      </c>
      <c r="E48" s="46">
        <v>725</v>
      </c>
      <c r="F48" s="46">
        <v>0</v>
      </c>
      <c r="G48" s="46">
        <v>0</v>
      </c>
      <c r="H48" s="46">
        <v>0</v>
      </c>
      <c r="I48" s="46">
        <v>39353</v>
      </c>
      <c r="J48" s="46">
        <v>0</v>
      </c>
      <c r="K48" s="46">
        <v>0</v>
      </c>
      <c r="L48" s="46">
        <v>0</v>
      </c>
      <c r="M48" s="46">
        <v>3514</v>
      </c>
      <c r="N48" s="46">
        <f t="shared" si="12"/>
        <v>66531</v>
      </c>
      <c r="O48" s="47">
        <f t="shared" si="10"/>
        <v>9.2985324947589092</v>
      </c>
      <c r="P48" s="9"/>
    </row>
    <row r="49" spans="1:119">
      <c r="A49" s="12"/>
      <c r="B49" s="25">
        <v>361.3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32031</v>
      </c>
      <c r="J49" s="46">
        <v>0</v>
      </c>
      <c r="K49" s="46">
        <v>676698</v>
      </c>
      <c r="L49" s="46">
        <v>0</v>
      </c>
      <c r="M49" s="46">
        <v>0</v>
      </c>
      <c r="N49" s="46">
        <f t="shared" ref="N49:N55" si="14">SUM(D49:M49)</f>
        <v>708729</v>
      </c>
      <c r="O49" s="47">
        <f t="shared" si="10"/>
        <v>99.053668763102721</v>
      </c>
      <c r="P49" s="9"/>
    </row>
    <row r="50" spans="1:119">
      <c r="A50" s="12"/>
      <c r="B50" s="25">
        <v>362</v>
      </c>
      <c r="C50" s="20" t="s">
        <v>58</v>
      </c>
      <c r="D50" s="46">
        <v>14713</v>
      </c>
      <c r="E50" s="46">
        <v>0</v>
      </c>
      <c r="F50" s="46">
        <v>0</v>
      </c>
      <c r="G50" s="46">
        <v>0</v>
      </c>
      <c r="H50" s="46">
        <v>0</v>
      </c>
      <c r="I50" s="46">
        <v>44150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58863</v>
      </c>
      <c r="O50" s="47">
        <f t="shared" si="10"/>
        <v>8.2268343815513632</v>
      </c>
      <c r="P50" s="9"/>
    </row>
    <row r="51" spans="1:119">
      <c r="A51" s="12"/>
      <c r="B51" s="25">
        <v>364</v>
      </c>
      <c r="C51" s="20" t="s">
        <v>59</v>
      </c>
      <c r="D51" s="46">
        <v>1518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1518</v>
      </c>
      <c r="O51" s="47">
        <f t="shared" si="10"/>
        <v>0.21215932914046121</v>
      </c>
      <c r="P51" s="9"/>
    </row>
    <row r="52" spans="1:119">
      <c r="A52" s="12"/>
      <c r="B52" s="25">
        <v>365</v>
      </c>
      <c r="C52" s="20" t="s">
        <v>84</v>
      </c>
      <c r="D52" s="46">
        <v>1406</v>
      </c>
      <c r="E52" s="46">
        <v>0</v>
      </c>
      <c r="F52" s="46">
        <v>0</v>
      </c>
      <c r="G52" s="46">
        <v>0</v>
      </c>
      <c r="H52" s="46">
        <v>0</v>
      </c>
      <c r="I52" s="46">
        <v>3924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5330</v>
      </c>
      <c r="O52" s="47">
        <f t="shared" si="10"/>
        <v>0.74493361285814119</v>
      </c>
      <c r="P52" s="9"/>
    </row>
    <row r="53" spans="1:119">
      <c r="A53" s="12"/>
      <c r="B53" s="25">
        <v>366</v>
      </c>
      <c r="C53" s="20" t="s">
        <v>60</v>
      </c>
      <c r="D53" s="46">
        <v>25018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25018</v>
      </c>
      <c r="O53" s="47">
        <f t="shared" si="10"/>
        <v>3.4965758211041229</v>
      </c>
      <c r="P53" s="9"/>
    </row>
    <row r="54" spans="1:119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525216</v>
      </c>
      <c r="L54" s="46">
        <v>0</v>
      </c>
      <c r="M54" s="46">
        <v>0</v>
      </c>
      <c r="N54" s="46">
        <f t="shared" si="14"/>
        <v>525216</v>
      </c>
      <c r="O54" s="47">
        <f t="shared" si="10"/>
        <v>73.405450733752616</v>
      </c>
      <c r="P54" s="9"/>
    </row>
    <row r="55" spans="1:119">
      <c r="A55" s="12"/>
      <c r="B55" s="25">
        <v>369.9</v>
      </c>
      <c r="C55" s="20" t="s">
        <v>62</v>
      </c>
      <c r="D55" s="46">
        <v>151841</v>
      </c>
      <c r="E55" s="46">
        <v>0</v>
      </c>
      <c r="F55" s="46">
        <v>0</v>
      </c>
      <c r="G55" s="46">
        <v>0</v>
      </c>
      <c r="H55" s="46">
        <v>0</v>
      </c>
      <c r="I55" s="46">
        <v>360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152201</v>
      </c>
      <c r="O55" s="47">
        <f t="shared" si="10"/>
        <v>21.271977638015375</v>
      </c>
      <c r="P55" s="9"/>
    </row>
    <row r="56" spans="1:119" ht="15.75">
      <c r="A56" s="29" t="s">
        <v>40</v>
      </c>
      <c r="B56" s="30"/>
      <c r="C56" s="31"/>
      <c r="D56" s="32">
        <f t="shared" ref="D56:M56" si="15">SUM(D57:D60)</f>
        <v>1296869</v>
      </c>
      <c r="E56" s="32">
        <f t="shared" si="15"/>
        <v>0</v>
      </c>
      <c r="F56" s="32">
        <f t="shared" si="15"/>
        <v>0</v>
      </c>
      <c r="G56" s="32">
        <f t="shared" si="15"/>
        <v>0</v>
      </c>
      <c r="H56" s="32">
        <f t="shared" si="15"/>
        <v>0</v>
      </c>
      <c r="I56" s="32">
        <f t="shared" si="15"/>
        <v>1726278</v>
      </c>
      <c r="J56" s="32">
        <f t="shared" si="15"/>
        <v>0</v>
      </c>
      <c r="K56" s="32">
        <f t="shared" si="15"/>
        <v>0</v>
      </c>
      <c r="L56" s="32">
        <f t="shared" si="15"/>
        <v>0</v>
      </c>
      <c r="M56" s="32">
        <f t="shared" si="15"/>
        <v>0</v>
      </c>
      <c r="N56" s="32">
        <f t="shared" ref="N56:N61" si="16">SUM(D56:M56)</f>
        <v>3023147</v>
      </c>
      <c r="O56" s="45">
        <f t="shared" si="10"/>
        <v>422.52229210342421</v>
      </c>
      <c r="P56" s="9"/>
    </row>
    <row r="57" spans="1:119">
      <c r="A57" s="12"/>
      <c r="B57" s="25">
        <v>381</v>
      </c>
      <c r="C57" s="20" t="s">
        <v>63</v>
      </c>
      <c r="D57" s="46">
        <v>1296869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1296869</v>
      </c>
      <c r="O57" s="47">
        <f t="shared" si="10"/>
        <v>181.25352900069882</v>
      </c>
      <c r="P57" s="9"/>
    </row>
    <row r="58" spans="1:119">
      <c r="A58" s="12"/>
      <c r="B58" s="25">
        <v>389.2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1595426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1595426</v>
      </c>
      <c r="O58" s="47">
        <f t="shared" si="10"/>
        <v>222.98057302585605</v>
      </c>
      <c r="P58" s="9"/>
    </row>
    <row r="59" spans="1:119">
      <c r="A59" s="12"/>
      <c r="B59" s="25">
        <v>389.7</v>
      </c>
      <c r="C59" s="20" t="s">
        <v>85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122000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122000</v>
      </c>
      <c r="O59" s="47">
        <f t="shared" si="10"/>
        <v>17.051013277428371</v>
      </c>
      <c r="P59" s="9"/>
    </row>
    <row r="60" spans="1:119" ht="15.75" thickBot="1">
      <c r="A60" s="12"/>
      <c r="B60" s="25">
        <v>389.8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8852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8852</v>
      </c>
      <c r="O60" s="47">
        <f t="shared" si="10"/>
        <v>1.2371767994409504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7">SUM(D5,D14,D17,D32,D43,D47,D56)</f>
        <v>8410891</v>
      </c>
      <c r="E61" s="15">
        <f t="shared" si="17"/>
        <v>258850</v>
      </c>
      <c r="F61" s="15">
        <f t="shared" si="17"/>
        <v>0</v>
      </c>
      <c r="G61" s="15">
        <f t="shared" si="17"/>
        <v>0</v>
      </c>
      <c r="H61" s="15">
        <f t="shared" si="17"/>
        <v>0</v>
      </c>
      <c r="I61" s="15">
        <f t="shared" si="17"/>
        <v>18946955</v>
      </c>
      <c r="J61" s="15">
        <f t="shared" si="17"/>
        <v>0</v>
      </c>
      <c r="K61" s="15">
        <f t="shared" si="17"/>
        <v>1201914</v>
      </c>
      <c r="L61" s="15">
        <f t="shared" si="17"/>
        <v>0</v>
      </c>
      <c r="M61" s="15">
        <f t="shared" si="17"/>
        <v>427997</v>
      </c>
      <c r="N61" s="15">
        <f t="shared" si="16"/>
        <v>29246607</v>
      </c>
      <c r="O61" s="38">
        <f t="shared" si="10"/>
        <v>4087.5761006289308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86</v>
      </c>
      <c r="M63" s="118"/>
      <c r="N63" s="118"/>
      <c r="O63" s="43">
        <v>7155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87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3161101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234818</v>
      </c>
      <c r="N5" s="28">
        <f>SUM(D5:M5)</f>
        <v>3395919</v>
      </c>
      <c r="O5" s="33">
        <f t="shared" ref="O5:O36" si="1">(N5/O$63)</f>
        <v>483.88700484468512</v>
      </c>
      <c r="P5" s="6"/>
    </row>
    <row r="6" spans="1:133">
      <c r="A6" s="12"/>
      <c r="B6" s="25">
        <v>311</v>
      </c>
      <c r="C6" s="20" t="s">
        <v>2</v>
      </c>
      <c r="D6" s="46">
        <v>1539123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234818</v>
      </c>
      <c r="N6" s="46">
        <f>SUM(D6:M6)</f>
        <v>1773941</v>
      </c>
      <c r="O6" s="47">
        <f t="shared" si="1"/>
        <v>252.77016243944144</v>
      </c>
      <c r="P6" s="9"/>
    </row>
    <row r="7" spans="1:133">
      <c r="A7" s="12"/>
      <c r="B7" s="25">
        <v>312.41000000000003</v>
      </c>
      <c r="C7" s="20" t="s">
        <v>11</v>
      </c>
      <c r="D7" s="46">
        <v>272743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272743</v>
      </c>
      <c r="O7" s="47">
        <f t="shared" si="1"/>
        <v>38.863351382160161</v>
      </c>
      <c r="P7" s="9"/>
    </row>
    <row r="8" spans="1:133">
      <c r="A8" s="12"/>
      <c r="B8" s="25">
        <v>312.42</v>
      </c>
      <c r="C8" s="20" t="s">
        <v>10</v>
      </c>
      <c r="D8" s="46">
        <v>57509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57509</v>
      </c>
      <c r="O8" s="47">
        <f t="shared" si="1"/>
        <v>8.1944998575092622</v>
      </c>
      <c r="P8" s="9"/>
    </row>
    <row r="9" spans="1:133">
      <c r="A9" s="12"/>
      <c r="B9" s="25">
        <v>312.60000000000002</v>
      </c>
      <c r="C9" s="20" t="s">
        <v>12</v>
      </c>
      <c r="D9" s="46">
        <v>388072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388072</v>
      </c>
      <c r="O9" s="47">
        <f t="shared" si="1"/>
        <v>55.296665716728413</v>
      </c>
      <c r="P9" s="9"/>
    </row>
    <row r="10" spans="1:133">
      <c r="A10" s="12"/>
      <c r="B10" s="25">
        <v>314.10000000000002</v>
      </c>
      <c r="C10" s="20" t="s">
        <v>13</v>
      </c>
      <c r="D10" s="46">
        <v>546593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546593</v>
      </c>
      <c r="O10" s="47">
        <f t="shared" si="1"/>
        <v>77.884440011399263</v>
      </c>
      <c r="P10" s="9"/>
    </row>
    <row r="11" spans="1:133">
      <c r="A11" s="12"/>
      <c r="B11" s="25">
        <v>314.8</v>
      </c>
      <c r="C11" s="20" t="s">
        <v>14</v>
      </c>
      <c r="D11" s="46">
        <v>24183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24183</v>
      </c>
      <c r="O11" s="47">
        <f t="shared" si="1"/>
        <v>3.445853519521231</v>
      </c>
      <c r="P11" s="9"/>
    </row>
    <row r="12" spans="1:133">
      <c r="A12" s="12"/>
      <c r="B12" s="25">
        <v>315</v>
      </c>
      <c r="C12" s="20" t="s">
        <v>15</v>
      </c>
      <c r="D12" s="46">
        <v>288420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288420</v>
      </c>
      <c r="O12" s="47">
        <f t="shared" si="1"/>
        <v>41.097178683385579</v>
      </c>
      <c r="P12" s="9"/>
    </row>
    <row r="13" spans="1:133">
      <c r="A13" s="12"/>
      <c r="B13" s="25">
        <v>316</v>
      </c>
      <c r="C13" s="20" t="s">
        <v>16</v>
      </c>
      <c r="D13" s="46">
        <v>44458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44458</v>
      </c>
      <c r="O13" s="47">
        <f t="shared" si="1"/>
        <v>6.3348532345397546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60299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60299</v>
      </c>
      <c r="O14" s="45">
        <f t="shared" si="1"/>
        <v>8.5920490168139079</v>
      </c>
      <c r="P14" s="10"/>
    </row>
    <row r="15" spans="1:133">
      <c r="A15" s="12"/>
      <c r="B15" s="25">
        <v>322</v>
      </c>
      <c r="C15" s="20" t="s">
        <v>0</v>
      </c>
      <c r="D15" s="46">
        <v>25942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25942</v>
      </c>
      <c r="O15" s="47">
        <f t="shared" si="1"/>
        <v>3.6964947278426901</v>
      </c>
      <c r="P15" s="9"/>
    </row>
    <row r="16" spans="1:133">
      <c r="A16" s="12"/>
      <c r="B16" s="25">
        <v>329</v>
      </c>
      <c r="C16" s="20" t="s">
        <v>18</v>
      </c>
      <c r="D16" s="46">
        <v>34357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34357</v>
      </c>
      <c r="O16" s="47">
        <f t="shared" si="1"/>
        <v>4.8955542889712165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SUM(D18:D31)</f>
        <v>1387121</v>
      </c>
      <c r="E17" s="32">
        <f t="shared" si="4"/>
        <v>290352</v>
      </c>
      <c r="F17" s="32">
        <f t="shared" si="4"/>
        <v>0</v>
      </c>
      <c r="G17" s="32">
        <f t="shared" si="4"/>
        <v>17344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1694817</v>
      </c>
      <c r="O17" s="45">
        <f t="shared" si="1"/>
        <v>241.49572527785693</v>
      </c>
      <c r="P17" s="10"/>
    </row>
    <row r="18" spans="1:16">
      <c r="A18" s="12"/>
      <c r="B18" s="25">
        <v>331.2</v>
      </c>
      <c r="C18" s="20" t="s">
        <v>19</v>
      </c>
      <c r="D18" s="46">
        <v>21778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5">SUM(D18:M18)</f>
        <v>21778</v>
      </c>
      <c r="O18" s="47">
        <f t="shared" si="1"/>
        <v>3.1031632943858649</v>
      </c>
      <c r="P18" s="9"/>
    </row>
    <row r="19" spans="1:16">
      <c r="A19" s="12"/>
      <c r="B19" s="25">
        <v>331.39</v>
      </c>
      <c r="C19" s="20" t="s">
        <v>23</v>
      </c>
      <c r="D19" s="46">
        <v>15746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15746</v>
      </c>
      <c r="O19" s="47">
        <f t="shared" si="1"/>
        <v>2.2436591621544602</v>
      </c>
      <c r="P19" s="9"/>
    </row>
    <row r="20" spans="1:16">
      <c r="A20" s="12"/>
      <c r="B20" s="25">
        <v>331.5</v>
      </c>
      <c r="C20" s="20" t="s">
        <v>21</v>
      </c>
      <c r="D20" s="46">
        <v>0</v>
      </c>
      <c r="E20" s="46">
        <v>0</v>
      </c>
      <c r="F20" s="46">
        <v>0</v>
      </c>
      <c r="G20" s="46">
        <v>17344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17344</v>
      </c>
      <c r="O20" s="47">
        <f t="shared" si="1"/>
        <v>2.4713593616414933</v>
      </c>
      <c r="P20" s="9"/>
    </row>
    <row r="21" spans="1:16">
      <c r="A21" s="12"/>
      <c r="B21" s="25">
        <v>331.7</v>
      </c>
      <c r="C21" s="20" t="s">
        <v>22</v>
      </c>
      <c r="D21" s="46">
        <v>9971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9971</v>
      </c>
      <c r="O21" s="47">
        <f t="shared" si="1"/>
        <v>1.420775149615275</v>
      </c>
      <c r="P21" s="9"/>
    </row>
    <row r="22" spans="1:16">
      <c r="A22" s="12"/>
      <c r="B22" s="25">
        <v>334.7</v>
      </c>
      <c r="C22" s="20" t="s">
        <v>24</v>
      </c>
      <c r="D22" s="46">
        <v>4000</v>
      </c>
      <c r="E22" s="46">
        <v>290352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294352</v>
      </c>
      <c r="O22" s="47">
        <f t="shared" si="1"/>
        <v>41.942433741806781</v>
      </c>
      <c r="P22" s="9"/>
    </row>
    <row r="23" spans="1:16">
      <c r="A23" s="12"/>
      <c r="B23" s="25">
        <v>335.12</v>
      </c>
      <c r="C23" s="20" t="s">
        <v>25</v>
      </c>
      <c r="D23" s="46">
        <v>199722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199722</v>
      </c>
      <c r="O23" s="47">
        <f t="shared" si="1"/>
        <v>28.45853519521231</v>
      </c>
      <c r="P23" s="9"/>
    </row>
    <row r="24" spans="1:16">
      <c r="A24" s="12"/>
      <c r="B24" s="25">
        <v>335.14</v>
      </c>
      <c r="C24" s="20" t="s">
        <v>26</v>
      </c>
      <c r="D24" s="46">
        <v>5633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5633</v>
      </c>
      <c r="O24" s="47">
        <f t="shared" si="1"/>
        <v>0.8026503277286976</v>
      </c>
      <c r="P24" s="9"/>
    </row>
    <row r="25" spans="1:16">
      <c r="A25" s="12"/>
      <c r="B25" s="25">
        <v>335.15</v>
      </c>
      <c r="C25" s="20" t="s">
        <v>27</v>
      </c>
      <c r="D25" s="46">
        <v>5375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5375</v>
      </c>
      <c r="O25" s="47">
        <f t="shared" si="1"/>
        <v>0.76588771729837557</v>
      </c>
      <c r="P25" s="9"/>
    </row>
    <row r="26" spans="1:16">
      <c r="A26" s="12"/>
      <c r="B26" s="25">
        <v>335.18</v>
      </c>
      <c r="C26" s="20" t="s">
        <v>28</v>
      </c>
      <c r="D26" s="46">
        <v>217237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217237</v>
      </c>
      <c r="O26" s="47">
        <f t="shared" si="1"/>
        <v>30.954260473069251</v>
      </c>
      <c r="P26" s="9"/>
    </row>
    <row r="27" spans="1:16">
      <c r="A27" s="12"/>
      <c r="B27" s="25">
        <v>335.49</v>
      </c>
      <c r="C27" s="20" t="s">
        <v>29</v>
      </c>
      <c r="D27" s="46">
        <v>8845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8845</v>
      </c>
      <c r="O27" s="47">
        <f t="shared" si="1"/>
        <v>1.2603305785123966</v>
      </c>
      <c r="P27" s="9"/>
    </row>
    <row r="28" spans="1:16">
      <c r="A28" s="12"/>
      <c r="B28" s="25">
        <v>337.2</v>
      </c>
      <c r="C28" s="20" t="s">
        <v>30</v>
      </c>
      <c r="D28" s="46">
        <v>454383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454383</v>
      </c>
      <c r="O28" s="47">
        <f t="shared" si="1"/>
        <v>64.745369051011679</v>
      </c>
      <c r="P28" s="9"/>
    </row>
    <row r="29" spans="1:16">
      <c r="A29" s="12"/>
      <c r="B29" s="25">
        <v>337.4</v>
      </c>
      <c r="C29" s="20" t="s">
        <v>31</v>
      </c>
      <c r="D29" s="46">
        <v>249185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249185</v>
      </c>
      <c r="O29" s="47">
        <f t="shared" si="1"/>
        <v>35.506554573952691</v>
      </c>
      <c r="P29" s="9"/>
    </row>
    <row r="30" spans="1:16">
      <c r="A30" s="12"/>
      <c r="B30" s="25">
        <v>337.6</v>
      </c>
      <c r="C30" s="20" t="s">
        <v>32</v>
      </c>
      <c r="D30" s="46">
        <v>85701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85701</v>
      </c>
      <c r="O30" s="47">
        <f t="shared" si="1"/>
        <v>12.211598746081505</v>
      </c>
      <c r="P30" s="9"/>
    </row>
    <row r="31" spans="1:16">
      <c r="A31" s="12"/>
      <c r="B31" s="25">
        <v>337.7</v>
      </c>
      <c r="C31" s="20" t="s">
        <v>33</v>
      </c>
      <c r="D31" s="46">
        <v>109545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109545</v>
      </c>
      <c r="O31" s="47">
        <f t="shared" si="1"/>
        <v>15.60914790538615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SUM(D33:D42)</f>
        <v>2218939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17435718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19654657</v>
      </c>
      <c r="O32" s="45">
        <f t="shared" si="1"/>
        <v>2800.6065830721004</v>
      </c>
      <c r="P32" s="10"/>
    </row>
    <row r="33" spans="1:16">
      <c r="A33" s="12"/>
      <c r="B33" s="25">
        <v>341.2</v>
      </c>
      <c r="C33" s="20" t="s">
        <v>41</v>
      </c>
      <c r="D33" s="46">
        <v>5079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5079</v>
      </c>
      <c r="O33" s="47">
        <f t="shared" si="1"/>
        <v>0.72371045882017671</v>
      </c>
      <c r="P33" s="9"/>
    </row>
    <row r="34" spans="1:16">
      <c r="A34" s="12"/>
      <c r="B34" s="25">
        <v>341.3</v>
      </c>
      <c r="C34" s="20" t="s">
        <v>42</v>
      </c>
      <c r="D34" s="46">
        <v>186165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186165</v>
      </c>
      <c r="O34" s="47">
        <f t="shared" si="1"/>
        <v>26.52678825876318</v>
      </c>
      <c r="P34" s="9"/>
    </row>
    <row r="35" spans="1:16">
      <c r="A35" s="12"/>
      <c r="B35" s="25">
        <v>343.1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13977724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13977724</v>
      </c>
      <c r="O35" s="47">
        <f t="shared" si="1"/>
        <v>1991.6962097463665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2221132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2221132</v>
      </c>
      <c r="O36" s="47">
        <f t="shared" si="1"/>
        <v>316.49073810202339</v>
      </c>
      <c r="P36" s="9"/>
    </row>
    <row r="37" spans="1:16">
      <c r="A37" s="12"/>
      <c r="B37" s="25">
        <v>343.4</v>
      </c>
      <c r="C37" s="20" t="s">
        <v>45</v>
      </c>
      <c r="D37" s="46">
        <v>1121434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1121434</v>
      </c>
      <c r="O37" s="47">
        <f t="shared" ref="O37:O61" si="9">(N37/O$63)</f>
        <v>159.79395839270447</v>
      </c>
      <c r="P37" s="9"/>
    </row>
    <row r="38" spans="1:16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1236862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1236862</v>
      </c>
      <c r="O38" s="47">
        <f t="shared" si="9"/>
        <v>176.24137931034483</v>
      </c>
      <c r="P38" s="9"/>
    </row>
    <row r="39" spans="1:16">
      <c r="A39" s="12"/>
      <c r="B39" s="25">
        <v>343.9</v>
      </c>
      <c r="C39" s="20" t="s">
        <v>47</v>
      </c>
      <c r="D39" s="46">
        <v>265206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265206</v>
      </c>
      <c r="O39" s="47">
        <f t="shared" si="9"/>
        <v>37.78939868908521</v>
      </c>
      <c r="P39" s="9"/>
    </row>
    <row r="40" spans="1:16">
      <c r="A40" s="12"/>
      <c r="B40" s="25">
        <v>344.9</v>
      </c>
      <c r="C40" s="20" t="s">
        <v>48</v>
      </c>
      <c r="D40" s="46">
        <v>36461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36461</v>
      </c>
      <c r="O40" s="47">
        <f t="shared" si="9"/>
        <v>5.1953548019378744</v>
      </c>
      <c r="P40" s="9"/>
    </row>
    <row r="41" spans="1:16">
      <c r="A41" s="12"/>
      <c r="B41" s="25">
        <v>346.4</v>
      </c>
      <c r="C41" s="20" t="s">
        <v>49</v>
      </c>
      <c r="D41" s="46">
        <v>1650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1650</v>
      </c>
      <c r="O41" s="47">
        <f t="shared" si="9"/>
        <v>0.23510971786833856</v>
      </c>
      <c r="P41" s="9"/>
    </row>
    <row r="42" spans="1:16">
      <c r="A42" s="12"/>
      <c r="B42" s="25">
        <v>347.9</v>
      </c>
      <c r="C42" s="20" t="s">
        <v>50</v>
      </c>
      <c r="D42" s="46">
        <v>602944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0">SUM(D42:M42)</f>
        <v>602944</v>
      </c>
      <c r="O42" s="47">
        <f t="shared" si="9"/>
        <v>85.913935594186384</v>
      </c>
      <c r="P42" s="9"/>
    </row>
    <row r="43" spans="1:16" ht="15.75">
      <c r="A43" s="29" t="s">
        <v>39</v>
      </c>
      <c r="B43" s="30"/>
      <c r="C43" s="31"/>
      <c r="D43" s="32">
        <f t="shared" ref="D43:M43" si="11">SUM(D44:D46)</f>
        <v>161410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161410</v>
      </c>
      <c r="O43" s="45">
        <f t="shared" si="9"/>
        <v>22.999430037047592</v>
      </c>
      <c r="P43" s="10"/>
    </row>
    <row r="44" spans="1:16">
      <c r="A44" s="13"/>
      <c r="B44" s="39">
        <v>351.1</v>
      </c>
      <c r="C44" s="21" t="s">
        <v>53</v>
      </c>
      <c r="D44" s="46">
        <v>92005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92005</v>
      </c>
      <c r="O44" s="47">
        <f t="shared" si="9"/>
        <v>13.109860359076659</v>
      </c>
      <c r="P44" s="9"/>
    </row>
    <row r="45" spans="1:16">
      <c r="A45" s="13"/>
      <c r="B45" s="39">
        <v>354</v>
      </c>
      <c r="C45" s="21" t="s">
        <v>54</v>
      </c>
      <c r="D45" s="46">
        <v>66519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66519</v>
      </c>
      <c r="O45" s="47">
        <f t="shared" si="9"/>
        <v>9.4783414078084931</v>
      </c>
      <c r="P45" s="9"/>
    </row>
    <row r="46" spans="1:16">
      <c r="A46" s="13"/>
      <c r="B46" s="39">
        <v>359</v>
      </c>
      <c r="C46" s="21" t="s">
        <v>55</v>
      </c>
      <c r="D46" s="46">
        <v>2886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2886</v>
      </c>
      <c r="O46" s="47">
        <f t="shared" si="9"/>
        <v>0.41122827016243946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SUM(D48:D54)</f>
        <v>153810</v>
      </c>
      <c r="E47" s="32">
        <f t="shared" si="12"/>
        <v>3641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-29557</v>
      </c>
      <c r="J47" s="32">
        <f t="shared" si="12"/>
        <v>0</v>
      </c>
      <c r="K47" s="32">
        <f t="shared" si="12"/>
        <v>157599</v>
      </c>
      <c r="L47" s="32">
        <f t="shared" si="12"/>
        <v>0</v>
      </c>
      <c r="M47" s="32">
        <f t="shared" si="12"/>
        <v>5274</v>
      </c>
      <c r="N47" s="32">
        <f t="shared" si="10"/>
        <v>290767</v>
      </c>
      <c r="O47" s="45">
        <f t="shared" si="9"/>
        <v>41.431604445711031</v>
      </c>
      <c r="P47" s="10"/>
    </row>
    <row r="48" spans="1:16">
      <c r="A48" s="12"/>
      <c r="B48" s="25">
        <v>361.1</v>
      </c>
      <c r="C48" s="20" t="s">
        <v>56</v>
      </c>
      <c r="D48" s="46">
        <v>39502</v>
      </c>
      <c r="E48" s="46">
        <v>3641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5274</v>
      </c>
      <c r="N48" s="46">
        <f t="shared" si="10"/>
        <v>48417</v>
      </c>
      <c r="O48" s="47">
        <f t="shared" si="9"/>
        <v>6.8989740666856658</v>
      </c>
      <c r="P48" s="9"/>
    </row>
    <row r="49" spans="1:119">
      <c r="A49" s="12"/>
      <c r="B49" s="25">
        <v>361.3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-29557</v>
      </c>
      <c r="J49" s="46">
        <v>0</v>
      </c>
      <c r="K49" s="46">
        <v>-247303</v>
      </c>
      <c r="L49" s="46">
        <v>0</v>
      </c>
      <c r="M49" s="46">
        <v>0</v>
      </c>
      <c r="N49" s="46">
        <f t="shared" ref="N49:N54" si="13">SUM(D49:M49)</f>
        <v>-276860</v>
      </c>
      <c r="O49" s="47">
        <f t="shared" si="9"/>
        <v>-39.449985750926189</v>
      </c>
      <c r="P49" s="9"/>
    </row>
    <row r="50" spans="1:119">
      <c r="A50" s="12"/>
      <c r="B50" s="25">
        <v>362</v>
      </c>
      <c r="C50" s="20" t="s">
        <v>58</v>
      </c>
      <c r="D50" s="46">
        <v>13665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13665</v>
      </c>
      <c r="O50" s="47">
        <f t="shared" si="9"/>
        <v>1.9471359361641494</v>
      </c>
      <c r="P50" s="9"/>
    </row>
    <row r="51" spans="1:119">
      <c r="A51" s="12"/>
      <c r="B51" s="25">
        <v>364</v>
      </c>
      <c r="C51" s="20" t="s">
        <v>59</v>
      </c>
      <c r="D51" s="46">
        <v>62256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62256</v>
      </c>
      <c r="O51" s="47">
        <f t="shared" si="9"/>
        <v>8.8709033912795672</v>
      </c>
      <c r="P51" s="9"/>
    </row>
    <row r="52" spans="1:119">
      <c r="A52" s="12"/>
      <c r="B52" s="25">
        <v>366</v>
      </c>
      <c r="C52" s="20" t="s">
        <v>60</v>
      </c>
      <c r="D52" s="46">
        <v>10618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10618</v>
      </c>
      <c r="O52" s="47">
        <f t="shared" si="9"/>
        <v>1.5129666571672842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404902</v>
      </c>
      <c r="L53" s="46">
        <v>0</v>
      </c>
      <c r="M53" s="46">
        <v>0</v>
      </c>
      <c r="N53" s="46">
        <f t="shared" si="13"/>
        <v>404902</v>
      </c>
      <c r="O53" s="47">
        <f t="shared" si="9"/>
        <v>57.694784838985463</v>
      </c>
      <c r="P53" s="9"/>
    </row>
    <row r="54" spans="1:119">
      <c r="A54" s="12"/>
      <c r="B54" s="25">
        <v>369.9</v>
      </c>
      <c r="C54" s="20" t="s">
        <v>62</v>
      </c>
      <c r="D54" s="46">
        <v>27769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27769</v>
      </c>
      <c r="O54" s="47">
        <f t="shared" si="9"/>
        <v>3.9568253063550869</v>
      </c>
      <c r="P54" s="9"/>
    </row>
    <row r="55" spans="1:119" ht="15.75">
      <c r="A55" s="29" t="s">
        <v>40</v>
      </c>
      <c r="B55" s="30"/>
      <c r="C55" s="31"/>
      <c r="D55" s="32">
        <f t="shared" ref="D55:M55" si="14">SUM(D56:D60)</f>
        <v>1281678</v>
      </c>
      <c r="E55" s="32">
        <f t="shared" si="14"/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123171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ref="N55:N61" si="15">SUM(D55:M55)</f>
        <v>1404849</v>
      </c>
      <c r="O55" s="45">
        <f t="shared" si="9"/>
        <v>200.17797093188943</v>
      </c>
      <c r="P55" s="9"/>
    </row>
    <row r="56" spans="1:119">
      <c r="A56" s="12"/>
      <c r="B56" s="25">
        <v>381</v>
      </c>
      <c r="C56" s="20" t="s">
        <v>63</v>
      </c>
      <c r="D56" s="46">
        <v>1281678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1281678</v>
      </c>
      <c r="O56" s="47">
        <f t="shared" si="9"/>
        <v>182.6272442291251</v>
      </c>
      <c r="P56" s="9"/>
    </row>
    <row r="57" spans="1:119">
      <c r="A57" s="12"/>
      <c r="B57" s="25">
        <v>389.1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78803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78803</v>
      </c>
      <c r="O57" s="47">
        <f t="shared" si="9"/>
        <v>11.228697634653747</v>
      </c>
      <c r="P57" s="9"/>
    </row>
    <row r="58" spans="1:119">
      <c r="A58" s="12"/>
      <c r="B58" s="25">
        <v>389.2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10008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10008</v>
      </c>
      <c r="O58" s="47">
        <f t="shared" si="9"/>
        <v>1.4260473069250499</v>
      </c>
      <c r="P58" s="9"/>
    </row>
    <row r="59" spans="1:119">
      <c r="A59" s="12"/>
      <c r="B59" s="25">
        <v>389.8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23869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23869</v>
      </c>
      <c r="O59" s="47">
        <f t="shared" si="9"/>
        <v>3.4011114277571957</v>
      </c>
      <c r="P59" s="9"/>
    </row>
    <row r="60" spans="1:119" ht="15.75" thickBot="1">
      <c r="A60" s="12"/>
      <c r="B60" s="25">
        <v>389.9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10491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10491</v>
      </c>
      <c r="O60" s="47">
        <f t="shared" si="9"/>
        <v>1.4948703334283271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6">SUM(D5,D14,D17,D32,D43,D47,D55)</f>
        <v>8424358</v>
      </c>
      <c r="E61" s="15">
        <f t="shared" si="16"/>
        <v>293993</v>
      </c>
      <c r="F61" s="15">
        <f t="shared" si="16"/>
        <v>0</v>
      </c>
      <c r="G61" s="15">
        <f t="shared" si="16"/>
        <v>17344</v>
      </c>
      <c r="H61" s="15">
        <f t="shared" si="16"/>
        <v>0</v>
      </c>
      <c r="I61" s="15">
        <f t="shared" si="16"/>
        <v>17529332</v>
      </c>
      <c r="J61" s="15">
        <f t="shared" si="16"/>
        <v>0</v>
      </c>
      <c r="K61" s="15">
        <f t="shared" si="16"/>
        <v>157599</v>
      </c>
      <c r="L61" s="15">
        <f t="shared" si="16"/>
        <v>0</v>
      </c>
      <c r="M61" s="15">
        <f t="shared" si="16"/>
        <v>240092</v>
      </c>
      <c r="N61" s="15">
        <f t="shared" si="15"/>
        <v>26662718</v>
      </c>
      <c r="O61" s="38">
        <f t="shared" si="9"/>
        <v>3799.1903676261045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74</v>
      </c>
      <c r="M63" s="118"/>
      <c r="N63" s="118"/>
      <c r="O63" s="43">
        <v>7018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87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3152675</v>
      </c>
      <c r="E5" s="27">
        <f t="shared" si="0"/>
        <v>174132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3326807</v>
      </c>
      <c r="O5" s="33">
        <f t="shared" ref="O5:O36" si="1">(N5/O$63)</f>
        <v>483.05604762596198</v>
      </c>
      <c r="P5" s="6"/>
    </row>
    <row r="6" spans="1:133">
      <c r="A6" s="12"/>
      <c r="B6" s="25">
        <v>311</v>
      </c>
      <c r="C6" s="20" t="s">
        <v>2</v>
      </c>
      <c r="D6" s="46">
        <v>1467610</v>
      </c>
      <c r="E6" s="46">
        <v>174132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1641742</v>
      </c>
      <c r="O6" s="47">
        <f t="shared" si="1"/>
        <v>238.38275010890084</v>
      </c>
      <c r="P6" s="9"/>
    </row>
    <row r="7" spans="1:133">
      <c r="A7" s="12"/>
      <c r="B7" s="25">
        <v>312.41000000000003</v>
      </c>
      <c r="C7" s="20" t="s">
        <v>11</v>
      </c>
      <c r="D7" s="46">
        <v>309560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309560</v>
      </c>
      <c r="O7" s="47">
        <f t="shared" si="1"/>
        <v>44.948453608247419</v>
      </c>
      <c r="P7" s="9"/>
    </row>
    <row r="8" spans="1:133">
      <c r="A8" s="12"/>
      <c r="B8" s="25">
        <v>312.42</v>
      </c>
      <c r="C8" s="20" t="s">
        <v>10</v>
      </c>
      <c r="D8" s="46">
        <v>63035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63035</v>
      </c>
      <c r="O8" s="47">
        <f t="shared" si="1"/>
        <v>9.152751560911863</v>
      </c>
      <c r="P8" s="9"/>
    </row>
    <row r="9" spans="1:133">
      <c r="A9" s="12"/>
      <c r="B9" s="25">
        <v>312.60000000000002</v>
      </c>
      <c r="C9" s="20" t="s">
        <v>12</v>
      </c>
      <c r="D9" s="46">
        <v>413148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413148</v>
      </c>
      <c r="O9" s="47">
        <f t="shared" si="1"/>
        <v>59.989545520545953</v>
      </c>
      <c r="P9" s="9"/>
    </row>
    <row r="10" spans="1:133">
      <c r="A10" s="12"/>
      <c r="B10" s="25">
        <v>314.10000000000002</v>
      </c>
      <c r="C10" s="20" t="s">
        <v>13</v>
      </c>
      <c r="D10" s="46">
        <v>574725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574725</v>
      </c>
      <c r="O10" s="47">
        <f t="shared" si="1"/>
        <v>83.450704225352112</v>
      </c>
      <c r="P10" s="9"/>
    </row>
    <row r="11" spans="1:133">
      <c r="A11" s="12"/>
      <c r="B11" s="25">
        <v>314.8</v>
      </c>
      <c r="C11" s="20" t="s">
        <v>14</v>
      </c>
      <c r="D11" s="46">
        <v>22203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22203</v>
      </c>
      <c r="O11" s="47">
        <f t="shared" si="1"/>
        <v>3.2239001016407727</v>
      </c>
      <c r="P11" s="9"/>
    </row>
    <row r="12" spans="1:133">
      <c r="A12" s="12"/>
      <c r="B12" s="25">
        <v>315</v>
      </c>
      <c r="C12" s="20" t="s">
        <v>15</v>
      </c>
      <c r="D12" s="46">
        <v>276023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276023</v>
      </c>
      <c r="O12" s="47">
        <f t="shared" si="1"/>
        <v>40.078844199215915</v>
      </c>
      <c r="P12" s="9"/>
    </row>
    <row r="13" spans="1:133">
      <c r="A13" s="12"/>
      <c r="B13" s="25">
        <v>316</v>
      </c>
      <c r="C13" s="20" t="s">
        <v>16</v>
      </c>
      <c r="D13" s="46">
        <v>26371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26371</v>
      </c>
      <c r="O13" s="47">
        <f t="shared" si="1"/>
        <v>3.8290983011470887</v>
      </c>
      <c r="P13" s="9"/>
    </row>
    <row r="14" spans="1:133" ht="15.75">
      <c r="A14" s="29" t="s">
        <v>111</v>
      </c>
      <c r="B14" s="30"/>
      <c r="C14" s="31"/>
      <c r="D14" s="32">
        <f t="shared" ref="D14:M14" si="3">SUM(D15:D16)</f>
        <v>105728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105728</v>
      </c>
      <c r="O14" s="45">
        <f t="shared" si="1"/>
        <v>15.351822273849281</v>
      </c>
      <c r="P14" s="10"/>
    </row>
    <row r="15" spans="1:133">
      <c r="A15" s="12"/>
      <c r="B15" s="25">
        <v>322</v>
      </c>
      <c r="C15" s="20" t="s">
        <v>0</v>
      </c>
      <c r="D15" s="46">
        <v>52141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52141</v>
      </c>
      <c r="O15" s="47">
        <f t="shared" si="1"/>
        <v>7.5709307390736171</v>
      </c>
      <c r="P15" s="9"/>
    </row>
    <row r="16" spans="1:133">
      <c r="A16" s="12"/>
      <c r="B16" s="25">
        <v>329</v>
      </c>
      <c r="C16" s="20" t="s">
        <v>112</v>
      </c>
      <c r="D16" s="46">
        <v>53587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53587</v>
      </c>
      <c r="O16" s="47">
        <f t="shared" si="1"/>
        <v>7.7808915347756642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SUM(D18:D31)</f>
        <v>1326476</v>
      </c>
      <c r="E17" s="32">
        <f t="shared" si="4"/>
        <v>335376</v>
      </c>
      <c r="F17" s="32">
        <f t="shared" si="4"/>
        <v>0</v>
      </c>
      <c r="G17" s="32">
        <f t="shared" si="4"/>
        <v>908120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2569972</v>
      </c>
      <c r="O17" s="45">
        <f t="shared" si="1"/>
        <v>373.16277043705531</v>
      </c>
      <c r="P17" s="10"/>
    </row>
    <row r="18" spans="1:16">
      <c r="A18" s="12"/>
      <c r="B18" s="25">
        <v>331.2</v>
      </c>
      <c r="C18" s="20" t="s">
        <v>19</v>
      </c>
      <c r="D18" s="46">
        <v>59062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5">SUM(D18:M18)</f>
        <v>59062</v>
      </c>
      <c r="O18" s="47">
        <f t="shared" si="1"/>
        <v>8.5758675765935823</v>
      </c>
      <c r="P18" s="9"/>
    </row>
    <row r="19" spans="1:16">
      <c r="A19" s="12"/>
      <c r="B19" s="25">
        <v>331.39</v>
      </c>
      <c r="C19" s="20" t="s">
        <v>23</v>
      </c>
      <c r="D19" s="46">
        <v>9286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9286</v>
      </c>
      <c r="O19" s="47">
        <f t="shared" si="1"/>
        <v>1.3483374473645999</v>
      </c>
      <c r="P19" s="9"/>
    </row>
    <row r="20" spans="1:16">
      <c r="A20" s="12"/>
      <c r="B20" s="25">
        <v>331.5</v>
      </c>
      <c r="C20" s="20" t="s">
        <v>21</v>
      </c>
      <c r="D20" s="46">
        <v>350</v>
      </c>
      <c r="E20" s="46">
        <v>0</v>
      </c>
      <c r="F20" s="46">
        <v>0</v>
      </c>
      <c r="G20" s="46">
        <v>550344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550694</v>
      </c>
      <c r="O20" s="47">
        <f t="shared" si="1"/>
        <v>79.961376506461448</v>
      </c>
      <c r="P20" s="9"/>
    </row>
    <row r="21" spans="1:16">
      <c r="A21" s="12"/>
      <c r="B21" s="25">
        <v>331.7</v>
      </c>
      <c r="C21" s="20" t="s">
        <v>22</v>
      </c>
      <c r="D21" s="46">
        <v>18411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18411</v>
      </c>
      <c r="O21" s="47">
        <f t="shared" si="1"/>
        <v>2.6732975170611297</v>
      </c>
      <c r="P21" s="9"/>
    </row>
    <row r="22" spans="1:16">
      <c r="A22" s="12"/>
      <c r="B22" s="25">
        <v>334.5</v>
      </c>
      <c r="C22" s="20" t="s">
        <v>113</v>
      </c>
      <c r="D22" s="46">
        <v>0</v>
      </c>
      <c r="E22" s="46">
        <v>0</v>
      </c>
      <c r="F22" s="46">
        <v>0</v>
      </c>
      <c r="G22" s="46">
        <v>357776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357776</v>
      </c>
      <c r="O22" s="47">
        <f t="shared" si="1"/>
        <v>51.949470015972125</v>
      </c>
      <c r="P22" s="9"/>
    </row>
    <row r="23" spans="1:16">
      <c r="A23" s="12"/>
      <c r="B23" s="25">
        <v>334.7</v>
      </c>
      <c r="C23" s="20" t="s">
        <v>24</v>
      </c>
      <c r="D23" s="46">
        <v>0</v>
      </c>
      <c r="E23" s="46">
        <v>335376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335376</v>
      </c>
      <c r="O23" s="47">
        <f t="shared" si="1"/>
        <v>48.696965296936256</v>
      </c>
      <c r="P23" s="9"/>
    </row>
    <row r="24" spans="1:16">
      <c r="A24" s="12"/>
      <c r="B24" s="25">
        <v>335.12</v>
      </c>
      <c r="C24" s="20" t="s">
        <v>25</v>
      </c>
      <c r="D24" s="46">
        <v>229269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229269</v>
      </c>
      <c r="O24" s="47">
        <f t="shared" si="1"/>
        <v>33.290111804849715</v>
      </c>
      <c r="P24" s="9"/>
    </row>
    <row r="25" spans="1:16">
      <c r="A25" s="12"/>
      <c r="B25" s="25">
        <v>335.14</v>
      </c>
      <c r="C25" s="20" t="s">
        <v>26</v>
      </c>
      <c r="D25" s="46">
        <v>5628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5628</v>
      </c>
      <c r="O25" s="47">
        <f t="shared" si="1"/>
        <v>0.81719181065776103</v>
      </c>
      <c r="P25" s="9"/>
    </row>
    <row r="26" spans="1:16">
      <c r="A26" s="12"/>
      <c r="B26" s="25">
        <v>335.15</v>
      </c>
      <c r="C26" s="20" t="s">
        <v>27</v>
      </c>
      <c r="D26" s="46">
        <v>5730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5730</v>
      </c>
      <c r="O26" s="47">
        <f t="shared" si="1"/>
        <v>0.83200232321765644</v>
      </c>
      <c r="P26" s="9"/>
    </row>
    <row r="27" spans="1:16">
      <c r="A27" s="12"/>
      <c r="B27" s="25">
        <v>335.18</v>
      </c>
      <c r="C27" s="20" t="s">
        <v>28</v>
      </c>
      <c r="D27" s="46">
        <v>251878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251878</v>
      </c>
      <c r="O27" s="47">
        <f t="shared" si="1"/>
        <v>36.572963554523014</v>
      </c>
      <c r="P27" s="9"/>
    </row>
    <row r="28" spans="1:16">
      <c r="A28" s="12"/>
      <c r="B28" s="25">
        <v>335.49</v>
      </c>
      <c r="C28" s="20" t="s">
        <v>29</v>
      </c>
      <c r="D28" s="46">
        <v>9771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9771</v>
      </c>
      <c r="O28" s="47">
        <f t="shared" si="1"/>
        <v>1.4187599825758677</v>
      </c>
      <c r="P28" s="9"/>
    </row>
    <row r="29" spans="1:16">
      <c r="A29" s="12"/>
      <c r="B29" s="25">
        <v>337.2</v>
      </c>
      <c r="C29" s="20" t="s">
        <v>30</v>
      </c>
      <c r="D29" s="46">
        <v>413682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413682</v>
      </c>
      <c r="O29" s="47">
        <f t="shared" si="1"/>
        <v>60.067082909830113</v>
      </c>
      <c r="P29" s="9"/>
    </row>
    <row r="30" spans="1:16">
      <c r="A30" s="12"/>
      <c r="B30" s="25">
        <v>337.6</v>
      </c>
      <c r="C30" s="20" t="s">
        <v>32</v>
      </c>
      <c r="D30" s="46">
        <v>81259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81259</v>
      </c>
      <c r="O30" s="47">
        <f t="shared" si="1"/>
        <v>11.798896471613185</v>
      </c>
      <c r="P30" s="9"/>
    </row>
    <row r="31" spans="1:16">
      <c r="A31" s="12"/>
      <c r="B31" s="25">
        <v>337.7</v>
      </c>
      <c r="C31" s="20" t="s">
        <v>33</v>
      </c>
      <c r="D31" s="46">
        <v>242150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242150</v>
      </c>
      <c r="O31" s="47">
        <f t="shared" si="1"/>
        <v>35.160447219398868</v>
      </c>
      <c r="P31" s="9"/>
    </row>
    <row r="32" spans="1:16" ht="15.75">
      <c r="A32" s="29" t="s">
        <v>38</v>
      </c>
      <c r="B32" s="30"/>
      <c r="C32" s="31"/>
      <c r="D32" s="32">
        <f t="shared" ref="D32:M32" si="6">SUM(D33:D42)</f>
        <v>2146155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17492565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19638720</v>
      </c>
      <c r="O32" s="45">
        <f t="shared" si="1"/>
        <v>2851.5638158850006</v>
      </c>
      <c r="P32" s="10"/>
    </row>
    <row r="33" spans="1:16">
      <c r="A33" s="12"/>
      <c r="B33" s="25">
        <v>341.2</v>
      </c>
      <c r="C33" s="20" t="s">
        <v>41</v>
      </c>
      <c r="D33" s="46">
        <v>7719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7719</v>
      </c>
      <c r="O33" s="47">
        <f t="shared" si="1"/>
        <v>1.1208073181356177</v>
      </c>
      <c r="P33" s="9"/>
    </row>
    <row r="34" spans="1:16">
      <c r="A34" s="12"/>
      <c r="B34" s="25">
        <v>341.3</v>
      </c>
      <c r="C34" s="20" t="s">
        <v>42</v>
      </c>
      <c r="D34" s="46">
        <v>185798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185798</v>
      </c>
      <c r="O34" s="47">
        <f t="shared" si="1"/>
        <v>26.978074633367214</v>
      </c>
      <c r="P34" s="9"/>
    </row>
    <row r="35" spans="1:16">
      <c r="A35" s="12"/>
      <c r="B35" s="25">
        <v>343.1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14371041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14371041</v>
      </c>
      <c r="O35" s="47">
        <f t="shared" si="1"/>
        <v>2086.6910120516918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2060853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2060853</v>
      </c>
      <c r="O36" s="47">
        <f t="shared" si="1"/>
        <v>299.23812980978653</v>
      </c>
      <c r="P36" s="9"/>
    </row>
    <row r="37" spans="1:16">
      <c r="A37" s="12"/>
      <c r="B37" s="25">
        <v>343.4</v>
      </c>
      <c r="C37" s="20" t="s">
        <v>45</v>
      </c>
      <c r="D37" s="46">
        <v>1131598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1131598</v>
      </c>
      <c r="O37" s="47">
        <f t="shared" ref="O37:O61" si="8">(N37/O$63)</f>
        <v>164.30927835051546</v>
      </c>
      <c r="P37" s="9"/>
    </row>
    <row r="38" spans="1:16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1060671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1060671</v>
      </c>
      <c r="O38" s="47">
        <f t="shared" si="8"/>
        <v>154.01059968055756</v>
      </c>
      <c r="P38" s="9"/>
    </row>
    <row r="39" spans="1:16">
      <c r="A39" s="12"/>
      <c r="B39" s="25">
        <v>343.9</v>
      </c>
      <c r="C39" s="20" t="s">
        <v>47</v>
      </c>
      <c r="D39" s="46">
        <v>267324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267324</v>
      </c>
      <c r="O39" s="47">
        <f t="shared" si="8"/>
        <v>38.815739799622477</v>
      </c>
      <c r="P39" s="9"/>
    </row>
    <row r="40" spans="1:16">
      <c r="A40" s="12"/>
      <c r="B40" s="25">
        <v>344.9</v>
      </c>
      <c r="C40" s="20" t="s">
        <v>48</v>
      </c>
      <c r="D40" s="46">
        <v>26669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26669</v>
      </c>
      <c r="O40" s="47">
        <f t="shared" si="8"/>
        <v>3.872368229998548</v>
      </c>
      <c r="P40" s="9"/>
    </row>
    <row r="41" spans="1:16">
      <c r="A41" s="12"/>
      <c r="B41" s="25">
        <v>346.4</v>
      </c>
      <c r="C41" s="20" t="s">
        <v>49</v>
      </c>
      <c r="D41" s="46">
        <v>1180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1180</v>
      </c>
      <c r="O41" s="47">
        <f t="shared" si="8"/>
        <v>0.17133730216349644</v>
      </c>
      <c r="P41" s="9"/>
    </row>
    <row r="42" spans="1:16">
      <c r="A42" s="12"/>
      <c r="B42" s="25">
        <v>347.9</v>
      </c>
      <c r="C42" s="20" t="s">
        <v>50</v>
      </c>
      <c r="D42" s="46">
        <v>525867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525867</v>
      </c>
      <c r="O42" s="47">
        <f t="shared" si="8"/>
        <v>76.356468709162186</v>
      </c>
      <c r="P42" s="9"/>
    </row>
    <row r="43" spans="1:16" ht="15.75">
      <c r="A43" s="29" t="s">
        <v>39</v>
      </c>
      <c r="B43" s="30"/>
      <c r="C43" s="31"/>
      <c r="D43" s="32">
        <f t="shared" ref="D43:M43" si="9">SUM(D44:D46)</f>
        <v>121367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121367</v>
      </c>
      <c r="O43" s="45">
        <f t="shared" si="8"/>
        <v>17.622622331929723</v>
      </c>
      <c r="P43" s="10"/>
    </row>
    <row r="44" spans="1:16">
      <c r="A44" s="13"/>
      <c r="B44" s="39">
        <v>351.1</v>
      </c>
      <c r="C44" s="21" t="s">
        <v>53</v>
      </c>
      <c r="D44" s="46">
        <v>107844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107844</v>
      </c>
      <c r="O44" s="47">
        <f t="shared" si="8"/>
        <v>15.659067808915347</v>
      </c>
      <c r="P44" s="9"/>
    </row>
    <row r="45" spans="1:16">
      <c r="A45" s="13"/>
      <c r="B45" s="39">
        <v>354</v>
      </c>
      <c r="C45" s="21" t="s">
        <v>54</v>
      </c>
      <c r="D45" s="46">
        <v>10493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10493</v>
      </c>
      <c r="O45" s="47">
        <f t="shared" si="8"/>
        <v>1.5235951793233629</v>
      </c>
      <c r="P45" s="9"/>
    </row>
    <row r="46" spans="1:16">
      <c r="A46" s="13"/>
      <c r="B46" s="39">
        <v>359</v>
      </c>
      <c r="C46" s="21" t="s">
        <v>55</v>
      </c>
      <c r="D46" s="46">
        <v>3030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3030</v>
      </c>
      <c r="O46" s="47">
        <f t="shared" si="8"/>
        <v>0.43995934369101203</v>
      </c>
      <c r="P46" s="9"/>
    </row>
    <row r="47" spans="1:16" ht="15.75">
      <c r="A47" s="29" t="s">
        <v>3</v>
      </c>
      <c r="B47" s="30"/>
      <c r="C47" s="31"/>
      <c r="D47" s="32">
        <f t="shared" ref="D47:M47" si="10">SUM(D48:D54)</f>
        <v>531040</v>
      </c>
      <c r="E47" s="32">
        <f t="shared" si="10"/>
        <v>11998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-34840</v>
      </c>
      <c r="J47" s="32">
        <f t="shared" si="10"/>
        <v>0</v>
      </c>
      <c r="K47" s="32">
        <f t="shared" si="10"/>
        <v>-1092074</v>
      </c>
      <c r="L47" s="32">
        <f t="shared" si="10"/>
        <v>0</v>
      </c>
      <c r="M47" s="32">
        <f t="shared" si="10"/>
        <v>0</v>
      </c>
      <c r="N47" s="32">
        <f>SUM(D47:M47)</f>
        <v>-583876</v>
      </c>
      <c r="O47" s="45">
        <f t="shared" si="8"/>
        <v>-84.779439523740379</v>
      </c>
      <c r="P47" s="10"/>
    </row>
    <row r="48" spans="1:16">
      <c r="A48" s="12"/>
      <c r="B48" s="25">
        <v>361.1</v>
      </c>
      <c r="C48" s="20" t="s">
        <v>56</v>
      </c>
      <c r="D48" s="46">
        <v>68754</v>
      </c>
      <c r="E48" s="46">
        <v>11998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80752</v>
      </c>
      <c r="O48" s="47">
        <f t="shared" si="8"/>
        <v>11.725279512124292</v>
      </c>
      <c r="P48" s="9"/>
    </row>
    <row r="49" spans="1:119">
      <c r="A49" s="12"/>
      <c r="B49" s="25">
        <v>361.3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-34840</v>
      </c>
      <c r="J49" s="46">
        <v>0</v>
      </c>
      <c r="K49" s="46">
        <v>-1390070</v>
      </c>
      <c r="L49" s="46">
        <v>0</v>
      </c>
      <c r="M49" s="46">
        <v>0</v>
      </c>
      <c r="N49" s="46">
        <f t="shared" ref="N49:N54" si="11">SUM(D49:M49)</f>
        <v>-1424910</v>
      </c>
      <c r="O49" s="47">
        <f t="shared" si="8"/>
        <v>-206.89850442863366</v>
      </c>
      <c r="P49" s="9"/>
    </row>
    <row r="50" spans="1:119">
      <c r="A50" s="12"/>
      <c r="B50" s="25">
        <v>362</v>
      </c>
      <c r="C50" s="20" t="s">
        <v>58</v>
      </c>
      <c r="D50" s="46">
        <v>14005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14005</v>
      </c>
      <c r="O50" s="47">
        <f t="shared" si="8"/>
        <v>2.0335414549150572</v>
      </c>
      <c r="P50" s="9"/>
    </row>
    <row r="51" spans="1:119">
      <c r="A51" s="12"/>
      <c r="B51" s="25">
        <v>364</v>
      </c>
      <c r="C51" s="20" t="s">
        <v>59</v>
      </c>
      <c r="D51" s="46">
        <v>414538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414538</v>
      </c>
      <c r="O51" s="47">
        <f t="shared" si="8"/>
        <v>60.191375054450411</v>
      </c>
      <c r="P51" s="9"/>
    </row>
    <row r="52" spans="1:119">
      <c r="A52" s="12"/>
      <c r="B52" s="25">
        <v>366</v>
      </c>
      <c r="C52" s="20" t="s">
        <v>60</v>
      </c>
      <c r="D52" s="46">
        <v>18811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18811</v>
      </c>
      <c r="O52" s="47">
        <f t="shared" si="8"/>
        <v>2.7313779584724842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297996</v>
      </c>
      <c r="L53" s="46">
        <v>0</v>
      </c>
      <c r="M53" s="46">
        <v>0</v>
      </c>
      <c r="N53" s="46">
        <f t="shared" si="11"/>
        <v>297996</v>
      </c>
      <c r="O53" s="47">
        <f t="shared" si="8"/>
        <v>43.269348047045156</v>
      </c>
      <c r="P53" s="9"/>
    </row>
    <row r="54" spans="1:119">
      <c r="A54" s="12"/>
      <c r="B54" s="25">
        <v>369.9</v>
      </c>
      <c r="C54" s="20" t="s">
        <v>62</v>
      </c>
      <c r="D54" s="46">
        <v>14932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14932</v>
      </c>
      <c r="O54" s="47">
        <f t="shared" si="8"/>
        <v>2.168142877885872</v>
      </c>
      <c r="P54" s="9"/>
    </row>
    <row r="55" spans="1:119" ht="15.75">
      <c r="A55" s="29" t="s">
        <v>40</v>
      </c>
      <c r="B55" s="30"/>
      <c r="C55" s="31"/>
      <c r="D55" s="32">
        <f t="shared" ref="D55:M55" si="12">SUM(D56:D60)</f>
        <v>1773670</v>
      </c>
      <c r="E55" s="32">
        <f t="shared" si="12"/>
        <v>104955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1829637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ref="N55:N61" si="13">SUM(D55:M55)</f>
        <v>3708262</v>
      </c>
      <c r="O55" s="45">
        <f t="shared" si="8"/>
        <v>538.44373457238271</v>
      </c>
      <c r="P55" s="9"/>
    </row>
    <row r="56" spans="1:119">
      <c r="A56" s="12"/>
      <c r="B56" s="25">
        <v>381</v>
      </c>
      <c r="C56" s="20" t="s">
        <v>63</v>
      </c>
      <c r="D56" s="46">
        <v>1773670</v>
      </c>
      <c r="E56" s="46">
        <v>104955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1878625</v>
      </c>
      <c r="O56" s="47">
        <f t="shared" si="8"/>
        <v>272.77842311601569</v>
      </c>
      <c r="P56" s="9"/>
    </row>
    <row r="57" spans="1:119">
      <c r="A57" s="12"/>
      <c r="B57" s="25">
        <v>389.1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234573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234573</v>
      </c>
      <c r="O57" s="47">
        <f t="shared" si="8"/>
        <v>34.060258457964281</v>
      </c>
      <c r="P57" s="9"/>
    </row>
    <row r="58" spans="1:119">
      <c r="A58" s="12"/>
      <c r="B58" s="25">
        <v>389.5</v>
      </c>
      <c r="C58" s="20" t="s">
        <v>114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1528669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1528669</v>
      </c>
      <c r="O58" s="47">
        <f t="shared" si="8"/>
        <v>221.96442572963554</v>
      </c>
      <c r="P58" s="9"/>
    </row>
    <row r="59" spans="1:119">
      <c r="A59" s="12"/>
      <c r="B59" s="25">
        <v>389.8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37259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37259</v>
      </c>
      <c r="O59" s="47">
        <f t="shared" si="8"/>
        <v>5.4100479163641646</v>
      </c>
      <c r="P59" s="9"/>
    </row>
    <row r="60" spans="1:119" ht="15.75" thickBot="1">
      <c r="A60" s="12"/>
      <c r="B60" s="25">
        <v>389.9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29136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29136</v>
      </c>
      <c r="O60" s="47">
        <f t="shared" si="8"/>
        <v>4.2305793524030779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4">SUM(D5,D14,D17,D32,D43,D47,D55)</f>
        <v>9157111</v>
      </c>
      <c r="E61" s="15">
        <f t="shared" si="14"/>
        <v>626461</v>
      </c>
      <c r="F61" s="15">
        <f t="shared" si="14"/>
        <v>0</v>
      </c>
      <c r="G61" s="15">
        <f t="shared" si="14"/>
        <v>908120</v>
      </c>
      <c r="H61" s="15">
        <f t="shared" si="14"/>
        <v>0</v>
      </c>
      <c r="I61" s="15">
        <f t="shared" si="14"/>
        <v>19287362</v>
      </c>
      <c r="J61" s="15">
        <f t="shared" si="14"/>
        <v>0</v>
      </c>
      <c r="K61" s="15">
        <f t="shared" si="14"/>
        <v>-1092074</v>
      </c>
      <c r="L61" s="15">
        <f t="shared" si="14"/>
        <v>0</v>
      </c>
      <c r="M61" s="15">
        <f t="shared" si="14"/>
        <v>0</v>
      </c>
      <c r="N61" s="15">
        <f t="shared" si="13"/>
        <v>28886980</v>
      </c>
      <c r="O61" s="38">
        <f t="shared" si="8"/>
        <v>4194.4213736024394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115</v>
      </c>
      <c r="M63" s="118"/>
      <c r="N63" s="118"/>
      <c r="O63" s="43">
        <v>6887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87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142</v>
      </c>
      <c r="N4" s="35" t="s">
        <v>9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4064960</v>
      </c>
      <c r="E5" s="27">
        <f t="shared" si="0"/>
        <v>101726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4166686</v>
      </c>
      <c r="P5" s="33">
        <f t="shared" ref="P5:P36" si="1">(O5/P$67)</f>
        <v>569.53061782394752</v>
      </c>
      <c r="Q5" s="6"/>
    </row>
    <row r="6" spans="1:134">
      <c r="A6" s="12"/>
      <c r="B6" s="25">
        <v>311</v>
      </c>
      <c r="C6" s="20" t="s">
        <v>2</v>
      </c>
      <c r="D6" s="46">
        <v>1813810</v>
      </c>
      <c r="E6" s="46">
        <v>101726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1915536</v>
      </c>
      <c r="P6" s="47">
        <f t="shared" si="1"/>
        <v>261.82832148715147</v>
      </c>
      <c r="Q6" s="9"/>
    </row>
    <row r="7" spans="1:134">
      <c r="A7" s="12"/>
      <c r="B7" s="25">
        <v>312.41000000000003</v>
      </c>
      <c r="C7" s="20" t="s">
        <v>145</v>
      </c>
      <c r="D7" s="46">
        <v>349403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349403</v>
      </c>
      <c r="P7" s="47">
        <f t="shared" si="1"/>
        <v>47.758747949699291</v>
      </c>
      <c r="Q7" s="9"/>
    </row>
    <row r="8" spans="1:134">
      <c r="A8" s="12"/>
      <c r="B8" s="25">
        <v>312.43</v>
      </c>
      <c r="C8" s="20" t="s">
        <v>146</v>
      </c>
      <c r="D8" s="46">
        <v>73276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73276</v>
      </c>
      <c r="P8" s="47">
        <f t="shared" si="1"/>
        <v>10.015855658829961</v>
      </c>
      <c r="Q8" s="9"/>
    </row>
    <row r="9" spans="1:134">
      <c r="A9" s="12"/>
      <c r="B9" s="25">
        <v>314.10000000000002</v>
      </c>
      <c r="C9" s="20" t="s">
        <v>13</v>
      </c>
      <c r="D9" s="46">
        <v>580825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580825</v>
      </c>
      <c r="P9" s="47">
        <f t="shared" si="1"/>
        <v>79.391060688901035</v>
      </c>
      <c r="Q9" s="9"/>
    </row>
    <row r="10" spans="1:134">
      <c r="A10" s="12"/>
      <c r="B10" s="25">
        <v>314.39999999999998</v>
      </c>
      <c r="C10" s="20" t="s">
        <v>117</v>
      </c>
      <c r="D10" s="46">
        <v>9122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9122</v>
      </c>
      <c r="P10" s="47">
        <f t="shared" si="1"/>
        <v>1.246856205576818</v>
      </c>
      <c r="Q10" s="9"/>
    </row>
    <row r="11" spans="1:134">
      <c r="A11" s="12"/>
      <c r="B11" s="25">
        <v>314.8</v>
      </c>
      <c r="C11" s="20" t="s">
        <v>14</v>
      </c>
      <c r="D11" s="46">
        <v>12989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12989</v>
      </c>
      <c r="P11" s="47">
        <f t="shared" si="1"/>
        <v>1.7754237288135593</v>
      </c>
      <c r="Q11" s="9"/>
    </row>
    <row r="12" spans="1:134">
      <c r="A12" s="12"/>
      <c r="B12" s="25">
        <v>315.10000000000002</v>
      </c>
      <c r="C12" s="20" t="s">
        <v>147</v>
      </c>
      <c r="D12" s="46">
        <v>187916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187916</v>
      </c>
      <c r="P12" s="47">
        <f t="shared" si="1"/>
        <v>25.685620557681794</v>
      </c>
      <c r="Q12" s="9"/>
    </row>
    <row r="13" spans="1:134">
      <c r="A13" s="12"/>
      <c r="B13" s="25">
        <v>316</v>
      </c>
      <c r="C13" s="20" t="s">
        <v>97</v>
      </c>
      <c r="D13" s="46">
        <v>41156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41156</v>
      </c>
      <c r="P13" s="47">
        <f t="shared" si="1"/>
        <v>5.62547840349918</v>
      </c>
      <c r="Q13" s="9"/>
    </row>
    <row r="14" spans="1:134">
      <c r="A14" s="12"/>
      <c r="B14" s="25">
        <v>319.89999999999998</v>
      </c>
      <c r="C14" s="20" t="s">
        <v>134</v>
      </c>
      <c r="D14" s="46">
        <v>996463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996463</v>
      </c>
      <c r="P14" s="47">
        <f t="shared" si="1"/>
        <v>136.20325314379443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SUM(D16:D20)</f>
        <v>140176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31371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171547</v>
      </c>
      <c r="P15" s="45">
        <f t="shared" si="1"/>
        <v>23.448195735374522</v>
      </c>
      <c r="Q15" s="10"/>
    </row>
    <row r="16" spans="1:134">
      <c r="A16" s="12"/>
      <c r="B16" s="25">
        <v>322</v>
      </c>
      <c r="C16" s="20" t="s">
        <v>148</v>
      </c>
      <c r="D16" s="46">
        <v>63326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63326</v>
      </c>
      <c r="P16" s="47">
        <f t="shared" si="1"/>
        <v>8.6558228540185898</v>
      </c>
      <c r="Q16" s="9"/>
    </row>
    <row r="17" spans="1:17">
      <c r="A17" s="12"/>
      <c r="B17" s="25">
        <v>322.89999999999998</v>
      </c>
      <c r="C17" s="20" t="s">
        <v>149</v>
      </c>
      <c r="D17" s="46">
        <v>27523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4">SUM(D17:N17)</f>
        <v>27523</v>
      </c>
      <c r="P17" s="47">
        <f t="shared" si="1"/>
        <v>3.7620284308365228</v>
      </c>
      <c r="Q17" s="9"/>
    </row>
    <row r="18" spans="1:17">
      <c r="A18" s="12"/>
      <c r="B18" s="25">
        <v>323.39999999999998</v>
      </c>
      <c r="C18" s="20" t="s">
        <v>121</v>
      </c>
      <c r="D18" s="46">
        <v>42979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42979</v>
      </c>
      <c r="P18" s="47">
        <f t="shared" si="1"/>
        <v>5.8746582832148713</v>
      </c>
      <c r="Q18" s="9"/>
    </row>
    <row r="19" spans="1:17">
      <c r="A19" s="12"/>
      <c r="B19" s="25">
        <v>324.91000000000003</v>
      </c>
      <c r="C19" s="20" t="s">
        <v>150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31371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31371</v>
      </c>
      <c r="P19" s="47">
        <f t="shared" si="1"/>
        <v>4.2879989065062878</v>
      </c>
      <c r="Q19" s="9"/>
    </row>
    <row r="20" spans="1:17">
      <c r="A20" s="12"/>
      <c r="B20" s="25">
        <v>325.10000000000002</v>
      </c>
      <c r="C20" s="20" t="s">
        <v>158</v>
      </c>
      <c r="D20" s="46">
        <v>6348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6348</v>
      </c>
      <c r="P20" s="47">
        <f t="shared" si="1"/>
        <v>0.86768726079825043</v>
      </c>
      <c r="Q20" s="9"/>
    </row>
    <row r="21" spans="1:17" ht="15.75">
      <c r="A21" s="29" t="s">
        <v>151</v>
      </c>
      <c r="B21" s="30"/>
      <c r="C21" s="31"/>
      <c r="D21" s="32">
        <f t="shared" ref="D21:N21" si="5">SUM(D22:D33)</f>
        <v>1884385</v>
      </c>
      <c r="E21" s="32">
        <f t="shared" si="5"/>
        <v>240221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2124606</v>
      </c>
      <c r="P21" s="45">
        <f t="shared" si="1"/>
        <v>290.40541279387645</v>
      </c>
      <c r="Q21" s="10"/>
    </row>
    <row r="22" spans="1:17">
      <c r="A22" s="12"/>
      <c r="B22" s="25">
        <v>331.2</v>
      </c>
      <c r="C22" s="20" t="s">
        <v>19</v>
      </c>
      <c r="D22" s="46">
        <v>128284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128284</v>
      </c>
      <c r="P22" s="47">
        <f t="shared" si="1"/>
        <v>17.534718425369054</v>
      </c>
      <c r="Q22" s="9"/>
    </row>
    <row r="23" spans="1:17">
      <c r="A23" s="12"/>
      <c r="B23" s="25">
        <v>334.36</v>
      </c>
      <c r="C23" s="20" t="s">
        <v>159</v>
      </c>
      <c r="D23" s="46">
        <v>11031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11031</v>
      </c>
      <c r="P23" s="47">
        <f t="shared" si="1"/>
        <v>1.5077911427009294</v>
      </c>
      <c r="Q23" s="9"/>
    </row>
    <row r="24" spans="1:17">
      <c r="A24" s="12"/>
      <c r="B24" s="25">
        <v>334.49</v>
      </c>
      <c r="C24" s="20" t="s">
        <v>122</v>
      </c>
      <c r="D24" s="46">
        <v>409676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409676</v>
      </c>
      <c r="P24" s="47">
        <f t="shared" si="1"/>
        <v>55.99726626571897</v>
      </c>
      <c r="Q24" s="9"/>
    </row>
    <row r="25" spans="1:17">
      <c r="A25" s="12"/>
      <c r="B25" s="25">
        <v>334.7</v>
      </c>
      <c r="C25" s="20" t="s">
        <v>24</v>
      </c>
      <c r="D25" s="46">
        <v>0</v>
      </c>
      <c r="E25" s="46">
        <v>124955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124955</v>
      </c>
      <c r="P25" s="47">
        <f t="shared" si="1"/>
        <v>17.079688354291964</v>
      </c>
      <c r="Q25" s="9"/>
    </row>
    <row r="26" spans="1:17">
      <c r="A26" s="12"/>
      <c r="B26" s="25">
        <v>335.14</v>
      </c>
      <c r="C26" s="20" t="s">
        <v>99</v>
      </c>
      <c r="D26" s="46">
        <v>4974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4974</v>
      </c>
      <c r="P26" s="47">
        <f t="shared" si="1"/>
        <v>0.67987971569163475</v>
      </c>
      <c r="Q26" s="9"/>
    </row>
    <row r="27" spans="1:17">
      <c r="A27" s="12"/>
      <c r="B27" s="25">
        <v>335.15</v>
      </c>
      <c r="C27" s="20" t="s">
        <v>100</v>
      </c>
      <c r="D27" s="46">
        <v>4255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4255</v>
      </c>
      <c r="P27" s="47">
        <f t="shared" si="1"/>
        <v>0.58160196828868238</v>
      </c>
      <c r="Q27" s="9"/>
    </row>
    <row r="28" spans="1:17">
      <c r="A28" s="12"/>
      <c r="B28" s="25">
        <v>335.18</v>
      </c>
      <c r="C28" s="20" t="s">
        <v>154</v>
      </c>
      <c r="D28" s="46">
        <v>460535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460535</v>
      </c>
      <c r="P28" s="47">
        <f t="shared" si="1"/>
        <v>62.949015855658828</v>
      </c>
      <c r="Q28" s="9"/>
    </row>
    <row r="29" spans="1:17">
      <c r="A29" s="12"/>
      <c r="B29" s="25">
        <v>335.19</v>
      </c>
      <c r="C29" s="20" t="s">
        <v>155</v>
      </c>
      <c r="D29" s="46">
        <v>442687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442687</v>
      </c>
      <c r="P29" s="47">
        <f t="shared" si="1"/>
        <v>60.509431383269543</v>
      </c>
      <c r="Q29" s="9"/>
    </row>
    <row r="30" spans="1:17">
      <c r="A30" s="12"/>
      <c r="B30" s="25">
        <v>335.45</v>
      </c>
      <c r="C30" s="20" t="s">
        <v>160</v>
      </c>
      <c r="D30" s="46">
        <v>10437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2" si="7">SUM(D30:N30)</f>
        <v>10437</v>
      </c>
      <c r="P30" s="47">
        <f t="shared" si="1"/>
        <v>1.4265992345544014</v>
      </c>
      <c r="Q30" s="9"/>
    </row>
    <row r="31" spans="1:17">
      <c r="A31" s="12"/>
      <c r="B31" s="25">
        <v>337.6</v>
      </c>
      <c r="C31" s="20" t="s">
        <v>32</v>
      </c>
      <c r="D31" s="46">
        <v>149484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149484</v>
      </c>
      <c r="P31" s="47">
        <f t="shared" si="1"/>
        <v>20.43247676325861</v>
      </c>
      <c r="Q31" s="9"/>
    </row>
    <row r="32" spans="1:17">
      <c r="A32" s="12"/>
      <c r="B32" s="25">
        <v>337.7</v>
      </c>
      <c r="C32" s="20" t="s">
        <v>33</v>
      </c>
      <c r="D32" s="46">
        <v>257810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257810</v>
      </c>
      <c r="P32" s="47">
        <f t="shared" si="1"/>
        <v>35.239201749589938</v>
      </c>
      <c r="Q32" s="9"/>
    </row>
    <row r="33" spans="1:17">
      <c r="A33" s="12"/>
      <c r="B33" s="25">
        <v>338</v>
      </c>
      <c r="C33" s="20" t="s">
        <v>135</v>
      </c>
      <c r="D33" s="46">
        <v>5212</v>
      </c>
      <c r="E33" s="46">
        <v>115266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120478</v>
      </c>
      <c r="P33" s="47">
        <f t="shared" si="1"/>
        <v>16.467741935483872</v>
      </c>
      <c r="Q33" s="9"/>
    </row>
    <row r="34" spans="1:17" ht="15.75">
      <c r="A34" s="29" t="s">
        <v>38</v>
      </c>
      <c r="B34" s="30"/>
      <c r="C34" s="31"/>
      <c r="D34" s="32">
        <f t="shared" ref="D34:N34" si="8">SUM(D35:D46)</f>
        <v>1666774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19095565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20762339</v>
      </c>
      <c r="P34" s="45">
        <f t="shared" si="1"/>
        <v>2837.9358939311101</v>
      </c>
      <c r="Q34" s="10"/>
    </row>
    <row r="35" spans="1:17">
      <c r="A35" s="12"/>
      <c r="B35" s="25">
        <v>341.3</v>
      </c>
      <c r="C35" s="20" t="s">
        <v>102</v>
      </c>
      <c r="D35" s="46">
        <v>246042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6" si="9">SUM(D35:N35)</f>
        <v>246042</v>
      </c>
      <c r="P35" s="47">
        <f t="shared" si="1"/>
        <v>33.630672498633132</v>
      </c>
      <c r="Q35" s="9"/>
    </row>
    <row r="36" spans="1:17">
      <c r="A36" s="12"/>
      <c r="B36" s="25">
        <v>342.1</v>
      </c>
      <c r="C36" s="20" t="s">
        <v>92</v>
      </c>
      <c r="D36" s="46">
        <v>31240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31240</v>
      </c>
      <c r="P36" s="47">
        <f t="shared" si="1"/>
        <v>4.2700929469655549</v>
      </c>
      <c r="Q36" s="9"/>
    </row>
    <row r="37" spans="1:17">
      <c r="A37" s="12"/>
      <c r="B37" s="25">
        <v>342.2</v>
      </c>
      <c r="C37" s="20" t="s">
        <v>93</v>
      </c>
      <c r="D37" s="46">
        <v>353021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353021</v>
      </c>
      <c r="P37" s="47">
        <f t="shared" ref="P37:P65" si="10">(O37/P$67)</f>
        <v>48.253280481137232</v>
      </c>
      <c r="Q37" s="9"/>
    </row>
    <row r="38" spans="1:17">
      <c r="A38" s="12"/>
      <c r="B38" s="25">
        <v>343.1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13693710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13693710</v>
      </c>
      <c r="P38" s="47">
        <f t="shared" si="10"/>
        <v>1871.7482230727173</v>
      </c>
      <c r="Q38" s="9"/>
    </row>
    <row r="39" spans="1:17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1705919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1705919</v>
      </c>
      <c r="P39" s="47">
        <f t="shared" si="10"/>
        <v>233.17646254784034</v>
      </c>
      <c r="Q39" s="9"/>
    </row>
    <row r="40" spans="1:17">
      <c r="A40" s="12"/>
      <c r="B40" s="25">
        <v>343.6</v>
      </c>
      <c r="C40" s="20" t="s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3695936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3695936</v>
      </c>
      <c r="P40" s="47">
        <f t="shared" si="10"/>
        <v>505.18534718425371</v>
      </c>
      <c r="Q40" s="9"/>
    </row>
    <row r="41" spans="1:17">
      <c r="A41" s="12"/>
      <c r="B41" s="25">
        <v>343.9</v>
      </c>
      <c r="C41" s="20" t="s">
        <v>47</v>
      </c>
      <c r="D41" s="46">
        <v>330643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330643</v>
      </c>
      <c r="P41" s="47">
        <f t="shared" si="10"/>
        <v>45.194505194095136</v>
      </c>
      <c r="Q41" s="9"/>
    </row>
    <row r="42" spans="1:17">
      <c r="A42" s="12"/>
      <c r="B42" s="25">
        <v>344.9</v>
      </c>
      <c r="C42" s="20" t="s">
        <v>103</v>
      </c>
      <c r="D42" s="46">
        <v>57819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57819</v>
      </c>
      <c r="P42" s="47">
        <f t="shared" si="10"/>
        <v>7.9030891197375617</v>
      </c>
      <c r="Q42" s="9"/>
    </row>
    <row r="43" spans="1:17">
      <c r="A43" s="12"/>
      <c r="B43" s="25">
        <v>346.4</v>
      </c>
      <c r="C43" s="20" t="s">
        <v>49</v>
      </c>
      <c r="D43" s="46">
        <v>3709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3709</v>
      </c>
      <c r="P43" s="47">
        <f t="shared" si="10"/>
        <v>0.50697102241662106</v>
      </c>
      <c r="Q43" s="9"/>
    </row>
    <row r="44" spans="1:17">
      <c r="A44" s="12"/>
      <c r="B44" s="25">
        <v>347.1</v>
      </c>
      <c r="C44" s="20" t="s">
        <v>80</v>
      </c>
      <c r="D44" s="46">
        <v>6064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6064</v>
      </c>
      <c r="P44" s="47">
        <f t="shared" si="10"/>
        <v>0.82886823400765441</v>
      </c>
      <c r="Q44" s="9"/>
    </row>
    <row r="45" spans="1:17">
      <c r="A45" s="12"/>
      <c r="B45" s="25">
        <v>347.2</v>
      </c>
      <c r="C45" s="20" t="s">
        <v>81</v>
      </c>
      <c r="D45" s="46">
        <v>81458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81458</v>
      </c>
      <c r="P45" s="47">
        <f t="shared" si="10"/>
        <v>11.13422635319847</v>
      </c>
      <c r="Q45" s="9"/>
    </row>
    <row r="46" spans="1:17">
      <c r="A46" s="12"/>
      <c r="B46" s="25">
        <v>347.5</v>
      </c>
      <c r="C46" s="20" t="s">
        <v>82</v>
      </c>
      <c r="D46" s="46">
        <v>556778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556778</v>
      </c>
      <c r="P46" s="47">
        <f t="shared" si="10"/>
        <v>76.104155276107164</v>
      </c>
      <c r="Q46" s="9"/>
    </row>
    <row r="47" spans="1:17" ht="15.75">
      <c r="A47" s="29" t="s">
        <v>39</v>
      </c>
      <c r="B47" s="30"/>
      <c r="C47" s="31"/>
      <c r="D47" s="32">
        <f t="shared" ref="D47:N47" si="11">SUM(D48:D50)</f>
        <v>33066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33066</v>
      </c>
      <c r="P47" s="45">
        <f t="shared" si="10"/>
        <v>4.5196828868234009</v>
      </c>
      <c r="Q47" s="10"/>
    </row>
    <row r="48" spans="1:17">
      <c r="A48" s="13"/>
      <c r="B48" s="39">
        <v>351.5</v>
      </c>
      <c r="C48" s="21" t="s">
        <v>161</v>
      </c>
      <c r="D48" s="46">
        <v>20535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0" si="12">SUM(D48:N48)</f>
        <v>20535</v>
      </c>
      <c r="P48" s="47">
        <f t="shared" si="10"/>
        <v>2.8068616730453799</v>
      </c>
      <c r="Q48" s="9"/>
    </row>
    <row r="49" spans="1:17">
      <c r="A49" s="13"/>
      <c r="B49" s="39">
        <v>352</v>
      </c>
      <c r="C49" s="21" t="s">
        <v>83</v>
      </c>
      <c r="D49" s="46">
        <v>1681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1681</v>
      </c>
      <c r="P49" s="47">
        <f t="shared" si="10"/>
        <v>0.22977036632039366</v>
      </c>
      <c r="Q49" s="9"/>
    </row>
    <row r="50" spans="1:17">
      <c r="A50" s="13"/>
      <c r="B50" s="39">
        <v>354</v>
      </c>
      <c r="C50" s="21" t="s">
        <v>54</v>
      </c>
      <c r="D50" s="46">
        <v>10850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10850</v>
      </c>
      <c r="P50" s="47">
        <f t="shared" si="10"/>
        <v>1.4830508474576272</v>
      </c>
      <c r="Q50" s="9"/>
    </row>
    <row r="51" spans="1:17" ht="15.75">
      <c r="A51" s="29" t="s">
        <v>3</v>
      </c>
      <c r="B51" s="30"/>
      <c r="C51" s="31"/>
      <c r="D51" s="32">
        <f t="shared" ref="D51:N51" si="13">SUM(D52:D58)</f>
        <v>420148</v>
      </c>
      <c r="E51" s="32">
        <f t="shared" si="13"/>
        <v>1612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176240</v>
      </c>
      <c r="J51" s="32">
        <f t="shared" si="13"/>
        <v>0</v>
      </c>
      <c r="K51" s="32">
        <f t="shared" si="13"/>
        <v>-3104414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-2506414</v>
      </c>
      <c r="P51" s="45">
        <f t="shared" si="10"/>
        <v>-342.59349371241115</v>
      </c>
      <c r="Q51" s="10"/>
    </row>
    <row r="52" spans="1:17">
      <c r="A52" s="12"/>
      <c r="B52" s="25">
        <v>361.1</v>
      </c>
      <c r="C52" s="20" t="s">
        <v>56</v>
      </c>
      <c r="D52" s="46">
        <v>29909</v>
      </c>
      <c r="E52" s="46">
        <v>1612</v>
      </c>
      <c r="F52" s="46">
        <v>0</v>
      </c>
      <c r="G52" s="46">
        <v>0</v>
      </c>
      <c r="H52" s="46">
        <v>0</v>
      </c>
      <c r="I52" s="46">
        <v>90240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121761</v>
      </c>
      <c r="P52" s="47">
        <f t="shared" si="10"/>
        <v>16.643110989611809</v>
      </c>
      <c r="Q52" s="9"/>
    </row>
    <row r="53" spans="1:17">
      <c r="A53" s="12"/>
      <c r="B53" s="25">
        <v>361.3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-3237302</v>
      </c>
      <c r="L53" s="46">
        <v>0</v>
      </c>
      <c r="M53" s="46">
        <v>0</v>
      </c>
      <c r="N53" s="46">
        <v>0</v>
      </c>
      <c r="O53" s="46">
        <f t="shared" ref="O53:O64" si="14">SUM(D53:N53)</f>
        <v>-3237302</v>
      </c>
      <c r="P53" s="47">
        <f t="shared" si="10"/>
        <v>-442.49617277200656</v>
      </c>
      <c r="Q53" s="9"/>
    </row>
    <row r="54" spans="1:17">
      <c r="A54" s="12"/>
      <c r="B54" s="25">
        <v>362</v>
      </c>
      <c r="C54" s="20" t="s">
        <v>58</v>
      </c>
      <c r="D54" s="46">
        <v>26323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26323</v>
      </c>
      <c r="P54" s="47">
        <f t="shared" si="10"/>
        <v>3.5980043739748497</v>
      </c>
      <c r="Q54" s="9"/>
    </row>
    <row r="55" spans="1:17">
      <c r="A55" s="12"/>
      <c r="B55" s="25">
        <v>365</v>
      </c>
      <c r="C55" s="20" t="s">
        <v>105</v>
      </c>
      <c r="D55" s="46">
        <v>39187</v>
      </c>
      <c r="E55" s="46">
        <v>0</v>
      </c>
      <c r="F55" s="46">
        <v>0</v>
      </c>
      <c r="G55" s="46">
        <v>0</v>
      </c>
      <c r="H55" s="46">
        <v>0</v>
      </c>
      <c r="I55" s="46">
        <v>3961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43148</v>
      </c>
      <c r="P55" s="47">
        <f t="shared" si="10"/>
        <v>5.8977583378895568</v>
      </c>
      <c r="Q55" s="9"/>
    </row>
    <row r="56" spans="1:17">
      <c r="A56" s="12"/>
      <c r="B56" s="25">
        <v>366</v>
      </c>
      <c r="C56" s="20" t="s">
        <v>60</v>
      </c>
      <c r="D56" s="46">
        <v>198841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198841</v>
      </c>
      <c r="P56" s="47">
        <f t="shared" si="10"/>
        <v>27.178922908693274</v>
      </c>
      <c r="Q56" s="9"/>
    </row>
    <row r="57" spans="1:17">
      <c r="A57" s="12"/>
      <c r="B57" s="25">
        <v>368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132888</v>
      </c>
      <c r="L57" s="46">
        <v>0</v>
      </c>
      <c r="M57" s="46">
        <v>0</v>
      </c>
      <c r="N57" s="46">
        <v>0</v>
      </c>
      <c r="O57" s="46">
        <f t="shared" si="14"/>
        <v>132888</v>
      </c>
      <c r="P57" s="47">
        <f t="shared" si="10"/>
        <v>18.164024056861674</v>
      </c>
      <c r="Q57" s="9"/>
    </row>
    <row r="58" spans="1:17">
      <c r="A58" s="12"/>
      <c r="B58" s="25">
        <v>369.9</v>
      </c>
      <c r="C58" s="20" t="s">
        <v>62</v>
      </c>
      <c r="D58" s="46">
        <v>125888</v>
      </c>
      <c r="E58" s="46">
        <v>0</v>
      </c>
      <c r="F58" s="46">
        <v>0</v>
      </c>
      <c r="G58" s="46">
        <v>0</v>
      </c>
      <c r="H58" s="46">
        <v>0</v>
      </c>
      <c r="I58" s="46">
        <v>82039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207927</v>
      </c>
      <c r="P58" s="47">
        <f t="shared" si="10"/>
        <v>28.420858392564242</v>
      </c>
      <c r="Q58" s="9"/>
    </row>
    <row r="59" spans="1:17" ht="15.75">
      <c r="A59" s="29" t="s">
        <v>40</v>
      </c>
      <c r="B59" s="30"/>
      <c r="C59" s="31"/>
      <c r="D59" s="32">
        <f t="shared" ref="D59:N59" si="15">SUM(D60:D64)</f>
        <v>1177170</v>
      </c>
      <c r="E59" s="32">
        <f t="shared" si="15"/>
        <v>0</v>
      </c>
      <c r="F59" s="32">
        <f t="shared" si="15"/>
        <v>0</v>
      </c>
      <c r="G59" s="32">
        <f t="shared" si="15"/>
        <v>0</v>
      </c>
      <c r="H59" s="32">
        <f t="shared" si="15"/>
        <v>0</v>
      </c>
      <c r="I59" s="32">
        <f t="shared" si="15"/>
        <v>3373610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5"/>
        <v>0</v>
      </c>
      <c r="O59" s="32">
        <f t="shared" si="14"/>
        <v>4550780</v>
      </c>
      <c r="P59" s="45">
        <f t="shared" si="10"/>
        <v>622.03116457080375</v>
      </c>
      <c r="Q59" s="9"/>
    </row>
    <row r="60" spans="1:17">
      <c r="A60" s="12"/>
      <c r="B60" s="25">
        <v>381</v>
      </c>
      <c r="C60" s="20" t="s">
        <v>63</v>
      </c>
      <c r="D60" s="46">
        <v>1032912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1032912</v>
      </c>
      <c r="P60" s="47">
        <f t="shared" si="10"/>
        <v>141.18534718425369</v>
      </c>
      <c r="Q60" s="9"/>
    </row>
    <row r="61" spans="1:17">
      <c r="A61" s="12"/>
      <c r="B61" s="25">
        <v>388.1</v>
      </c>
      <c r="C61" s="20" t="s">
        <v>136</v>
      </c>
      <c r="D61" s="46">
        <v>144258</v>
      </c>
      <c r="E61" s="46">
        <v>0</v>
      </c>
      <c r="F61" s="46">
        <v>0</v>
      </c>
      <c r="G61" s="46">
        <v>0</v>
      </c>
      <c r="H61" s="46">
        <v>0</v>
      </c>
      <c r="I61" s="46">
        <v>39560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183818</v>
      </c>
      <c r="P61" s="47">
        <f t="shared" si="10"/>
        <v>25.12547840349918</v>
      </c>
      <c r="Q61" s="9"/>
    </row>
    <row r="62" spans="1:17">
      <c r="A62" s="12"/>
      <c r="B62" s="25">
        <v>389.4</v>
      </c>
      <c r="C62" s="20" t="s">
        <v>162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31371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31371</v>
      </c>
      <c r="P62" s="47">
        <f t="shared" si="10"/>
        <v>4.2879989065062878</v>
      </c>
      <c r="Q62" s="9"/>
    </row>
    <row r="63" spans="1:17">
      <c r="A63" s="12"/>
      <c r="B63" s="25">
        <v>389.5</v>
      </c>
      <c r="C63" s="20" t="s">
        <v>114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1489352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1489352</v>
      </c>
      <c r="P63" s="47">
        <f t="shared" si="10"/>
        <v>203.57463094587206</v>
      </c>
      <c r="Q63" s="9"/>
    </row>
    <row r="64" spans="1:17" ht="15.75" thickBot="1">
      <c r="A64" s="12"/>
      <c r="B64" s="25">
        <v>389.6</v>
      </c>
      <c r="C64" s="20" t="s">
        <v>163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1813327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1813327</v>
      </c>
      <c r="P64" s="47">
        <f t="shared" si="10"/>
        <v>247.8577091306725</v>
      </c>
      <c r="Q64" s="9"/>
    </row>
    <row r="65" spans="1:120" ht="16.5" thickBot="1">
      <c r="A65" s="14" t="s">
        <v>51</v>
      </c>
      <c r="B65" s="23"/>
      <c r="C65" s="22"/>
      <c r="D65" s="15">
        <f t="shared" ref="D65:N65" si="16">SUM(D5,D15,D21,D34,D47,D51,D59)</f>
        <v>9386679</v>
      </c>
      <c r="E65" s="15">
        <f t="shared" si="16"/>
        <v>343559</v>
      </c>
      <c r="F65" s="15">
        <f t="shared" si="16"/>
        <v>0</v>
      </c>
      <c r="G65" s="15">
        <f t="shared" si="16"/>
        <v>0</v>
      </c>
      <c r="H65" s="15">
        <f t="shared" si="16"/>
        <v>0</v>
      </c>
      <c r="I65" s="15">
        <f t="shared" si="16"/>
        <v>22676786</v>
      </c>
      <c r="J65" s="15">
        <f t="shared" si="16"/>
        <v>0</v>
      </c>
      <c r="K65" s="15">
        <f t="shared" si="16"/>
        <v>-3104414</v>
      </c>
      <c r="L65" s="15">
        <f t="shared" si="16"/>
        <v>0</v>
      </c>
      <c r="M65" s="15">
        <f t="shared" si="16"/>
        <v>0</v>
      </c>
      <c r="N65" s="15">
        <f t="shared" si="16"/>
        <v>0</v>
      </c>
      <c r="O65" s="15">
        <f>SUM(D65:N65)</f>
        <v>29302610</v>
      </c>
      <c r="P65" s="38">
        <f t="shared" si="10"/>
        <v>4005.2774740295245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118" t="s">
        <v>164</v>
      </c>
      <c r="N67" s="118"/>
      <c r="O67" s="118"/>
      <c r="P67" s="43">
        <v>7316</v>
      </c>
    </row>
    <row r="68" spans="1:120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142</v>
      </c>
      <c r="N4" s="35" t="s">
        <v>9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3718788</v>
      </c>
      <c r="E5" s="27">
        <f t="shared" si="0"/>
        <v>24681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3743469</v>
      </c>
      <c r="P5" s="33">
        <f t="shared" ref="P5:P36" si="1">(O5/P$65)</f>
        <v>508.07125407166126</v>
      </c>
      <c r="Q5" s="6"/>
    </row>
    <row r="6" spans="1:134">
      <c r="A6" s="12"/>
      <c r="B6" s="25">
        <v>311</v>
      </c>
      <c r="C6" s="20" t="s">
        <v>2</v>
      </c>
      <c r="D6" s="46">
        <v>1637232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1637232</v>
      </c>
      <c r="P6" s="47">
        <f t="shared" si="1"/>
        <v>222.20846905537459</v>
      </c>
      <c r="Q6" s="9"/>
    </row>
    <row r="7" spans="1:134">
      <c r="A7" s="12"/>
      <c r="B7" s="25">
        <v>312.41000000000003</v>
      </c>
      <c r="C7" s="20" t="s">
        <v>145</v>
      </c>
      <c r="D7" s="46">
        <v>342368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342368</v>
      </c>
      <c r="P7" s="47">
        <f t="shared" si="1"/>
        <v>46.466883821932683</v>
      </c>
      <c r="Q7" s="9"/>
    </row>
    <row r="8" spans="1:134">
      <c r="A8" s="12"/>
      <c r="B8" s="25">
        <v>312.43</v>
      </c>
      <c r="C8" s="20" t="s">
        <v>146</v>
      </c>
      <c r="D8" s="46">
        <v>71771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71771</v>
      </c>
      <c r="P8" s="47">
        <f t="shared" si="1"/>
        <v>9.7409066232356132</v>
      </c>
      <c r="Q8" s="9"/>
    </row>
    <row r="9" spans="1:134">
      <c r="A9" s="12"/>
      <c r="B9" s="25">
        <v>314.10000000000002</v>
      </c>
      <c r="C9" s="20" t="s">
        <v>13</v>
      </c>
      <c r="D9" s="46">
        <v>588106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588106</v>
      </c>
      <c r="P9" s="47">
        <f t="shared" si="1"/>
        <v>79.818946796959821</v>
      </c>
      <c r="Q9" s="9"/>
    </row>
    <row r="10" spans="1:134">
      <c r="A10" s="12"/>
      <c r="B10" s="25">
        <v>314.39999999999998</v>
      </c>
      <c r="C10" s="20" t="s">
        <v>117</v>
      </c>
      <c r="D10" s="46">
        <v>9873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9873</v>
      </c>
      <c r="P10" s="47">
        <f t="shared" si="1"/>
        <v>1.339983713355049</v>
      </c>
      <c r="Q10" s="9"/>
    </row>
    <row r="11" spans="1:134">
      <c r="A11" s="12"/>
      <c r="B11" s="25">
        <v>314.8</v>
      </c>
      <c r="C11" s="20" t="s">
        <v>14</v>
      </c>
      <c r="D11" s="46">
        <v>12764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12764</v>
      </c>
      <c r="P11" s="47">
        <f t="shared" si="1"/>
        <v>1.732356134636265</v>
      </c>
      <c r="Q11" s="9"/>
    </row>
    <row r="12" spans="1:134">
      <c r="A12" s="12"/>
      <c r="B12" s="25">
        <v>315.10000000000002</v>
      </c>
      <c r="C12" s="20" t="s">
        <v>147</v>
      </c>
      <c r="D12" s="46">
        <v>183422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183422</v>
      </c>
      <c r="P12" s="47">
        <f t="shared" si="1"/>
        <v>24.89440825190011</v>
      </c>
      <c r="Q12" s="9"/>
    </row>
    <row r="13" spans="1:134">
      <c r="A13" s="12"/>
      <c r="B13" s="25">
        <v>316</v>
      </c>
      <c r="C13" s="20" t="s">
        <v>97</v>
      </c>
      <c r="D13" s="46">
        <v>41910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41910</v>
      </c>
      <c r="P13" s="47">
        <f t="shared" si="1"/>
        <v>5.6881107491856682</v>
      </c>
      <c r="Q13" s="9"/>
    </row>
    <row r="14" spans="1:134">
      <c r="A14" s="12"/>
      <c r="B14" s="25">
        <v>319.89999999999998</v>
      </c>
      <c r="C14" s="20" t="s">
        <v>134</v>
      </c>
      <c r="D14" s="46">
        <v>831342</v>
      </c>
      <c r="E14" s="46">
        <v>24681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1" si="3">SUM(D14:N14)</f>
        <v>856023</v>
      </c>
      <c r="P14" s="47">
        <f t="shared" si="1"/>
        <v>116.18118892508143</v>
      </c>
      <c r="Q14" s="9"/>
    </row>
    <row r="15" spans="1:134" ht="15.75">
      <c r="A15" s="29" t="s">
        <v>17</v>
      </c>
      <c r="B15" s="30"/>
      <c r="C15" s="31"/>
      <c r="D15" s="32">
        <f t="shared" ref="D15:N15" si="4">SUM(D16:D19)</f>
        <v>139585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5199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3"/>
        <v>144784</v>
      </c>
      <c r="P15" s="45">
        <f t="shared" si="1"/>
        <v>19.650380021715527</v>
      </c>
      <c r="Q15" s="10"/>
    </row>
    <row r="16" spans="1:134">
      <c r="A16" s="12"/>
      <c r="B16" s="25">
        <v>322</v>
      </c>
      <c r="C16" s="20" t="s">
        <v>148</v>
      </c>
      <c r="D16" s="46">
        <v>41633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3"/>
        <v>41633</v>
      </c>
      <c r="P16" s="47">
        <f t="shared" si="1"/>
        <v>5.6505157437567863</v>
      </c>
      <c r="Q16" s="9"/>
    </row>
    <row r="17" spans="1:17">
      <c r="A17" s="12"/>
      <c r="B17" s="25">
        <v>322.89999999999998</v>
      </c>
      <c r="C17" s="20" t="s">
        <v>149</v>
      </c>
      <c r="D17" s="46">
        <v>39665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3"/>
        <v>39665</v>
      </c>
      <c r="P17" s="47">
        <f t="shared" si="1"/>
        <v>5.3834147665580891</v>
      </c>
      <c r="Q17" s="9"/>
    </row>
    <row r="18" spans="1:17">
      <c r="A18" s="12"/>
      <c r="B18" s="25">
        <v>323.39999999999998</v>
      </c>
      <c r="C18" s="20" t="s">
        <v>121</v>
      </c>
      <c r="D18" s="46">
        <v>58287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3"/>
        <v>58287</v>
      </c>
      <c r="P18" s="47">
        <f t="shared" si="1"/>
        <v>7.9108306188925077</v>
      </c>
      <c r="Q18" s="9"/>
    </row>
    <row r="19" spans="1:17">
      <c r="A19" s="12"/>
      <c r="B19" s="25">
        <v>324.91000000000003</v>
      </c>
      <c r="C19" s="20" t="s">
        <v>150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5199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3"/>
        <v>5199</v>
      </c>
      <c r="P19" s="47">
        <f t="shared" si="1"/>
        <v>0.70561889250814336</v>
      </c>
      <c r="Q19" s="9"/>
    </row>
    <row r="20" spans="1:17" ht="15.75">
      <c r="A20" s="29" t="s">
        <v>151</v>
      </c>
      <c r="B20" s="30"/>
      <c r="C20" s="31"/>
      <c r="D20" s="32">
        <f t="shared" ref="D20:N20" si="5">SUM(D21:D33)</f>
        <v>2212578</v>
      </c>
      <c r="E20" s="32">
        <f t="shared" si="5"/>
        <v>141213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81927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3"/>
        <v>2435718</v>
      </c>
      <c r="P20" s="45">
        <f t="shared" si="1"/>
        <v>330.58061889250814</v>
      </c>
      <c r="Q20" s="10"/>
    </row>
    <row r="21" spans="1:17">
      <c r="A21" s="12"/>
      <c r="B21" s="25">
        <v>331.2</v>
      </c>
      <c r="C21" s="20" t="s">
        <v>19</v>
      </c>
      <c r="D21" s="46">
        <v>570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3"/>
        <v>570</v>
      </c>
      <c r="P21" s="47">
        <f t="shared" si="1"/>
        <v>7.7361563517915316E-2</v>
      </c>
      <c r="Q21" s="9"/>
    </row>
    <row r="22" spans="1:17">
      <c r="A22" s="12"/>
      <c r="B22" s="25">
        <v>331.35</v>
      </c>
      <c r="C22" s="20" t="s">
        <v>152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73012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0" si="6">SUM(D22:N22)</f>
        <v>73012</v>
      </c>
      <c r="P22" s="47">
        <f t="shared" si="1"/>
        <v>9.9093376764386534</v>
      </c>
      <c r="Q22" s="9"/>
    </row>
    <row r="23" spans="1:17">
      <c r="A23" s="12"/>
      <c r="B23" s="25">
        <v>332</v>
      </c>
      <c r="C23" s="20" t="s">
        <v>153</v>
      </c>
      <c r="D23" s="46">
        <v>890000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890000</v>
      </c>
      <c r="P23" s="47">
        <f t="shared" si="1"/>
        <v>120.79261672095548</v>
      </c>
      <c r="Q23" s="9"/>
    </row>
    <row r="24" spans="1:17">
      <c r="A24" s="12"/>
      <c r="B24" s="25">
        <v>334.35</v>
      </c>
      <c r="C24" s="20" t="s">
        <v>130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8915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8915</v>
      </c>
      <c r="P24" s="47">
        <f t="shared" si="1"/>
        <v>1.2099619978284473</v>
      </c>
      <c r="Q24" s="9"/>
    </row>
    <row r="25" spans="1:17">
      <c r="A25" s="12"/>
      <c r="B25" s="25">
        <v>334.7</v>
      </c>
      <c r="C25" s="20" t="s">
        <v>24</v>
      </c>
      <c r="D25" s="46">
        <v>0</v>
      </c>
      <c r="E25" s="46">
        <v>111927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111927</v>
      </c>
      <c r="P25" s="47">
        <f t="shared" si="1"/>
        <v>15.190960912052118</v>
      </c>
      <c r="Q25" s="9"/>
    </row>
    <row r="26" spans="1:17">
      <c r="A26" s="12"/>
      <c r="B26" s="25">
        <v>334.9</v>
      </c>
      <c r="C26" s="20" t="s">
        <v>131</v>
      </c>
      <c r="D26" s="46">
        <v>198366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198366</v>
      </c>
      <c r="P26" s="47">
        <f t="shared" si="1"/>
        <v>26.922638436482085</v>
      </c>
      <c r="Q26" s="9"/>
    </row>
    <row r="27" spans="1:17">
      <c r="A27" s="12"/>
      <c r="B27" s="25">
        <v>335.14</v>
      </c>
      <c r="C27" s="20" t="s">
        <v>99</v>
      </c>
      <c r="D27" s="46">
        <v>4854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4854</v>
      </c>
      <c r="P27" s="47">
        <f t="shared" si="1"/>
        <v>0.65879478827361559</v>
      </c>
      <c r="Q27" s="9"/>
    </row>
    <row r="28" spans="1:17">
      <c r="A28" s="12"/>
      <c r="B28" s="25">
        <v>335.15</v>
      </c>
      <c r="C28" s="20" t="s">
        <v>100</v>
      </c>
      <c r="D28" s="46">
        <v>3202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3202</v>
      </c>
      <c r="P28" s="47">
        <f t="shared" si="1"/>
        <v>0.43458197611292076</v>
      </c>
      <c r="Q28" s="9"/>
    </row>
    <row r="29" spans="1:17">
      <c r="A29" s="12"/>
      <c r="B29" s="25">
        <v>335.18</v>
      </c>
      <c r="C29" s="20" t="s">
        <v>154</v>
      </c>
      <c r="D29" s="46">
        <v>413291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413291</v>
      </c>
      <c r="P29" s="47">
        <f t="shared" si="1"/>
        <v>56.092698154180241</v>
      </c>
      <c r="Q29" s="9"/>
    </row>
    <row r="30" spans="1:17">
      <c r="A30" s="12"/>
      <c r="B30" s="25">
        <v>335.19</v>
      </c>
      <c r="C30" s="20" t="s">
        <v>155</v>
      </c>
      <c r="D30" s="46">
        <v>362070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362070</v>
      </c>
      <c r="P30" s="47">
        <f t="shared" si="1"/>
        <v>49.140879478827358</v>
      </c>
      <c r="Q30" s="9"/>
    </row>
    <row r="31" spans="1:17">
      <c r="A31" s="12"/>
      <c r="B31" s="25">
        <v>335.48</v>
      </c>
      <c r="C31" s="20" t="s">
        <v>29</v>
      </c>
      <c r="D31" s="46">
        <v>9574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9574</v>
      </c>
      <c r="P31" s="47">
        <f t="shared" si="1"/>
        <v>1.2994028230184582</v>
      </c>
      <c r="Q31" s="9"/>
    </row>
    <row r="32" spans="1:17">
      <c r="A32" s="12"/>
      <c r="B32" s="25">
        <v>337.7</v>
      </c>
      <c r="C32" s="20" t="s">
        <v>33</v>
      </c>
      <c r="D32" s="46">
        <v>326228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326228</v>
      </c>
      <c r="P32" s="47">
        <f t="shared" si="1"/>
        <v>44.276330076004342</v>
      </c>
      <c r="Q32" s="9"/>
    </row>
    <row r="33" spans="1:17">
      <c r="A33" s="12"/>
      <c r="B33" s="25">
        <v>338</v>
      </c>
      <c r="C33" s="20" t="s">
        <v>135</v>
      </c>
      <c r="D33" s="46">
        <v>4423</v>
      </c>
      <c r="E33" s="46">
        <v>29286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33709</v>
      </c>
      <c r="P33" s="47">
        <f t="shared" si="1"/>
        <v>4.5750542888165038</v>
      </c>
      <c r="Q33" s="9"/>
    </row>
    <row r="34" spans="1:17" ht="15.75">
      <c r="A34" s="29" t="s">
        <v>38</v>
      </c>
      <c r="B34" s="30"/>
      <c r="C34" s="31"/>
      <c r="D34" s="32">
        <f t="shared" ref="D34:N34" si="7">SUM(D35:D46)</f>
        <v>1691697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17068590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18760287</v>
      </c>
      <c r="P34" s="45">
        <f t="shared" si="1"/>
        <v>2546.1844462540716</v>
      </c>
      <c r="Q34" s="10"/>
    </row>
    <row r="35" spans="1:17">
      <c r="A35" s="12"/>
      <c r="B35" s="25">
        <v>341.3</v>
      </c>
      <c r="C35" s="20" t="s">
        <v>102</v>
      </c>
      <c r="D35" s="46">
        <v>309506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6" si="8">SUM(D35:N35)</f>
        <v>309506</v>
      </c>
      <c r="P35" s="47">
        <f t="shared" si="1"/>
        <v>42.006786102062975</v>
      </c>
      <c r="Q35" s="9"/>
    </row>
    <row r="36" spans="1:17">
      <c r="A36" s="12"/>
      <c r="B36" s="25">
        <v>342.1</v>
      </c>
      <c r="C36" s="20" t="s">
        <v>92</v>
      </c>
      <c r="D36" s="46">
        <v>110238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110238</v>
      </c>
      <c r="P36" s="47">
        <f t="shared" si="1"/>
        <v>14.961726384364821</v>
      </c>
      <c r="Q36" s="9"/>
    </row>
    <row r="37" spans="1:17">
      <c r="A37" s="12"/>
      <c r="B37" s="25">
        <v>342.2</v>
      </c>
      <c r="C37" s="20" t="s">
        <v>93</v>
      </c>
      <c r="D37" s="46">
        <v>344930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344930</v>
      </c>
      <c r="P37" s="47">
        <f t="shared" ref="P37:P63" si="9">(O37/P$65)</f>
        <v>46.814603691639519</v>
      </c>
      <c r="Q37" s="9"/>
    </row>
    <row r="38" spans="1:17">
      <c r="A38" s="12"/>
      <c r="B38" s="25">
        <v>343.1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11871789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11871789</v>
      </c>
      <c r="P38" s="47">
        <f t="shared" si="9"/>
        <v>1611.2634364820847</v>
      </c>
      <c r="Q38" s="9"/>
    </row>
    <row r="39" spans="1:17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1584882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1584882</v>
      </c>
      <c r="P39" s="47">
        <f t="shared" si="9"/>
        <v>215.10342019543975</v>
      </c>
      <c r="Q39" s="9"/>
    </row>
    <row r="40" spans="1:17">
      <c r="A40" s="12"/>
      <c r="B40" s="25">
        <v>343.6</v>
      </c>
      <c r="C40" s="20" t="s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3611919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3611919</v>
      </c>
      <c r="P40" s="47">
        <f t="shared" si="9"/>
        <v>490.21701954397395</v>
      </c>
      <c r="Q40" s="9"/>
    </row>
    <row r="41" spans="1:17">
      <c r="A41" s="12"/>
      <c r="B41" s="25">
        <v>343.9</v>
      </c>
      <c r="C41" s="20" t="s">
        <v>47</v>
      </c>
      <c r="D41" s="46">
        <v>330479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330479</v>
      </c>
      <c r="P41" s="47">
        <f t="shared" si="9"/>
        <v>44.853284473398482</v>
      </c>
      <c r="Q41" s="9"/>
    </row>
    <row r="42" spans="1:17">
      <c r="A42" s="12"/>
      <c r="B42" s="25">
        <v>344.9</v>
      </c>
      <c r="C42" s="20" t="s">
        <v>103</v>
      </c>
      <c r="D42" s="46">
        <v>57304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57304</v>
      </c>
      <c r="P42" s="47">
        <f t="shared" si="9"/>
        <v>7.7774158523344195</v>
      </c>
      <c r="Q42" s="9"/>
    </row>
    <row r="43" spans="1:17">
      <c r="A43" s="12"/>
      <c r="B43" s="25">
        <v>346.4</v>
      </c>
      <c r="C43" s="20" t="s">
        <v>49</v>
      </c>
      <c r="D43" s="46">
        <v>5554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5554</v>
      </c>
      <c r="P43" s="47">
        <f t="shared" si="9"/>
        <v>0.75380021715526602</v>
      </c>
      <c r="Q43" s="9"/>
    </row>
    <row r="44" spans="1:17">
      <c r="A44" s="12"/>
      <c r="B44" s="25">
        <v>347.1</v>
      </c>
      <c r="C44" s="20" t="s">
        <v>80</v>
      </c>
      <c r="D44" s="46">
        <v>5582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5582</v>
      </c>
      <c r="P44" s="47">
        <f t="shared" si="9"/>
        <v>0.75760043431053203</v>
      </c>
      <c r="Q44" s="9"/>
    </row>
    <row r="45" spans="1:17">
      <c r="A45" s="12"/>
      <c r="B45" s="25">
        <v>347.2</v>
      </c>
      <c r="C45" s="20" t="s">
        <v>81</v>
      </c>
      <c r="D45" s="46">
        <v>76833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76833</v>
      </c>
      <c r="P45" s="47">
        <f t="shared" si="9"/>
        <v>10.427931596091206</v>
      </c>
      <c r="Q45" s="9"/>
    </row>
    <row r="46" spans="1:17">
      <c r="A46" s="12"/>
      <c r="B46" s="25">
        <v>347.5</v>
      </c>
      <c r="C46" s="20" t="s">
        <v>82</v>
      </c>
      <c r="D46" s="46">
        <v>451271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451271</v>
      </c>
      <c r="P46" s="47">
        <f t="shared" si="9"/>
        <v>61.24742128121607</v>
      </c>
      <c r="Q46" s="9"/>
    </row>
    <row r="47" spans="1:17" ht="15.75">
      <c r="A47" s="29" t="s">
        <v>39</v>
      </c>
      <c r="B47" s="30"/>
      <c r="C47" s="31"/>
      <c r="D47" s="32">
        <f t="shared" ref="D47:N47" si="10">SUM(D48:D50)</f>
        <v>29454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10"/>
        <v>0</v>
      </c>
      <c r="O47" s="32">
        <f t="shared" ref="O47:O52" si="11">SUM(D47:N47)</f>
        <v>29454</v>
      </c>
      <c r="P47" s="45">
        <f t="shared" si="9"/>
        <v>3.9975570032573291</v>
      </c>
      <c r="Q47" s="10"/>
    </row>
    <row r="48" spans="1:17">
      <c r="A48" s="13"/>
      <c r="B48" s="39">
        <v>351.1</v>
      </c>
      <c r="C48" s="21" t="s">
        <v>53</v>
      </c>
      <c r="D48" s="46">
        <v>17319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17319</v>
      </c>
      <c r="P48" s="47">
        <f t="shared" si="9"/>
        <v>2.3505700325732901</v>
      </c>
      <c r="Q48" s="9"/>
    </row>
    <row r="49" spans="1:120">
      <c r="A49" s="13"/>
      <c r="B49" s="39">
        <v>352</v>
      </c>
      <c r="C49" s="21" t="s">
        <v>83</v>
      </c>
      <c r="D49" s="46">
        <v>1148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1148</v>
      </c>
      <c r="P49" s="47">
        <f t="shared" si="9"/>
        <v>0.15580890336590664</v>
      </c>
      <c r="Q49" s="9"/>
    </row>
    <row r="50" spans="1:120">
      <c r="A50" s="13"/>
      <c r="B50" s="39">
        <v>354</v>
      </c>
      <c r="C50" s="21" t="s">
        <v>54</v>
      </c>
      <c r="D50" s="46">
        <v>10987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10987</v>
      </c>
      <c r="P50" s="47">
        <f t="shared" si="9"/>
        <v>1.4911780673181325</v>
      </c>
      <c r="Q50" s="9"/>
    </row>
    <row r="51" spans="1:120" ht="15.75">
      <c r="A51" s="29" t="s">
        <v>3</v>
      </c>
      <c r="B51" s="30"/>
      <c r="C51" s="31"/>
      <c r="D51" s="32">
        <f t="shared" ref="D51:N51" si="12">SUM(D52:D59)</f>
        <v>1156363</v>
      </c>
      <c r="E51" s="32">
        <f t="shared" si="12"/>
        <v>522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232930</v>
      </c>
      <c r="J51" s="32">
        <f t="shared" si="12"/>
        <v>0</v>
      </c>
      <c r="K51" s="32">
        <f t="shared" si="12"/>
        <v>3018766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 t="shared" si="11"/>
        <v>4408581</v>
      </c>
      <c r="P51" s="45">
        <f t="shared" si="9"/>
        <v>598.3416123778502</v>
      </c>
      <c r="Q51" s="10"/>
    </row>
    <row r="52" spans="1:120">
      <c r="A52" s="12"/>
      <c r="B52" s="25">
        <v>361.1</v>
      </c>
      <c r="C52" s="20" t="s">
        <v>56</v>
      </c>
      <c r="D52" s="46">
        <v>35285</v>
      </c>
      <c r="E52" s="46">
        <v>522</v>
      </c>
      <c r="F52" s="46">
        <v>0</v>
      </c>
      <c r="G52" s="46">
        <v>0</v>
      </c>
      <c r="H52" s="46">
        <v>0</v>
      </c>
      <c r="I52" s="46">
        <v>18916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54723</v>
      </c>
      <c r="P52" s="47">
        <f t="shared" si="9"/>
        <v>7.4271172638436482</v>
      </c>
      <c r="Q52" s="9"/>
    </row>
    <row r="53" spans="1:120">
      <c r="A53" s="12"/>
      <c r="B53" s="25">
        <v>361.3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2950660</v>
      </c>
      <c r="L53" s="46">
        <v>0</v>
      </c>
      <c r="M53" s="46">
        <v>0</v>
      </c>
      <c r="N53" s="46">
        <v>0</v>
      </c>
      <c r="O53" s="46">
        <f t="shared" ref="O53:O59" si="13">SUM(D53:N53)</f>
        <v>2950660</v>
      </c>
      <c r="P53" s="47">
        <f t="shared" si="9"/>
        <v>400.46959826275787</v>
      </c>
      <c r="Q53" s="9"/>
    </row>
    <row r="54" spans="1:120">
      <c r="A54" s="12"/>
      <c r="B54" s="25">
        <v>362</v>
      </c>
      <c r="C54" s="20" t="s">
        <v>58</v>
      </c>
      <c r="D54" s="46">
        <v>26884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26884</v>
      </c>
      <c r="P54" s="47">
        <f t="shared" si="9"/>
        <v>3.6487513572204127</v>
      </c>
      <c r="Q54" s="9"/>
    </row>
    <row r="55" spans="1:120">
      <c r="A55" s="12"/>
      <c r="B55" s="25">
        <v>364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12645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12645</v>
      </c>
      <c r="P55" s="47">
        <f t="shared" si="9"/>
        <v>1.7162052117263844</v>
      </c>
      <c r="Q55" s="9"/>
    </row>
    <row r="56" spans="1:120">
      <c r="A56" s="12"/>
      <c r="B56" s="25">
        <v>365</v>
      </c>
      <c r="C56" s="20" t="s">
        <v>105</v>
      </c>
      <c r="D56" s="46">
        <v>1011718</v>
      </c>
      <c r="E56" s="46">
        <v>0</v>
      </c>
      <c r="F56" s="46">
        <v>0</v>
      </c>
      <c r="G56" s="46">
        <v>0</v>
      </c>
      <c r="H56" s="46">
        <v>0</v>
      </c>
      <c r="I56" s="46">
        <v>606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1012324</v>
      </c>
      <c r="P56" s="47">
        <f t="shared" si="9"/>
        <v>137.39467969598263</v>
      </c>
      <c r="Q56" s="9"/>
    </row>
    <row r="57" spans="1:120">
      <c r="A57" s="12"/>
      <c r="B57" s="25">
        <v>366</v>
      </c>
      <c r="C57" s="20" t="s">
        <v>60</v>
      </c>
      <c r="D57" s="46">
        <v>21559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21559</v>
      </c>
      <c r="P57" s="47">
        <f t="shared" si="9"/>
        <v>2.9260314875135722</v>
      </c>
      <c r="Q57" s="9"/>
    </row>
    <row r="58" spans="1:120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68106</v>
      </c>
      <c r="L58" s="46">
        <v>0</v>
      </c>
      <c r="M58" s="46">
        <v>0</v>
      </c>
      <c r="N58" s="46">
        <v>0</v>
      </c>
      <c r="O58" s="46">
        <f t="shared" si="13"/>
        <v>68106</v>
      </c>
      <c r="P58" s="47">
        <f t="shared" si="9"/>
        <v>9.2434853420195449</v>
      </c>
      <c r="Q58" s="9"/>
    </row>
    <row r="59" spans="1:120">
      <c r="A59" s="12"/>
      <c r="B59" s="25">
        <v>369.9</v>
      </c>
      <c r="C59" s="20" t="s">
        <v>62</v>
      </c>
      <c r="D59" s="46">
        <v>60917</v>
      </c>
      <c r="E59" s="46">
        <v>0</v>
      </c>
      <c r="F59" s="46">
        <v>0</v>
      </c>
      <c r="G59" s="46">
        <v>0</v>
      </c>
      <c r="H59" s="46">
        <v>0</v>
      </c>
      <c r="I59" s="46">
        <v>200763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261680</v>
      </c>
      <c r="P59" s="47">
        <f t="shared" si="9"/>
        <v>35.515743756786101</v>
      </c>
      <c r="Q59" s="9"/>
    </row>
    <row r="60" spans="1:120" ht="15.75">
      <c r="A60" s="29" t="s">
        <v>40</v>
      </c>
      <c r="B60" s="30"/>
      <c r="C60" s="31"/>
      <c r="D60" s="32">
        <f t="shared" ref="D60:N60" si="14">SUM(D61:D62)</f>
        <v>1337994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si="14"/>
        <v>0</v>
      </c>
      <c r="O60" s="32">
        <f>SUM(D60:N60)</f>
        <v>1337994</v>
      </c>
      <c r="P60" s="45">
        <f t="shared" si="9"/>
        <v>181.59527687296418</v>
      </c>
      <c r="Q60" s="9"/>
    </row>
    <row r="61" spans="1:120">
      <c r="A61" s="12"/>
      <c r="B61" s="25">
        <v>381</v>
      </c>
      <c r="C61" s="20" t="s">
        <v>63</v>
      </c>
      <c r="D61" s="46">
        <v>1331126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1331126</v>
      </c>
      <c r="P61" s="47">
        <f t="shared" si="9"/>
        <v>180.66313789359393</v>
      </c>
      <c r="Q61" s="9"/>
    </row>
    <row r="62" spans="1:120" ht="15.75" thickBot="1">
      <c r="A62" s="12"/>
      <c r="B62" s="25">
        <v>388.1</v>
      </c>
      <c r="C62" s="20" t="s">
        <v>136</v>
      </c>
      <c r="D62" s="46">
        <v>6868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6868</v>
      </c>
      <c r="P62" s="47">
        <f t="shared" si="9"/>
        <v>0.9321389793702497</v>
      </c>
      <c r="Q62" s="9"/>
    </row>
    <row r="63" spans="1:120" ht="16.5" thickBot="1">
      <c r="A63" s="14" t="s">
        <v>51</v>
      </c>
      <c r="B63" s="23"/>
      <c r="C63" s="22"/>
      <c r="D63" s="15">
        <f t="shared" ref="D63:N63" si="15">SUM(D5,D15,D20,D34,D47,D51,D60)</f>
        <v>10286459</v>
      </c>
      <c r="E63" s="15">
        <f t="shared" si="15"/>
        <v>166416</v>
      </c>
      <c r="F63" s="15">
        <f t="shared" si="15"/>
        <v>0</v>
      </c>
      <c r="G63" s="15">
        <f t="shared" si="15"/>
        <v>0</v>
      </c>
      <c r="H63" s="15">
        <f t="shared" si="15"/>
        <v>0</v>
      </c>
      <c r="I63" s="15">
        <f t="shared" si="15"/>
        <v>17388646</v>
      </c>
      <c r="J63" s="15">
        <f t="shared" si="15"/>
        <v>0</v>
      </c>
      <c r="K63" s="15">
        <f t="shared" si="15"/>
        <v>3018766</v>
      </c>
      <c r="L63" s="15">
        <f t="shared" si="15"/>
        <v>0</v>
      </c>
      <c r="M63" s="15">
        <f t="shared" si="15"/>
        <v>0</v>
      </c>
      <c r="N63" s="15">
        <f t="shared" si="15"/>
        <v>0</v>
      </c>
      <c r="O63" s="15">
        <f>SUM(D63:N63)</f>
        <v>30860287</v>
      </c>
      <c r="P63" s="38">
        <f t="shared" si="9"/>
        <v>4188.4211454940287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156</v>
      </c>
      <c r="N65" s="118"/>
      <c r="O65" s="118"/>
      <c r="P65" s="43">
        <v>7368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3440305</v>
      </c>
      <c r="E5" s="27">
        <f t="shared" si="0"/>
        <v>15525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3455830</v>
      </c>
      <c r="O5" s="33">
        <f t="shared" ref="O5:O36" si="1">(N5/O$66)</f>
        <v>430.8477745916968</v>
      </c>
      <c r="P5" s="6"/>
    </row>
    <row r="6" spans="1:133">
      <c r="A6" s="12"/>
      <c r="B6" s="25">
        <v>311</v>
      </c>
      <c r="C6" s="20" t="s">
        <v>2</v>
      </c>
      <c r="D6" s="46">
        <v>1544514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1544514</v>
      </c>
      <c r="O6" s="47">
        <f t="shared" si="1"/>
        <v>192.55878319411545</v>
      </c>
      <c r="P6" s="9"/>
    </row>
    <row r="7" spans="1:133">
      <c r="A7" s="12"/>
      <c r="B7" s="25">
        <v>312.41000000000003</v>
      </c>
      <c r="C7" s="20" t="s">
        <v>11</v>
      </c>
      <c r="D7" s="46">
        <v>311356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311356</v>
      </c>
      <c r="O7" s="47">
        <f t="shared" si="1"/>
        <v>38.817603790051116</v>
      </c>
      <c r="P7" s="9"/>
    </row>
    <row r="8" spans="1:133">
      <c r="A8" s="12"/>
      <c r="B8" s="25">
        <v>312.42</v>
      </c>
      <c r="C8" s="20" t="s">
        <v>10</v>
      </c>
      <c r="D8" s="46">
        <v>64401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64401</v>
      </c>
      <c r="O8" s="47">
        <f t="shared" si="1"/>
        <v>8.0290487470390222</v>
      </c>
      <c r="P8" s="9"/>
    </row>
    <row r="9" spans="1:133">
      <c r="A9" s="12"/>
      <c r="B9" s="25">
        <v>312.60000000000002</v>
      </c>
      <c r="C9" s="20" t="s">
        <v>12</v>
      </c>
      <c r="D9" s="46">
        <v>717688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717688</v>
      </c>
      <c r="O9" s="47">
        <f t="shared" si="1"/>
        <v>89.476125171425011</v>
      </c>
      <c r="P9" s="9"/>
    </row>
    <row r="10" spans="1:133">
      <c r="A10" s="12"/>
      <c r="B10" s="25">
        <v>314.10000000000002</v>
      </c>
      <c r="C10" s="20" t="s">
        <v>13</v>
      </c>
      <c r="D10" s="46">
        <v>563527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563527</v>
      </c>
      <c r="O10" s="47">
        <f t="shared" si="1"/>
        <v>70.256451813988278</v>
      </c>
      <c r="P10" s="9"/>
    </row>
    <row r="11" spans="1:133">
      <c r="A11" s="12"/>
      <c r="B11" s="25">
        <v>314.39999999999998</v>
      </c>
      <c r="C11" s="20" t="s">
        <v>117</v>
      </c>
      <c r="D11" s="46">
        <v>9409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9409</v>
      </c>
      <c r="O11" s="47">
        <f t="shared" si="1"/>
        <v>1.1730457548934048</v>
      </c>
      <c r="P11" s="9"/>
    </row>
    <row r="12" spans="1:133">
      <c r="A12" s="12"/>
      <c r="B12" s="25">
        <v>314.8</v>
      </c>
      <c r="C12" s="20" t="s">
        <v>14</v>
      </c>
      <c r="D12" s="46">
        <v>18790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18790</v>
      </c>
      <c r="O12" s="47">
        <f t="shared" si="1"/>
        <v>2.3426006732327638</v>
      </c>
      <c r="P12" s="9"/>
    </row>
    <row r="13" spans="1:133">
      <c r="A13" s="12"/>
      <c r="B13" s="25">
        <v>315</v>
      </c>
      <c r="C13" s="20" t="s">
        <v>96</v>
      </c>
      <c r="D13" s="46">
        <v>183907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183907</v>
      </c>
      <c r="O13" s="47">
        <f t="shared" si="1"/>
        <v>22.928188505173917</v>
      </c>
      <c r="P13" s="9"/>
    </row>
    <row r="14" spans="1:133">
      <c r="A14" s="12"/>
      <c r="B14" s="25">
        <v>316</v>
      </c>
      <c r="C14" s="20" t="s">
        <v>97</v>
      </c>
      <c r="D14" s="46">
        <v>26713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26713</v>
      </c>
      <c r="O14" s="47">
        <f t="shared" si="1"/>
        <v>3.3303827452936043</v>
      </c>
      <c r="P14" s="9"/>
    </row>
    <row r="15" spans="1:133">
      <c r="A15" s="12"/>
      <c r="B15" s="25">
        <v>319</v>
      </c>
      <c r="C15" s="20" t="s">
        <v>134</v>
      </c>
      <c r="D15" s="46">
        <v>0</v>
      </c>
      <c r="E15" s="46">
        <v>15525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15525</v>
      </c>
      <c r="O15" s="47">
        <f t="shared" si="1"/>
        <v>1.9355441964842288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SUM(D17:D19)</f>
        <v>114286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114286</v>
      </c>
      <c r="O16" s="45">
        <f t="shared" si="1"/>
        <v>14.248348086273532</v>
      </c>
      <c r="P16" s="10"/>
    </row>
    <row r="17" spans="1:16">
      <c r="A17" s="12"/>
      <c r="B17" s="25">
        <v>322</v>
      </c>
      <c r="C17" s="20" t="s">
        <v>0</v>
      </c>
      <c r="D17" s="46">
        <v>41300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41300</v>
      </c>
      <c r="O17" s="47">
        <f t="shared" si="1"/>
        <v>5.1489839172173042</v>
      </c>
      <c r="P17" s="9"/>
    </row>
    <row r="18" spans="1:16">
      <c r="A18" s="12"/>
      <c r="B18" s="25">
        <v>323.39999999999998</v>
      </c>
      <c r="C18" s="20" t="s">
        <v>121</v>
      </c>
      <c r="D18" s="46">
        <v>23939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23939</v>
      </c>
      <c r="O18" s="47">
        <f t="shared" si="1"/>
        <v>2.9845405809749406</v>
      </c>
      <c r="P18" s="9"/>
    </row>
    <row r="19" spans="1:16">
      <c r="A19" s="12"/>
      <c r="B19" s="25">
        <v>329</v>
      </c>
      <c r="C19" s="20" t="s">
        <v>18</v>
      </c>
      <c r="D19" s="46">
        <v>49047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49047</v>
      </c>
      <c r="O19" s="47">
        <f t="shared" si="1"/>
        <v>6.1148235880812862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SUM(D21:D33)</f>
        <v>1595461</v>
      </c>
      <c r="E20" s="32">
        <f t="shared" si="5"/>
        <v>145261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1740722</v>
      </c>
      <c r="O20" s="45">
        <f t="shared" si="1"/>
        <v>217.02057100112205</v>
      </c>
      <c r="P20" s="10"/>
    </row>
    <row r="21" spans="1:16">
      <c r="A21" s="12"/>
      <c r="B21" s="25">
        <v>331.2</v>
      </c>
      <c r="C21" s="20" t="s">
        <v>19</v>
      </c>
      <c r="D21" s="46">
        <v>4681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4681</v>
      </c>
      <c r="O21" s="47">
        <f t="shared" si="1"/>
        <v>0.58359306819598555</v>
      </c>
      <c r="P21" s="9"/>
    </row>
    <row r="22" spans="1:16">
      <c r="A22" s="12"/>
      <c r="B22" s="25">
        <v>331.5</v>
      </c>
      <c r="C22" s="20" t="s">
        <v>21</v>
      </c>
      <c r="D22" s="46">
        <v>240025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240025</v>
      </c>
      <c r="O22" s="47">
        <f t="shared" si="1"/>
        <v>29.9245729958858</v>
      </c>
      <c r="P22" s="9"/>
    </row>
    <row r="23" spans="1:16">
      <c r="A23" s="12"/>
      <c r="B23" s="25">
        <v>334.2</v>
      </c>
      <c r="C23" s="20" t="s">
        <v>125</v>
      </c>
      <c r="D23" s="46">
        <v>45107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45107</v>
      </c>
      <c r="O23" s="47">
        <f t="shared" si="1"/>
        <v>5.6236130158334374</v>
      </c>
      <c r="P23" s="9"/>
    </row>
    <row r="24" spans="1:16">
      <c r="A24" s="12"/>
      <c r="B24" s="25">
        <v>334.5</v>
      </c>
      <c r="C24" s="20" t="s">
        <v>113</v>
      </c>
      <c r="D24" s="46">
        <v>7108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7108</v>
      </c>
      <c r="O24" s="47">
        <f t="shared" si="1"/>
        <v>0.88617379379129779</v>
      </c>
      <c r="P24" s="9"/>
    </row>
    <row r="25" spans="1:16">
      <c r="A25" s="12"/>
      <c r="B25" s="25">
        <v>334.7</v>
      </c>
      <c r="C25" s="20" t="s">
        <v>24</v>
      </c>
      <c r="D25" s="46">
        <v>0</v>
      </c>
      <c r="E25" s="46">
        <v>126409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126409</v>
      </c>
      <c r="O25" s="47">
        <f t="shared" si="1"/>
        <v>15.759755641441217</v>
      </c>
      <c r="P25" s="9"/>
    </row>
    <row r="26" spans="1:16">
      <c r="A26" s="12"/>
      <c r="B26" s="25">
        <v>334.9</v>
      </c>
      <c r="C26" s="20" t="s">
        <v>131</v>
      </c>
      <c r="D26" s="46">
        <v>460760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460760</v>
      </c>
      <c r="O26" s="47">
        <f t="shared" si="1"/>
        <v>57.444208951502304</v>
      </c>
      <c r="P26" s="9"/>
    </row>
    <row r="27" spans="1:16">
      <c r="A27" s="12"/>
      <c r="B27" s="25">
        <v>335.12</v>
      </c>
      <c r="C27" s="20" t="s">
        <v>98</v>
      </c>
      <c r="D27" s="46">
        <v>304851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304851</v>
      </c>
      <c r="O27" s="47">
        <f t="shared" si="1"/>
        <v>38.006607654905871</v>
      </c>
      <c r="P27" s="9"/>
    </row>
    <row r="28" spans="1:16">
      <c r="A28" s="12"/>
      <c r="B28" s="25">
        <v>335.14</v>
      </c>
      <c r="C28" s="20" t="s">
        <v>99</v>
      </c>
      <c r="D28" s="46">
        <v>4891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4891</v>
      </c>
      <c r="O28" s="47">
        <f t="shared" si="1"/>
        <v>0.60977434235132777</v>
      </c>
      <c r="P28" s="9"/>
    </row>
    <row r="29" spans="1:16">
      <c r="A29" s="12"/>
      <c r="B29" s="25">
        <v>335.15</v>
      </c>
      <c r="C29" s="20" t="s">
        <v>100</v>
      </c>
      <c r="D29" s="46">
        <v>3350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3350</v>
      </c>
      <c r="O29" s="47">
        <f t="shared" si="1"/>
        <v>0.41765365914474506</v>
      </c>
      <c r="P29" s="9"/>
    </row>
    <row r="30" spans="1:16">
      <c r="A30" s="12"/>
      <c r="B30" s="25">
        <v>335.18</v>
      </c>
      <c r="C30" s="20" t="s">
        <v>101</v>
      </c>
      <c r="D30" s="46">
        <v>358439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358439</v>
      </c>
      <c r="O30" s="47">
        <f t="shared" si="1"/>
        <v>44.687570128412915</v>
      </c>
      <c r="P30" s="9"/>
    </row>
    <row r="31" spans="1:16">
      <c r="A31" s="12"/>
      <c r="B31" s="25">
        <v>335.49</v>
      </c>
      <c r="C31" s="20" t="s">
        <v>29</v>
      </c>
      <c r="D31" s="46">
        <v>10750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10750</v>
      </c>
      <c r="O31" s="47">
        <f t="shared" si="1"/>
        <v>1.3402318912853759</v>
      </c>
      <c r="P31" s="9"/>
    </row>
    <row r="32" spans="1:16">
      <c r="A32" s="12"/>
      <c r="B32" s="25">
        <v>337.7</v>
      </c>
      <c r="C32" s="20" t="s">
        <v>33</v>
      </c>
      <c r="D32" s="46">
        <v>150214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150214</v>
      </c>
      <c r="O32" s="47">
        <f t="shared" si="1"/>
        <v>18.727590076050369</v>
      </c>
      <c r="P32" s="9"/>
    </row>
    <row r="33" spans="1:16">
      <c r="A33" s="12"/>
      <c r="B33" s="25">
        <v>338</v>
      </c>
      <c r="C33" s="20" t="s">
        <v>135</v>
      </c>
      <c r="D33" s="46">
        <v>5285</v>
      </c>
      <c r="E33" s="46">
        <v>18852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24137</v>
      </c>
      <c r="O33" s="47">
        <f t="shared" si="1"/>
        <v>3.0092257823214061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SUM(D35:D46)</f>
        <v>1618026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16487772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18105798</v>
      </c>
      <c r="O34" s="45">
        <f t="shared" si="1"/>
        <v>2257.2993392345093</v>
      </c>
      <c r="P34" s="10"/>
    </row>
    <row r="35" spans="1:16">
      <c r="A35" s="12"/>
      <c r="B35" s="25">
        <v>341.3</v>
      </c>
      <c r="C35" s="20" t="s">
        <v>102</v>
      </c>
      <c r="D35" s="46">
        <v>308471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8">SUM(D35:M35)</f>
        <v>308471</v>
      </c>
      <c r="O35" s="47">
        <f t="shared" si="1"/>
        <v>38.457922952250343</v>
      </c>
      <c r="P35" s="9"/>
    </row>
    <row r="36" spans="1:16">
      <c r="A36" s="12"/>
      <c r="B36" s="25">
        <v>342.1</v>
      </c>
      <c r="C36" s="20" t="s">
        <v>92</v>
      </c>
      <c r="D36" s="46">
        <v>119998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119998</v>
      </c>
      <c r="O36" s="47">
        <f t="shared" si="1"/>
        <v>14.960478743298841</v>
      </c>
      <c r="P36" s="9"/>
    </row>
    <row r="37" spans="1:16">
      <c r="A37" s="12"/>
      <c r="B37" s="25">
        <v>342.2</v>
      </c>
      <c r="C37" s="20" t="s">
        <v>93</v>
      </c>
      <c r="D37" s="46">
        <v>248851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248851</v>
      </c>
      <c r="O37" s="47">
        <f t="shared" ref="O37:O64" si="9">(N37/O$66)</f>
        <v>31.024934546814613</v>
      </c>
      <c r="P37" s="9"/>
    </row>
    <row r="38" spans="1:16">
      <c r="A38" s="12"/>
      <c r="B38" s="25">
        <v>343.1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11600465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11600465</v>
      </c>
      <c r="O38" s="47">
        <f t="shared" si="9"/>
        <v>1446.2616880688192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1327864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1327864</v>
      </c>
      <c r="O39" s="47">
        <f t="shared" si="9"/>
        <v>165.54843535718737</v>
      </c>
      <c r="P39" s="9"/>
    </row>
    <row r="40" spans="1:16">
      <c r="A40" s="12"/>
      <c r="B40" s="25">
        <v>343.6</v>
      </c>
      <c r="C40" s="20" t="s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3559443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3559443</v>
      </c>
      <c r="O40" s="47">
        <f t="shared" si="9"/>
        <v>443.7654905872086</v>
      </c>
      <c r="P40" s="9"/>
    </row>
    <row r="41" spans="1:16">
      <c r="A41" s="12"/>
      <c r="B41" s="25">
        <v>343.9</v>
      </c>
      <c r="C41" s="20" t="s">
        <v>47</v>
      </c>
      <c r="D41" s="46">
        <v>328529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328529</v>
      </c>
      <c r="O41" s="47">
        <f t="shared" si="9"/>
        <v>40.958608652287744</v>
      </c>
      <c r="P41" s="9"/>
    </row>
    <row r="42" spans="1:16">
      <c r="A42" s="12"/>
      <c r="B42" s="25">
        <v>344.9</v>
      </c>
      <c r="C42" s="20" t="s">
        <v>103</v>
      </c>
      <c r="D42" s="46">
        <v>58863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58863</v>
      </c>
      <c r="O42" s="47">
        <f t="shared" si="9"/>
        <v>7.3386111457424263</v>
      </c>
      <c r="P42" s="9"/>
    </row>
    <row r="43" spans="1:16">
      <c r="A43" s="12"/>
      <c r="B43" s="25">
        <v>346.4</v>
      </c>
      <c r="C43" s="20" t="s">
        <v>49</v>
      </c>
      <c r="D43" s="46">
        <v>6183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6183</v>
      </c>
      <c r="O43" s="47">
        <f t="shared" si="9"/>
        <v>0.77085151477371894</v>
      </c>
      <c r="P43" s="9"/>
    </row>
    <row r="44" spans="1:16">
      <c r="A44" s="12"/>
      <c r="B44" s="25">
        <v>347.1</v>
      </c>
      <c r="C44" s="20" t="s">
        <v>80</v>
      </c>
      <c r="D44" s="46">
        <v>3570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3570</v>
      </c>
      <c r="O44" s="47">
        <f t="shared" si="9"/>
        <v>0.44508166064081783</v>
      </c>
      <c r="P44" s="9"/>
    </row>
    <row r="45" spans="1:16">
      <c r="A45" s="12"/>
      <c r="B45" s="25">
        <v>347.2</v>
      </c>
      <c r="C45" s="20" t="s">
        <v>81</v>
      </c>
      <c r="D45" s="46">
        <v>34396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34396</v>
      </c>
      <c r="O45" s="47">
        <f t="shared" si="9"/>
        <v>4.2882433611769102</v>
      </c>
      <c r="P45" s="9"/>
    </row>
    <row r="46" spans="1:16">
      <c r="A46" s="12"/>
      <c r="B46" s="25">
        <v>347.5</v>
      </c>
      <c r="C46" s="20" t="s">
        <v>82</v>
      </c>
      <c r="D46" s="46">
        <v>509165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509165</v>
      </c>
      <c r="O46" s="47">
        <f t="shared" si="9"/>
        <v>63.47899264430869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SUM(D48:D50)</f>
        <v>23016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23016</v>
      </c>
      <c r="O47" s="45">
        <f t="shared" si="9"/>
        <v>2.8694676474255081</v>
      </c>
      <c r="P47" s="10"/>
    </row>
    <row r="48" spans="1:16">
      <c r="A48" s="13"/>
      <c r="B48" s="39">
        <v>351.1</v>
      </c>
      <c r="C48" s="21" t="s">
        <v>53</v>
      </c>
      <c r="D48" s="46">
        <v>15746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15746</v>
      </c>
      <c r="O48" s="47">
        <f t="shared" si="9"/>
        <v>1.9630968707143748</v>
      </c>
      <c r="P48" s="9"/>
    </row>
    <row r="49" spans="1:119">
      <c r="A49" s="13"/>
      <c r="B49" s="39">
        <v>352</v>
      </c>
      <c r="C49" s="21" t="s">
        <v>83</v>
      </c>
      <c r="D49" s="46">
        <v>1617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1617</v>
      </c>
      <c r="O49" s="47">
        <f t="shared" si="9"/>
        <v>0.20159581099613513</v>
      </c>
      <c r="P49" s="9"/>
    </row>
    <row r="50" spans="1:119">
      <c r="A50" s="13"/>
      <c r="B50" s="39">
        <v>354</v>
      </c>
      <c r="C50" s="21" t="s">
        <v>54</v>
      </c>
      <c r="D50" s="46">
        <v>5653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5653</v>
      </c>
      <c r="O50" s="47">
        <f t="shared" si="9"/>
        <v>0.70477496571499809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SUM(D52:D59)</f>
        <v>174376</v>
      </c>
      <c r="E51" s="32">
        <f t="shared" si="12"/>
        <v>1112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393781</v>
      </c>
      <c r="J51" s="32">
        <f t="shared" si="12"/>
        <v>0</v>
      </c>
      <c r="K51" s="32">
        <f t="shared" si="12"/>
        <v>1275797</v>
      </c>
      <c r="L51" s="32">
        <f t="shared" si="12"/>
        <v>0</v>
      </c>
      <c r="M51" s="32">
        <f t="shared" si="12"/>
        <v>0</v>
      </c>
      <c r="N51" s="32">
        <f t="shared" si="11"/>
        <v>1845066</v>
      </c>
      <c r="O51" s="45">
        <f t="shared" si="9"/>
        <v>230.02942276524124</v>
      </c>
      <c r="P51" s="10"/>
    </row>
    <row r="52" spans="1:119">
      <c r="A52" s="12"/>
      <c r="B52" s="25">
        <v>361.1</v>
      </c>
      <c r="C52" s="20" t="s">
        <v>56</v>
      </c>
      <c r="D52" s="46">
        <v>32415</v>
      </c>
      <c r="E52" s="46">
        <v>1112</v>
      </c>
      <c r="F52" s="46">
        <v>0</v>
      </c>
      <c r="G52" s="46">
        <v>0</v>
      </c>
      <c r="H52" s="46">
        <v>0</v>
      </c>
      <c r="I52" s="46">
        <v>67239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100766</v>
      </c>
      <c r="O52" s="47">
        <f t="shared" si="9"/>
        <v>12.562772721605786</v>
      </c>
      <c r="P52" s="9"/>
    </row>
    <row r="53" spans="1:119">
      <c r="A53" s="12"/>
      <c r="B53" s="25">
        <v>361.3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1227936</v>
      </c>
      <c r="L53" s="46">
        <v>0</v>
      </c>
      <c r="M53" s="46">
        <v>0</v>
      </c>
      <c r="N53" s="46">
        <f t="shared" ref="N53:N59" si="13">SUM(D53:M53)</f>
        <v>1227936</v>
      </c>
      <c r="O53" s="47">
        <f t="shared" si="9"/>
        <v>153.09013838673482</v>
      </c>
      <c r="P53" s="9"/>
    </row>
    <row r="54" spans="1:119">
      <c r="A54" s="12"/>
      <c r="B54" s="25">
        <v>362</v>
      </c>
      <c r="C54" s="20" t="s">
        <v>58</v>
      </c>
      <c r="D54" s="46">
        <v>26014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26014</v>
      </c>
      <c r="O54" s="47">
        <f t="shared" si="9"/>
        <v>3.2432365041765365</v>
      </c>
      <c r="P54" s="9"/>
    </row>
    <row r="55" spans="1:119">
      <c r="A55" s="12"/>
      <c r="B55" s="25">
        <v>364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47786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47786</v>
      </c>
      <c r="O55" s="47">
        <f t="shared" si="9"/>
        <v>5.9576112704151605</v>
      </c>
      <c r="P55" s="9"/>
    </row>
    <row r="56" spans="1:119">
      <c r="A56" s="12"/>
      <c r="B56" s="25">
        <v>365</v>
      </c>
      <c r="C56" s="20" t="s">
        <v>105</v>
      </c>
      <c r="D56" s="46">
        <v>1112</v>
      </c>
      <c r="E56" s="46">
        <v>0</v>
      </c>
      <c r="F56" s="46">
        <v>0</v>
      </c>
      <c r="G56" s="46">
        <v>0</v>
      </c>
      <c r="H56" s="46">
        <v>0</v>
      </c>
      <c r="I56" s="46">
        <v>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1118</v>
      </c>
      <c r="O56" s="47">
        <f t="shared" si="9"/>
        <v>0.13938411669367909</v>
      </c>
      <c r="P56" s="9"/>
    </row>
    <row r="57" spans="1:119">
      <c r="A57" s="12"/>
      <c r="B57" s="25">
        <v>366</v>
      </c>
      <c r="C57" s="20" t="s">
        <v>60</v>
      </c>
      <c r="D57" s="46">
        <v>11558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11558</v>
      </c>
      <c r="O57" s="47">
        <f t="shared" si="9"/>
        <v>1.4409674604164069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47861</v>
      </c>
      <c r="L58" s="46">
        <v>0</v>
      </c>
      <c r="M58" s="46">
        <v>0</v>
      </c>
      <c r="N58" s="46">
        <f t="shared" si="13"/>
        <v>47861</v>
      </c>
      <c r="O58" s="47">
        <f t="shared" si="9"/>
        <v>5.9669617254706395</v>
      </c>
      <c r="P58" s="9"/>
    </row>
    <row r="59" spans="1:119">
      <c r="A59" s="12"/>
      <c r="B59" s="25">
        <v>369.9</v>
      </c>
      <c r="C59" s="20" t="s">
        <v>62</v>
      </c>
      <c r="D59" s="46">
        <v>103277</v>
      </c>
      <c r="E59" s="46">
        <v>0</v>
      </c>
      <c r="F59" s="46">
        <v>0</v>
      </c>
      <c r="G59" s="46">
        <v>0</v>
      </c>
      <c r="H59" s="46">
        <v>0</v>
      </c>
      <c r="I59" s="46">
        <v>278750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382027</v>
      </c>
      <c r="O59" s="47">
        <f t="shared" si="9"/>
        <v>47.628350579728213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SUM(D61:D63)</f>
        <v>1411775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216580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1628355</v>
      </c>
      <c r="O60" s="45">
        <f t="shared" si="9"/>
        <v>203.01146989153472</v>
      </c>
      <c r="P60" s="9"/>
    </row>
    <row r="61" spans="1:119">
      <c r="A61" s="12"/>
      <c r="B61" s="25">
        <v>381</v>
      </c>
      <c r="C61" s="20" t="s">
        <v>63</v>
      </c>
      <c r="D61" s="46">
        <v>1290303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1290303</v>
      </c>
      <c r="O61" s="47">
        <f t="shared" si="9"/>
        <v>160.86560279266925</v>
      </c>
      <c r="P61" s="9"/>
    </row>
    <row r="62" spans="1:119">
      <c r="A62" s="12"/>
      <c r="B62" s="25">
        <v>384</v>
      </c>
      <c r="C62" s="20" t="s">
        <v>89</v>
      </c>
      <c r="D62" s="46">
        <v>121472</v>
      </c>
      <c r="E62" s="46">
        <v>0</v>
      </c>
      <c r="F62" s="46">
        <v>0</v>
      </c>
      <c r="G62" s="46">
        <v>0</v>
      </c>
      <c r="H62" s="46">
        <v>0</v>
      </c>
      <c r="I62" s="46">
        <v>178454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299926</v>
      </c>
      <c r="O62" s="47">
        <f t="shared" si="9"/>
        <v>37.39259443959606</v>
      </c>
      <c r="P62" s="9"/>
    </row>
    <row r="63" spans="1:119" ht="15.75" thickBot="1">
      <c r="A63" s="12"/>
      <c r="B63" s="25">
        <v>389.8</v>
      </c>
      <c r="C63" s="20" t="s">
        <v>108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38126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38126</v>
      </c>
      <c r="O63" s="47">
        <f t="shared" si="9"/>
        <v>4.7532726592694177</v>
      </c>
      <c r="P63" s="9"/>
    </row>
    <row r="64" spans="1:119" ht="16.5" thickBot="1">
      <c r="A64" s="14" t="s">
        <v>51</v>
      </c>
      <c r="B64" s="23"/>
      <c r="C64" s="22"/>
      <c r="D64" s="15">
        <f t="shared" ref="D64:M64" si="15">SUM(D5,D16,D20,D34,D47,D51,D60)</f>
        <v>8377245</v>
      </c>
      <c r="E64" s="15">
        <f t="shared" si="15"/>
        <v>161898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17098133</v>
      </c>
      <c r="J64" s="15">
        <f t="shared" si="15"/>
        <v>0</v>
      </c>
      <c r="K64" s="15">
        <f t="shared" si="15"/>
        <v>1275797</v>
      </c>
      <c r="L64" s="15">
        <f t="shared" si="15"/>
        <v>0</v>
      </c>
      <c r="M64" s="15">
        <f t="shared" si="15"/>
        <v>0</v>
      </c>
      <c r="N64" s="15">
        <f>SUM(D64:M64)</f>
        <v>26913073</v>
      </c>
      <c r="O64" s="38">
        <f t="shared" si="9"/>
        <v>3355.3263932178033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139</v>
      </c>
      <c r="M66" s="118"/>
      <c r="N66" s="118"/>
      <c r="O66" s="43">
        <v>8021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87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3333174</v>
      </c>
      <c r="E5" s="27">
        <f t="shared" si="0"/>
        <v>12613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3345787</v>
      </c>
      <c r="O5" s="33">
        <f t="shared" ref="O5:O36" si="1">(N5/O$67)</f>
        <v>419.69229804315103</v>
      </c>
      <c r="P5" s="6"/>
    </row>
    <row r="6" spans="1:133">
      <c r="A6" s="12"/>
      <c r="B6" s="25">
        <v>311</v>
      </c>
      <c r="C6" s="20" t="s">
        <v>2</v>
      </c>
      <c r="D6" s="46">
        <v>1464255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1464255</v>
      </c>
      <c r="O6" s="47">
        <f t="shared" si="1"/>
        <v>183.67473657802307</v>
      </c>
      <c r="P6" s="9"/>
    </row>
    <row r="7" spans="1:133">
      <c r="A7" s="12"/>
      <c r="B7" s="25">
        <v>312.41000000000003</v>
      </c>
      <c r="C7" s="20" t="s">
        <v>11</v>
      </c>
      <c r="D7" s="46">
        <v>322409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322409</v>
      </c>
      <c r="O7" s="47">
        <f t="shared" si="1"/>
        <v>40.442674360260916</v>
      </c>
      <c r="P7" s="9"/>
    </row>
    <row r="8" spans="1:133">
      <c r="A8" s="12"/>
      <c r="B8" s="25">
        <v>312.42</v>
      </c>
      <c r="C8" s="20" t="s">
        <v>10</v>
      </c>
      <c r="D8" s="46">
        <v>65758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65758</v>
      </c>
      <c r="O8" s="47">
        <f t="shared" si="1"/>
        <v>8.2486201705970892</v>
      </c>
      <c r="P8" s="9"/>
    </row>
    <row r="9" spans="1:133">
      <c r="A9" s="12"/>
      <c r="B9" s="25">
        <v>312.60000000000002</v>
      </c>
      <c r="C9" s="20" t="s">
        <v>12</v>
      </c>
      <c r="D9" s="46">
        <v>675798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675798</v>
      </c>
      <c r="O9" s="47">
        <f t="shared" si="1"/>
        <v>84.771450075263417</v>
      </c>
      <c r="P9" s="9"/>
    </row>
    <row r="10" spans="1:133">
      <c r="A10" s="12"/>
      <c r="B10" s="25">
        <v>314.10000000000002</v>
      </c>
      <c r="C10" s="20" t="s">
        <v>13</v>
      </c>
      <c r="D10" s="46">
        <v>550933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550933</v>
      </c>
      <c r="O10" s="47">
        <f t="shared" si="1"/>
        <v>69.108504766683396</v>
      </c>
      <c r="P10" s="9"/>
    </row>
    <row r="11" spans="1:133">
      <c r="A11" s="12"/>
      <c r="B11" s="25">
        <v>314.39999999999998</v>
      </c>
      <c r="C11" s="20" t="s">
        <v>117</v>
      </c>
      <c r="D11" s="46">
        <v>11999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11999</v>
      </c>
      <c r="O11" s="47">
        <f t="shared" si="1"/>
        <v>1.5051430005017561</v>
      </c>
      <c r="P11" s="9"/>
    </row>
    <row r="12" spans="1:133">
      <c r="A12" s="12"/>
      <c r="B12" s="25">
        <v>314.8</v>
      </c>
      <c r="C12" s="20" t="s">
        <v>14</v>
      </c>
      <c r="D12" s="46">
        <v>17489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17489</v>
      </c>
      <c r="O12" s="47">
        <f t="shared" si="1"/>
        <v>2.1938033115905671</v>
      </c>
      <c r="P12" s="9"/>
    </row>
    <row r="13" spans="1:133">
      <c r="A13" s="12"/>
      <c r="B13" s="25">
        <v>315</v>
      </c>
      <c r="C13" s="20" t="s">
        <v>96</v>
      </c>
      <c r="D13" s="46">
        <v>186554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186554</v>
      </c>
      <c r="O13" s="47">
        <f t="shared" si="1"/>
        <v>23.40115403913698</v>
      </c>
      <c r="P13" s="9"/>
    </row>
    <row r="14" spans="1:133">
      <c r="A14" s="12"/>
      <c r="B14" s="25">
        <v>316</v>
      </c>
      <c r="C14" s="20" t="s">
        <v>97</v>
      </c>
      <c r="D14" s="46">
        <v>37979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37979</v>
      </c>
      <c r="O14" s="47">
        <f t="shared" si="1"/>
        <v>4.7640491721023581</v>
      </c>
      <c r="P14" s="9"/>
    </row>
    <row r="15" spans="1:133">
      <c r="A15" s="12"/>
      <c r="B15" s="25">
        <v>319</v>
      </c>
      <c r="C15" s="20" t="s">
        <v>134</v>
      </c>
      <c r="D15" s="46">
        <v>0</v>
      </c>
      <c r="E15" s="46">
        <v>12613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12613</v>
      </c>
      <c r="O15" s="47">
        <f t="shared" si="1"/>
        <v>1.5821625689914702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SUM(D17:D19)</f>
        <v>132257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132257</v>
      </c>
      <c r="O16" s="45">
        <f t="shared" si="1"/>
        <v>16.590190667335676</v>
      </c>
      <c r="P16" s="10"/>
    </row>
    <row r="17" spans="1:16">
      <c r="A17" s="12"/>
      <c r="B17" s="25">
        <v>322</v>
      </c>
      <c r="C17" s="20" t="s">
        <v>0</v>
      </c>
      <c r="D17" s="46">
        <v>56998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56998</v>
      </c>
      <c r="O17" s="47">
        <f t="shared" si="1"/>
        <v>7.1497742097340691</v>
      </c>
      <c r="P17" s="9"/>
    </row>
    <row r="18" spans="1:16">
      <c r="A18" s="12"/>
      <c r="B18" s="25">
        <v>323.39999999999998</v>
      </c>
      <c r="C18" s="20" t="s">
        <v>121</v>
      </c>
      <c r="D18" s="46">
        <v>17422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17422</v>
      </c>
      <c r="O18" s="47">
        <f t="shared" si="1"/>
        <v>2.1853988961364776</v>
      </c>
      <c r="P18" s="9"/>
    </row>
    <row r="19" spans="1:16">
      <c r="A19" s="12"/>
      <c r="B19" s="25">
        <v>329</v>
      </c>
      <c r="C19" s="20" t="s">
        <v>18</v>
      </c>
      <c r="D19" s="46">
        <v>57837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57837</v>
      </c>
      <c r="O19" s="47">
        <f t="shared" si="1"/>
        <v>7.2550175614651282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SUM(D21:D33)</f>
        <v>1812952</v>
      </c>
      <c r="E20" s="32">
        <f t="shared" si="5"/>
        <v>154102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1967054</v>
      </c>
      <c r="O20" s="45">
        <f t="shared" si="1"/>
        <v>246.74535875564476</v>
      </c>
      <c r="P20" s="10"/>
    </row>
    <row r="21" spans="1:16">
      <c r="A21" s="12"/>
      <c r="B21" s="25">
        <v>331.2</v>
      </c>
      <c r="C21" s="20" t="s">
        <v>19</v>
      </c>
      <c r="D21" s="46">
        <v>1214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1214</v>
      </c>
      <c r="O21" s="47">
        <f t="shared" si="1"/>
        <v>0.15228299046663321</v>
      </c>
      <c r="P21" s="9"/>
    </row>
    <row r="22" spans="1:16">
      <c r="A22" s="12"/>
      <c r="B22" s="25">
        <v>331.5</v>
      </c>
      <c r="C22" s="20" t="s">
        <v>21</v>
      </c>
      <c r="D22" s="46">
        <v>43318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43318</v>
      </c>
      <c r="O22" s="47">
        <f t="shared" si="1"/>
        <v>5.4337681886603111</v>
      </c>
      <c r="P22" s="9"/>
    </row>
    <row r="23" spans="1:16">
      <c r="A23" s="12"/>
      <c r="B23" s="25">
        <v>334.2</v>
      </c>
      <c r="C23" s="20" t="s">
        <v>125</v>
      </c>
      <c r="D23" s="46">
        <v>578216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578216</v>
      </c>
      <c r="O23" s="47">
        <f t="shared" si="1"/>
        <v>72.530858003010536</v>
      </c>
      <c r="P23" s="9"/>
    </row>
    <row r="24" spans="1:16">
      <c r="A24" s="12"/>
      <c r="B24" s="25">
        <v>334.5</v>
      </c>
      <c r="C24" s="20" t="s">
        <v>113</v>
      </c>
      <c r="D24" s="46">
        <v>30370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30370</v>
      </c>
      <c r="O24" s="47">
        <f t="shared" si="1"/>
        <v>3.8095835423983946</v>
      </c>
      <c r="P24" s="9"/>
    </row>
    <row r="25" spans="1:16">
      <c r="A25" s="12"/>
      <c r="B25" s="25">
        <v>334.7</v>
      </c>
      <c r="C25" s="20" t="s">
        <v>24</v>
      </c>
      <c r="D25" s="46">
        <v>50000</v>
      </c>
      <c r="E25" s="46">
        <v>138159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188159</v>
      </c>
      <c r="O25" s="47">
        <f t="shared" si="1"/>
        <v>23.602483692925237</v>
      </c>
      <c r="P25" s="9"/>
    </row>
    <row r="26" spans="1:16">
      <c r="A26" s="12"/>
      <c r="B26" s="25">
        <v>334.9</v>
      </c>
      <c r="C26" s="20" t="s">
        <v>131</v>
      </c>
      <c r="D26" s="46">
        <v>144800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144800</v>
      </c>
      <c r="O26" s="47">
        <f t="shared" si="1"/>
        <v>18.16357250376317</v>
      </c>
      <c r="P26" s="9"/>
    </row>
    <row r="27" spans="1:16">
      <c r="A27" s="12"/>
      <c r="B27" s="25">
        <v>335.12</v>
      </c>
      <c r="C27" s="20" t="s">
        <v>98</v>
      </c>
      <c r="D27" s="46">
        <v>325206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325206</v>
      </c>
      <c r="O27" s="47">
        <f t="shared" si="1"/>
        <v>40.793527345709983</v>
      </c>
      <c r="P27" s="9"/>
    </row>
    <row r="28" spans="1:16">
      <c r="A28" s="12"/>
      <c r="B28" s="25">
        <v>335.14</v>
      </c>
      <c r="C28" s="20" t="s">
        <v>99</v>
      </c>
      <c r="D28" s="46">
        <v>5870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5870</v>
      </c>
      <c r="O28" s="47">
        <f t="shared" si="1"/>
        <v>0.73632714500752638</v>
      </c>
      <c r="P28" s="9"/>
    </row>
    <row r="29" spans="1:16">
      <c r="A29" s="12"/>
      <c r="B29" s="25">
        <v>335.15</v>
      </c>
      <c r="C29" s="20" t="s">
        <v>100</v>
      </c>
      <c r="D29" s="46">
        <v>3412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3412</v>
      </c>
      <c r="O29" s="47">
        <f t="shared" si="1"/>
        <v>0.42799799297541397</v>
      </c>
      <c r="P29" s="9"/>
    </row>
    <row r="30" spans="1:16">
      <c r="A30" s="12"/>
      <c r="B30" s="25">
        <v>335.18</v>
      </c>
      <c r="C30" s="20" t="s">
        <v>101</v>
      </c>
      <c r="D30" s="46">
        <v>343661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343661</v>
      </c>
      <c r="O30" s="47">
        <f t="shared" si="1"/>
        <v>43.108504766683389</v>
      </c>
      <c r="P30" s="9"/>
    </row>
    <row r="31" spans="1:16">
      <c r="A31" s="12"/>
      <c r="B31" s="25">
        <v>335.49</v>
      </c>
      <c r="C31" s="20" t="s">
        <v>29</v>
      </c>
      <c r="D31" s="46">
        <v>8655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8655</v>
      </c>
      <c r="O31" s="47">
        <f t="shared" si="1"/>
        <v>1.0856748620170598</v>
      </c>
      <c r="P31" s="9"/>
    </row>
    <row r="32" spans="1:16">
      <c r="A32" s="12"/>
      <c r="B32" s="25">
        <v>337.7</v>
      </c>
      <c r="C32" s="20" t="s">
        <v>33</v>
      </c>
      <c r="D32" s="46">
        <v>274208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274208</v>
      </c>
      <c r="O32" s="47">
        <f t="shared" si="1"/>
        <v>34.396387355745105</v>
      </c>
      <c r="P32" s="9"/>
    </row>
    <row r="33" spans="1:16">
      <c r="A33" s="12"/>
      <c r="B33" s="25">
        <v>338</v>
      </c>
      <c r="C33" s="20" t="s">
        <v>135</v>
      </c>
      <c r="D33" s="46">
        <v>4022</v>
      </c>
      <c r="E33" s="46">
        <v>15943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19965</v>
      </c>
      <c r="O33" s="47">
        <f t="shared" si="1"/>
        <v>2.5043903662819869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SUM(D35:D46)</f>
        <v>1748866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16275784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18024650</v>
      </c>
      <c r="O34" s="45">
        <f t="shared" si="1"/>
        <v>2260.9947315604618</v>
      </c>
      <c r="P34" s="10"/>
    </row>
    <row r="35" spans="1:16">
      <c r="A35" s="12"/>
      <c r="B35" s="25">
        <v>341.3</v>
      </c>
      <c r="C35" s="20" t="s">
        <v>102</v>
      </c>
      <c r="D35" s="46">
        <v>254147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8">SUM(D35:M35)</f>
        <v>254147</v>
      </c>
      <c r="O35" s="47">
        <f t="shared" si="1"/>
        <v>31.879954841946812</v>
      </c>
      <c r="P35" s="9"/>
    </row>
    <row r="36" spans="1:16">
      <c r="A36" s="12"/>
      <c r="B36" s="25">
        <v>342.1</v>
      </c>
      <c r="C36" s="20" t="s">
        <v>92</v>
      </c>
      <c r="D36" s="46">
        <v>71170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71170</v>
      </c>
      <c r="O36" s="47">
        <f t="shared" si="1"/>
        <v>8.927496236828901</v>
      </c>
      <c r="P36" s="9"/>
    </row>
    <row r="37" spans="1:16">
      <c r="A37" s="12"/>
      <c r="B37" s="25">
        <v>342.2</v>
      </c>
      <c r="C37" s="20" t="s">
        <v>93</v>
      </c>
      <c r="D37" s="46">
        <v>366893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366893</v>
      </c>
      <c r="O37" s="47">
        <f t="shared" ref="O37:O65" si="9">(N37/O$67)</f>
        <v>46.022704465629701</v>
      </c>
      <c r="P37" s="9"/>
    </row>
    <row r="38" spans="1:16">
      <c r="A38" s="12"/>
      <c r="B38" s="25">
        <v>343.1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11487319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11487319</v>
      </c>
      <c r="O38" s="47">
        <f t="shared" si="9"/>
        <v>1440.9582288008028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1329053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1329053</v>
      </c>
      <c r="O39" s="47">
        <f t="shared" si="9"/>
        <v>166.71512794781736</v>
      </c>
      <c r="P39" s="9"/>
    </row>
    <row r="40" spans="1:16">
      <c r="A40" s="12"/>
      <c r="B40" s="25">
        <v>343.6</v>
      </c>
      <c r="C40" s="20" t="s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3459412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3459412</v>
      </c>
      <c r="O40" s="47">
        <f t="shared" si="9"/>
        <v>433.94530858003009</v>
      </c>
      <c r="P40" s="9"/>
    </row>
    <row r="41" spans="1:16">
      <c r="A41" s="12"/>
      <c r="B41" s="25">
        <v>343.9</v>
      </c>
      <c r="C41" s="20" t="s">
        <v>47</v>
      </c>
      <c r="D41" s="46">
        <v>328104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328104</v>
      </c>
      <c r="O41" s="47">
        <f t="shared" si="9"/>
        <v>41.157049673858502</v>
      </c>
      <c r="P41" s="9"/>
    </row>
    <row r="42" spans="1:16">
      <c r="A42" s="12"/>
      <c r="B42" s="25">
        <v>344.9</v>
      </c>
      <c r="C42" s="20" t="s">
        <v>103</v>
      </c>
      <c r="D42" s="46">
        <v>57788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57788</v>
      </c>
      <c r="O42" s="47">
        <f t="shared" si="9"/>
        <v>7.2488710486703463</v>
      </c>
      <c r="P42" s="9"/>
    </row>
    <row r="43" spans="1:16">
      <c r="A43" s="12"/>
      <c r="B43" s="25">
        <v>346.4</v>
      </c>
      <c r="C43" s="20" t="s">
        <v>49</v>
      </c>
      <c r="D43" s="46">
        <v>70573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70573</v>
      </c>
      <c r="O43" s="47">
        <f t="shared" si="9"/>
        <v>8.8526091319618665</v>
      </c>
      <c r="P43" s="9"/>
    </row>
    <row r="44" spans="1:16">
      <c r="A44" s="12"/>
      <c r="B44" s="25">
        <v>347.1</v>
      </c>
      <c r="C44" s="20" t="s">
        <v>80</v>
      </c>
      <c r="D44" s="46">
        <v>6290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6290</v>
      </c>
      <c r="O44" s="47">
        <f t="shared" si="9"/>
        <v>0.78901154039136978</v>
      </c>
      <c r="P44" s="9"/>
    </row>
    <row r="45" spans="1:16">
      <c r="A45" s="12"/>
      <c r="B45" s="25">
        <v>347.2</v>
      </c>
      <c r="C45" s="20" t="s">
        <v>81</v>
      </c>
      <c r="D45" s="46">
        <v>103702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103702</v>
      </c>
      <c r="O45" s="47">
        <f t="shared" si="9"/>
        <v>13.008278976417461</v>
      </c>
      <c r="P45" s="9"/>
    </row>
    <row r="46" spans="1:16">
      <c r="A46" s="12"/>
      <c r="B46" s="25">
        <v>347.5</v>
      </c>
      <c r="C46" s="20" t="s">
        <v>82</v>
      </c>
      <c r="D46" s="46">
        <v>490199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490199</v>
      </c>
      <c r="O46" s="47">
        <f t="shared" si="9"/>
        <v>61.490090316106375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SUM(D48:D50)</f>
        <v>28681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28681</v>
      </c>
      <c r="O47" s="45">
        <f t="shared" si="9"/>
        <v>3.5977170095333668</v>
      </c>
      <c r="P47" s="10"/>
    </row>
    <row r="48" spans="1:16">
      <c r="A48" s="13"/>
      <c r="B48" s="39">
        <v>351.1</v>
      </c>
      <c r="C48" s="21" t="s">
        <v>53</v>
      </c>
      <c r="D48" s="46">
        <v>12639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12639</v>
      </c>
      <c r="O48" s="47">
        <f t="shared" si="9"/>
        <v>1.5854239839438033</v>
      </c>
      <c r="P48" s="9"/>
    </row>
    <row r="49" spans="1:16">
      <c r="A49" s="13"/>
      <c r="B49" s="39">
        <v>352</v>
      </c>
      <c r="C49" s="21" t="s">
        <v>83</v>
      </c>
      <c r="D49" s="46">
        <v>3664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3664</v>
      </c>
      <c r="O49" s="47">
        <f t="shared" si="9"/>
        <v>0.45960863020572001</v>
      </c>
      <c r="P49" s="9"/>
    </row>
    <row r="50" spans="1:16">
      <c r="A50" s="13"/>
      <c r="B50" s="39">
        <v>354</v>
      </c>
      <c r="C50" s="21" t="s">
        <v>54</v>
      </c>
      <c r="D50" s="46">
        <v>12378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12378</v>
      </c>
      <c r="O50" s="47">
        <f t="shared" si="9"/>
        <v>1.5526843953838434</v>
      </c>
      <c r="P50" s="9"/>
    </row>
    <row r="51" spans="1:16" ht="15.75">
      <c r="A51" s="29" t="s">
        <v>3</v>
      </c>
      <c r="B51" s="30"/>
      <c r="C51" s="31"/>
      <c r="D51" s="32">
        <f t="shared" ref="D51:M51" si="12">SUM(D52:D59)</f>
        <v>282093</v>
      </c>
      <c r="E51" s="32">
        <f t="shared" si="12"/>
        <v>1097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242295</v>
      </c>
      <c r="J51" s="32">
        <f t="shared" si="12"/>
        <v>0</v>
      </c>
      <c r="K51" s="32">
        <f t="shared" si="12"/>
        <v>483362</v>
      </c>
      <c r="L51" s="32">
        <f t="shared" si="12"/>
        <v>0</v>
      </c>
      <c r="M51" s="32">
        <f t="shared" si="12"/>
        <v>0</v>
      </c>
      <c r="N51" s="32">
        <f t="shared" si="11"/>
        <v>1008847</v>
      </c>
      <c r="O51" s="45">
        <f t="shared" si="9"/>
        <v>126.54879578524837</v>
      </c>
      <c r="P51" s="10"/>
    </row>
    <row r="52" spans="1:16">
      <c r="A52" s="12"/>
      <c r="B52" s="25">
        <v>361.1</v>
      </c>
      <c r="C52" s="20" t="s">
        <v>56</v>
      </c>
      <c r="D52" s="46">
        <v>33840</v>
      </c>
      <c r="E52" s="46">
        <v>1097</v>
      </c>
      <c r="F52" s="46">
        <v>0</v>
      </c>
      <c r="G52" s="46">
        <v>0</v>
      </c>
      <c r="H52" s="46">
        <v>0</v>
      </c>
      <c r="I52" s="46">
        <v>134494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169431</v>
      </c>
      <c r="O52" s="47">
        <f t="shared" si="9"/>
        <v>21.253261414952334</v>
      </c>
      <c r="P52" s="9"/>
    </row>
    <row r="53" spans="1:16">
      <c r="A53" s="12"/>
      <c r="B53" s="25">
        <v>361.3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403681</v>
      </c>
      <c r="L53" s="46">
        <v>0</v>
      </c>
      <c r="M53" s="46">
        <v>0</v>
      </c>
      <c r="N53" s="46">
        <f t="shared" ref="N53:N59" si="13">SUM(D53:M53)</f>
        <v>403681</v>
      </c>
      <c r="O53" s="47">
        <f t="shared" si="9"/>
        <v>50.637355745107875</v>
      </c>
      <c r="P53" s="9"/>
    </row>
    <row r="54" spans="1:16">
      <c r="A54" s="12"/>
      <c r="B54" s="25">
        <v>362</v>
      </c>
      <c r="C54" s="20" t="s">
        <v>58</v>
      </c>
      <c r="D54" s="46">
        <v>23653</v>
      </c>
      <c r="E54" s="46">
        <v>0</v>
      </c>
      <c r="F54" s="46">
        <v>0</v>
      </c>
      <c r="G54" s="46">
        <v>0</v>
      </c>
      <c r="H54" s="46">
        <v>0</v>
      </c>
      <c r="I54" s="46">
        <v>2517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26170</v>
      </c>
      <c r="O54" s="47">
        <f t="shared" si="9"/>
        <v>3.2827395885599597</v>
      </c>
      <c r="P54" s="9"/>
    </row>
    <row r="55" spans="1:16">
      <c r="A55" s="12"/>
      <c r="B55" s="25">
        <v>364</v>
      </c>
      <c r="C55" s="20" t="s">
        <v>104</v>
      </c>
      <c r="D55" s="46">
        <v>60824</v>
      </c>
      <c r="E55" s="46">
        <v>0</v>
      </c>
      <c r="F55" s="46">
        <v>0</v>
      </c>
      <c r="G55" s="46">
        <v>0</v>
      </c>
      <c r="H55" s="46">
        <v>0</v>
      </c>
      <c r="I55" s="46">
        <v>5520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66344</v>
      </c>
      <c r="O55" s="47">
        <f t="shared" si="9"/>
        <v>8.3221274460612147</v>
      </c>
      <c r="P55" s="9"/>
    </row>
    <row r="56" spans="1:16">
      <c r="A56" s="12"/>
      <c r="B56" s="25">
        <v>365</v>
      </c>
      <c r="C56" s="20" t="s">
        <v>105</v>
      </c>
      <c r="D56" s="46">
        <v>2124</v>
      </c>
      <c r="E56" s="46">
        <v>0</v>
      </c>
      <c r="F56" s="46">
        <v>0</v>
      </c>
      <c r="G56" s="46">
        <v>0</v>
      </c>
      <c r="H56" s="46">
        <v>0</v>
      </c>
      <c r="I56" s="46">
        <v>402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2526</v>
      </c>
      <c r="O56" s="47">
        <f t="shared" si="9"/>
        <v>0.31685900652282989</v>
      </c>
      <c r="P56" s="9"/>
    </row>
    <row r="57" spans="1:16">
      <c r="A57" s="12"/>
      <c r="B57" s="25">
        <v>366</v>
      </c>
      <c r="C57" s="20" t="s">
        <v>60</v>
      </c>
      <c r="D57" s="46">
        <v>36403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36403</v>
      </c>
      <c r="O57" s="47">
        <f t="shared" si="9"/>
        <v>4.566357250376317</v>
      </c>
      <c r="P57" s="9"/>
    </row>
    <row r="58" spans="1:16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79681</v>
      </c>
      <c r="L58" s="46">
        <v>0</v>
      </c>
      <c r="M58" s="46">
        <v>0</v>
      </c>
      <c r="N58" s="46">
        <f t="shared" si="13"/>
        <v>79681</v>
      </c>
      <c r="O58" s="47">
        <f t="shared" si="9"/>
        <v>9.9951078775715008</v>
      </c>
      <c r="P58" s="9"/>
    </row>
    <row r="59" spans="1:16">
      <c r="A59" s="12"/>
      <c r="B59" s="25">
        <v>369.9</v>
      </c>
      <c r="C59" s="20" t="s">
        <v>62</v>
      </c>
      <c r="D59" s="46">
        <v>125249</v>
      </c>
      <c r="E59" s="46">
        <v>0</v>
      </c>
      <c r="F59" s="46">
        <v>0</v>
      </c>
      <c r="G59" s="46">
        <v>0</v>
      </c>
      <c r="H59" s="46">
        <v>0</v>
      </c>
      <c r="I59" s="46">
        <v>99362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224611</v>
      </c>
      <c r="O59" s="47">
        <f t="shared" si="9"/>
        <v>28.174987456096336</v>
      </c>
      <c r="P59" s="9"/>
    </row>
    <row r="60" spans="1:16" ht="15.75">
      <c r="A60" s="29" t="s">
        <v>40</v>
      </c>
      <c r="B60" s="30"/>
      <c r="C60" s="31"/>
      <c r="D60" s="32">
        <f t="shared" ref="D60:M60" si="14">SUM(D61:D64)</f>
        <v>1598221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234998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ref="N60:N65" si="15">SUM(D60:M60)</f>
        <v>1833219</v>
      </c>
      <c r="O60" s="45">
        <f t="shared" si="9"/>
        <v>229.95722528850979</v>
      </c>
      <c r="P60" s="9"/>
    </row>
    <row r="61" spans="1:16">
      <c r="A61" s="12"/>
      <c r="B61" s="25">
        <v>381</v>
      </c>
      <c r="C61" s="20" t="s">
        <v>63</v>
      </c>
      <c r="D61" s="46">
        <v>1293704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1293704</v>
      </c>
      <c r="O61" s="47">
        <f t="shared" si="9"/>
        <v>162.28098344204716</v>
      </c>
      <c r="P61" s="9"/>
    </row>
    <row r="62" spans="1:16">
      <c r="A62" s="12"/>
      <c r="B62" s="25">
        <v>384</v>
      </c>
      <c r="C62" s="20" t="s">
        <v>89</v>
      </c>
      <c r="D62" s="46">
        <v>178528</v>
      </c>
      <c r="E62" s="46">
        <v>0</v>
      </c>
      <c r="F62" s="46">
        <v>0</v>
      </c>
      <c r="G62" s="46">
        <v>0</v>
      </c>
      <c r="H62" s="46">
        <v>0</v>
      </c>
      <c r="I62" s="46">
        <v>210736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389264</v>
      </c>
      <c r="O62" s="47">
        <f t="shared" si="9"/>
        <v>48.828901154039137</v>
      </c>
      <c r="P62" s="9"/>
    </row>
    <row r="63" spans="1:16">
      <c r="A63" s="12"/>
      <c r="B63" s="25">
        <v>388.1</v>
      </c>
      <c r="C63" s="20" t="s">
        <v>136</v>
      </c>
      <c r="D63" s="46">
        <v>125989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125989</v>
      </c>
      <c r="O63" s="47">
        <f t="shared" si="9"/>
        <v>15.803938785750125</v>
      </c>
      <c r="P63" s="9"/>
    </row>
    <row r="64" spans="1:16" ht="15.75" thickBot="1">
      <c r="A64" s="12"/>
      <c r="B64" s="25">
        <v>389.8</v>
      </c>
      <c r="C64" s="20" t="s">
        <v>108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24262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24262</v>
      </c>
      <c r="O64" s="47">
        <f t="shared" si="9"/>
        <v>3.0434019066733566</v>
      </c>
      <c r="P64" s="9"/>
    </row>
    <row r="65" spans="1:119" ht="16.5" thickBot="1">
      <c r="A65" s="14" t="s">
        <v>51</v>
      </c>
      <c r="B65" s="23"/>
      <c r="C65" s="22"/>
      <c r="D65" s="15">
        <f t="shared" ref="D65:M65" si="16">SUM(D5,D16,D20,D34,D47,D51,D60)</f>
        <v>8936244</v>
      </c>
      <c r="E65" s="15">
        <f t="shared" si="16"/>
        <v>167812</v>
      </c>
      <c r="F65" s="15">
        <f t="shared" si="16"/>
        <v>0</v>
      </c>
      <c r="G65" s="15">
        <f t="shared" si="16"/>
        <v>0</v>
      </c>
      <c r="H65" s="15">
        <f t="shared" si="16"/>
        <v>0</v>
      </c>
      <c r="I65" s="15">
        <f t="shared" si="16"/>
        <v>16753077</v>
      </c>
      <c r="J65" s="15">
        <f t="shared" si="16"/>
        <v>0</v>
      </c>
      <c r="K65" s="15">
        <f t="shared" si="16"/>
        <v>483362</v>
      </c>
      <c r="L65" s="15">
        <f t="shared" si="16"/>
        <v>0</v>
      </c>
      <c r="M65" s="15">
        <f t="shared" si="16"/>
        <v>0</v>
      </c>
      <c r="N65" s="15">
        <f t="shared" si="15"/>
        <v>26340495</v>
      </c>
      <c r="O65" s="38">
        <f t="shared" si="9"/>
        <v>3304.1263171098844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137</v>
      </c>
      <c r="M67" s="118"/>
      <c r="N67" s="118"/>
      <c r="O67" s="43">
        <v>7972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3215643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3215643</v>
      </c>
      <c r="O5" s="33">
        <f t="shared" ref="O5:O36" si="1">(N5/O$63)</f>
        <v>404.83985899534179</v>
      </c>
      <c r="P5" s="6"/>
    </row>
    <row r="6" spans="1:133">
      <c r="A6" s="12"/>
      <c r="B6" s="25">
        <v>311</v>
      </c>
      <c r="C6" s="20" t="s">
        <v>2</v>
      </c>
      <c r="D6" s="46">
        <v>1397047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1397047</v>
      </c>
      <c r="O6" s="47">
        <f t="shared" si="1"/>
        <v>175.88404884804231</v>
      </c>
      <c r="P6" s="9"/>
    </row>
    <row r="7" spans="1:133">
      <c r="A7" s="12"/>
      <c r="B7" s="25">
        <v>312.41000000000003</v>
      </c>
      <c r="C7" s="20" t="s">
        <v>11</v>
      </c>
      <c r="D7" s="46">
        <v>320803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320803</v>
      </c>
      <c r="O7" s="47">
        <f t="shared" si="1"/>
        <v>40.388140501070126</v>
      </c>
      <c r="P7" s="9"/>
    </row>
    <row r="8" spans="1:133">
      <c r="A8" s="12"/>
      <c r="B8" s="25">
        <v>312.42</v>
      </c>
      <c r="C8" s="20" t="s">
        <v>10</v>
      </c>
      <c r="D8" s="46">
        <v>65322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65322</v>
      </c>
      <c r="O8" s="47">
        <f t="shared" si="1"/>
        <v>8.2238448948759917</v>
      </c>
      <c r="P8" s="9"/>
    </row>
    <row r="9" spans="1:133">
      <c r="A9" s="12"/>
      <c r="B9" s="25">
        <v>312.60000000000002</v>
      </c>
      <c r="C9" s="20" t="s">
        <v>12</v>
      </c>
      <c r="D9" s="46">
        <v>648197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648197</v>
      </c>
      <c r="O9" s="47">
        <f t="shared" si="1"/>
        <v>81.606068236182807</v>
      </c>
      <c r="P9" s="9"/>
    </row>
    <row r="10" spans="1:133">
      <c r="A10" s="12"/>
      <c r="B10" s="25">
        <v>314.10000000000002</v>
      </c>
      <c r="C10" s="20" t="s">
        <v>13</v>
      </c>
      <c r="D10" s="46">
        <v>537240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537240</v>
      </c>
      <c r="O10" s="47">
        <f t="shared" si="1"/>
        <v>67.636913005161773</v>
      </c>
      <c r="P10" s="9"/>
    </row>
    <row r="11" spans="1:133">
      <c r="A11" s="12"/>
      <c r="B11" s="25">
        <v>314.39999999999998</v>
      </c>
      <c r="C11" s="20" t="s">
        <v>117</v>
      </c>
      <c r="D11" s="46">
        <v>7555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7555</v>
      </c>
      <c r="O11" s="47">
        <f t="shared" si="1"/>
        <v>0.9511519576986025</v>
      </c>
      <c r="P11" s="9"/>
    </row>
    <row r="12" spans="1:133">
      <c r="A12" s="12"/>
      <c r="B12" s="25">
        <v>314.8</v>
      </c>
      <c r="C12" s="20" t="s">
        <v>14</v>
      </c>
      <c r="D12" s="46">
        <v>25621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25621</v>
      </c>
      <c r="O12" s="47">
        <f t="shared" si="1"/>
        <v>3.2256074531033616</v>
      </c>
      <c r="P12" s="9"/>
    </row>
    <row r="13" spans="1:133">
      <c r="A13" s="12"/>
      <c r="B13" s="25">
        <v>315</v>
      </c>
      <c r="C13" s="20" t="s">
        <v>96</v>
      </c>
      <c r="D13" s="46">
        <v>175895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175895</v>
      </c>
      <c r="O13" s="47">
        <f t="shared" si="1"/>
        <v>22.144655671660583</v>
      </c>
      <c r="P13" s="9"/>
    </row>
    <row r="14" spans="1:133">
      <c r="A14" s="12"/>
      <c r="B14" s="25">
        <v>316</v>
      </c>
      <c r="C14" s="20" t="s">
        <v>97</v>
      </c>
      <c r="D14" s="46">
        <v>37963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37963</v>
      </c>
      <c r="O14" s="47">
        <f t="shared" si="1"/>
        <v>4.7794284275462671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174502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174502</v>
      </c>
      <c r="O15" s="45">
        <f t="shared" si="1"/>
        <v>21.969281128037267</v>
      </c>
      <c r="P15" s="10"/>
    </row>
    <row r="16" spans="1:133">
      <c r="A16" s="12"/>
      <c r="B16" s="25">
        <v>322</v>
      </c>
      <c r="C16" s="20" t="s">
        <v>0</v>
      </c>
      <c r="D16" s="46">
        <v>76764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76764</v>
      </c>
      <c r="O16" s="47">
        <f t="shared" si="1"/>
        <v>9.6643585547022539</v>
      </c>
      <c r="P16" s="9"/>
    </row>
    <row r="17" spans="1:16">
      <c r="A17" s="12"/>
      <c r="B17" s="25">
        <v>323.39999999999998</v>
      </c>
      <c r="C17" s="20" t="s">
        <v>121</v>
      </c>
      <c r="D17" s="46">
        <v>12748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12748</v>
      </c>
      <c r="O17" s="47">
        <f t="shared" si="1"/>
        <v>1.604935163036636</v>
      </c>
      <c r="P17" s="9"/>
    </row>
    <row r="18" spans="1:16">
      <c r="A18" s="12"/>
      <c r="B18" s="25">
        <v>329</v>
      </c>
      <c r="C18" s="20" t="s">
        <v>18</v>
      </c>
      <c r="D18" s="46">
        <v>84990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84990</v>
      </c>
      <c r="O18" s="47">
        <f t="shared" si="1"/>
        <v>10.699987410298377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SUM(D20:D31)</f>
        <v>1963607</v>
      </c>
      <c r="E19" s="32">
        <f t="shared" si="5"/>
        <v>188359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373220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2525186</v>
      </c>
      <c r="O19" s="45">
        <f t="shared" si="1"/>
        <v>317.91338285282637</v>
      </c>
      <c r="P19" s="10"/>
    </row>
    <row r="20" spans="1:16">
      <c r="A20" s="12"/>
      <c r="B20" s="25">
        <v>334.2</v>
      </c>
      <c r="C20" s="20" t="s">
        <v>125</v>
      </c>
      <c r="D20" s="46">
        <v>772410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772410</v>
      </c>
      <c r="O20" s="47">
        <f t="shared" si="1"/>
        <v>97.244114314490744</v>
      </c>
      <c r="P20" s="9"/>
    </row>
    <row r="21" spans="1:16">
      <c r="A21" s="12"/>
      <c r="B21" s="25">
        <v>334.35</v>
      </c>
      <c r="C21" s="20" t="s">
        <v>130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373220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373220</v>
      </c>
      <c r="O21" s="47">
        <f t="shared" si="1"/>
        <v>46.987284401359688</v>
      </c>
      <c r="P21" s="9"/>
    </row>
    <row r="22" spans="1:16">
      <c r="A22" s="12"/>
      <c r="B22" s="25">
        <v>334.49</v>
      </c>
      <c r="C22" s="20" t="s">
        <v>122</v>
      </c>
      <c r="D22" s="46">
        <v>172796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172796</v>
      </c>
      <c r="O22" s="47">
        <f t="shared" si="1"/>
        <v>21.754500818330605</v>
      </c>
      <c r="P22" s="9"/>
    </row>
    <row r="23" spans="1:16">
      <c r="A23" s="12"/>
      <c r="B23" s="25">
        <v>334.5</v>
      </c>
      <c r="C23" s="20" t="s">
        <v>113</v>
      </c>
      <c r="D23" s="46">
        <v>6500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6500</v>
      </c>
      <c r="O23" s="47">
        <f t="shared" si="1"/>
        <v>0.81833060556464809</v>
      </c>
      <c r="P23" s="9"/>
    </row>
    <row r="24" spans="1:16">
      <c r="A24" s="12"/>
      <c r="B24" s="25">
        <v>334.7</v>
      </c>
      <c r="C24" s="20" t="s">
        <v>24</v>
      </c>
      <c r="D24" s="46">
        <v>8500</v>
      </c>
      <c r="E24" s="46">
        <v>188359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196859</v>
      </c>
      <c r="O24" s="47">
        <f t="shared" si="1"/>
        <v>24.783960720130931</v>
      </c>
      <c r="P24" s="9"/>
    </row>
    <row r="25" spans="1:16">
      <c r="A25" s="12"/>
      <c r="B25" s="25">
        <v>334.9</v>
      </c>
      <c r="C25" s="20" t="s">
        <v>131</v>
      </c>
      <c r="D25" s="46">
        <v>35000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35000</v>
      </c>
      <c r="O25" s="47">
        <f t="shared" si="1"/>
        <v>4.4063955684250287</v>
      </c>
      <c r="P25" s="9"/>
    </row>
    <row r="26" spans="1:16">
      <c r="A26" s="12"/>
      <c r="B26" s="25">
        <v>335.12</v>
      </c>
      <c r="C26" s="20" t="s">
        <v>98</v>
      </c>
      <c r="D26" s="46">
        <v>302490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302490</v>
      </c>
      <c r="O26" s="47">
        <f t="shared" si="1"/>
        <v>38.082588442653908</v>
      </c>
      <c r="P26" s="9"/>
    </row>
    <row r="27" spans="1:16">
      <c r="A27" s="12"/>
      <c r="B27" s="25">
        <v>335.14</v>
      </c>
      <c r="C27" s="20" t="s">
        <v>99</v>
      </c>
      <c r="D27" s="46">
        <v>6145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6145</v>
      </c>
      <c r="O27" s="47">
        <f t="shared" si="1"/>
        <v>0.77363716479919431</v>
      </c>
      <c r="P27" s="9"/>
    </row>
    <row r="28" spans="1:16">
      <c r="A28" s="12"/>
      <c r="B28" s="25">
        <v>335.15</v>
      </c>
      <c r="C28" s="20" t="s">
        <v>100</v>
      </c>
      <c r="D28" s="46">
        <v>3294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3294</v>
      </c>
      <c r="O28" s="47">
        <f t="shared" si="1"/>
        <v>0.41470477149691554</v>
      </c>
      <c r="P28" s="9"/>
    </row>
    <row r="29" spans="1:16">
      <c r="A29" s="12"/>
      <c r="B29" s="25">
        <v>335.18</v>
      </c>
      <c r="C29" s="20" t="s">
        <v>101</v>
      </c>
      <c r="D29" s="46">
        <v>352827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352827</v>
      </c>
      <c r="O29" s="47">
        <f t="shared" si="1"/>
        <v>44.419866549162784</v>
      </c>
      <c r="P29" s="9"/>
    </row>
    <row r="30" spans="1:16">
      <c r="A30" s="12"/>
      <c r="B30" s="25">
        <v>335.49</v>
      </c>
      <c r="C30" s="20" t="s">
        <v>29</v>
      </c>
      <c r="D30" s="46">
        <v>9388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9388</v>
      </c>
      <c r="O30" s="47">
        <f t="shared" si="1"/>
        <v>1.1819211884678333</v>
      </c>
      <c r="P30" s="9"/>
    </row>
    <row r="31" spans="1:16">
      <c r="A31" s="12"/>
      <c r="B31" s="25">
        <v>337.7</v>
      </c>
      <c r="C31" s="20" t="s">
        <v>33</v>
      </c>
      <c r="D31" s="46">
        <v>294257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294257</v>
      </c>
      <c r="O31" s="47">
        <f t="shared" si="1"/>
        <v>37.0460783079441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SUM(D33:D44)</f>
        <v>1779331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16047319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17826650</v>
      </c>
      <c r="O32" s="45">
        <f t="shared" si="1"/>
        <v>2244.3220445675438</v>
      </c>
      <c r="P32" s="10"/>
    </row>
    <row r="33" spans="1:16">
      <c r="A33" s="12"/>
      <c r="B33" s="25">
        <v>341.3</v>
      </c>
      <c r="C33" s="20" t="s">
        <v>102</v>
      </c>
      <c r="D33" s="46">
        <v>235423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8">SUM(D33:M33)</f>
        <v>235423</v>
      </c>
      <c r="O33" s="47">
        <f t="shared" si="1"/>
        <v>29.639053254437869</v>
      </c>
      <c r="P33" s="9"/>
    </row>
    <row r="34" spans="1:16">
      <c r="A34" s="12"/>
      <c r="B34" s="25">
        <v>342.1</v>
      </c>
      <c r="C34" s="20" t="s">
        <v>92</v>
      </c>
      <c r="D34" s="46">
        <v>83455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83455</v>
      </c>
      <c r="O34" s="47">
        <f t="shared" si="1"/>
        <v>10.506735490368879</v>
      </c>
      <c r="P34" s="9"/>
    </row>
    <row r="35" spans="1:16">
      <c r="A35" s="12"/>
      <c r="B35" s="25">
        <v>342.2</v>
      </c>
      <c r="C35" s="20" t="s">
        <v>93</v>
      </c>
      <c r="D35" s="46">
        <v>372063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372063</v>
      </c>
      <c r="O35" s="47">
        <f t="shared" si="1"/>
        <v>46.841621553569183</v>
      </c>
      <c r="P35" s="9"/>
    </row>
    <row r="36" spans="1:16">
      <c r="A36" s="12"/>
      <c r="B36" s="25">
        <v>343.1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11017453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11017453</v>
      </c>
      <c r="O36" s="47">
        <f t="shared" si="1"/>
        <v>1387.0644592723152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1356511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1356511</v>
      </c>
      <c r="O37" s="47">
        <f t="shared" ref="O37:O61" si="9">(N37/O$63)</f>
        <v>170.78068739770868</v>
      </c>
      <c r="P37" s="9"/>
    </row>
    <row r="38" spans="1:16">
      <c r="A38" s="12"/>
      <c r="B38" s="25">
        <v>343.6</v>
      </c>
      <c r="C38" s="20" t="s">
        <v>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3673355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3673355</v>
      </c>
      <c r="O38" s="47">
        <f t="shared" si="9"/>
        <v>462.46443409291197</v>
      </c>
      <c r="P38" s="9"/>
    </row>
    <row r="39" spans="1:16">
      <c r="A39" s="12"/>
      <c r="B39" s="25">
        <v>343.9</v>
      </c>
      <c r="C39" s="20" t="s">
        <v>47</v>
      </c>
      <c r="D39" s="46">
        <v>322248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322248</v>
      </c>
      <c r="O39" s="47">
        <f t="shared" si="9"/>
        <v>40.570061689537958</v>
      </c>
      <c r="P39" s="9"/>
    </row>
    <row r="40" spans="1:16">
      <c r="A40" s="12"/>
      <c r="B40" s="25">
        <v>344.9</v>
      </c>
      <c r="C40" s="20" t="s">
        <v>103</v>
      </c>
      <c r="D40" s="46">
        <v>54631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54631</v>
      </c>
      <c r="O40" s="47">
        <f t="shared" si="9"/>
        <v>6.8778798942465063</v>
      </c>
      <c r="P40" s="9"/>
    </row>
    <row r="41" spans="1:16">
      <c r="A41" s="12"/>
      <c r="B41" s="25">
        <v>346.4</v>
      </c>
      <c r="C41" s="20" t="s">
        <v>49</v>
      </c>
      <c r="D41" s="46">
        <v>63492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63492</v>
      </c>
      <c r="O41" s="47">
        <f t="shared" si="9"/>
        <v>7.9934533551554825</v>
      </c>
      <c r="P41" s="9"/>
    </row>
    <row r="42" spans="1:16">
      <c r="A42" s="12"/>
      <c r="B42" s="25">
        <v>347.1</v>
      </c>
      <c r="C42" s="20" t="s">
        <v>80</v>
      </c>
      <c r="D42" s="46">
        <v>5188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5188</v>
      </c>
      <c r="O42" s="47">
        <f t="shared" si="9"/>
        <v>0.65315372025682994</v>
      </c>
      <c r="P42" s="9"/>
    </row>
    <row r="43" spans="1:16">
      <c r="A43" s="12"/>
      <c r="B43" s="25">
        <v>347.2</v>
      </c>
      <c r="C43" s="20" t="s">
        <v>81</v>
      </c>
      <c r="D43" s="46">
        <v>141622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141622</v>
      </c>
      <c r="O43" s="47">
        <f t="shared" si="9"/>
        <v>17.829787234042552</v>
      </c>
      <c r="P43" s="9"/>
    </row>
    <row r="44" spans="1:16">
      <c r="A44" s="12"/>
      <c r="B44" s="25">
        <v>347.5</v>
      </c>
      <c r="C44" s="20" t="s">
        <v>82</v>
      </c>
      <c r="D44" s="46">
        <v>501209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501209</v>
      </c>
      <c r="O44" s="47">
        <f t="shared" si="9"/>
        <v>63.100717612992575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SUM(D46:D48)</f>
        <v>51998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51998</v>
      </c>
      <c r="O45" s="45">
        <f t="shared" si="9"/>
        <v>6.5463930504847037</v>
      </c>
      <c r="P45" s="10"/>
    </row>
    <row r="46" spans="1:16">
      <c r="A46" s="13"/>
      <c r="B46" s="39">
        <v>351.1</v>
      </c>
      <c r="C46" s="21" t="s">
        <v>53</v>
      </c>
      <c r="D46" s="46">
        <v>16667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16667</v>
      </c>
      <c r="O46" s="47">
        <f t="shared" si="9"/>
        <v>2.0983255696839986</v>
      </c>
      <c r="P46" s="9"/>
    </row>
    <row r="47" spans="1:16">
      <c r="A47" s="13"/>
      <c r="B47" s="39">
        <v>352</v>
      </c>
      <c r="C47" s="21" t="s">
        <v>83</v>
      </c>
      <c r="D47" s="46">
        <v>4246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4246</v>
      </c>
      <c r="O47" s="47">
        <f t="shared" si="9"/>
        <v>0.53455873095807627</v>
      </c>
      <c r="P47" s="9"/>
    </row>
    <row r="48" spans="1:16">
      <c r="A48" s="13"/>
      <c r="B48" s="39">
        <v>354</v>
      </c>
      <c r="C48" s="21" t="s">
        <v>54</v>
      </c>
      <c r="D48" s="46">
        <v>31085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31085</v>
      </c>
      <c r="O48" s="47">
        <f t="shared" si="9"/>
        <v>3.9135087498426286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SUM(D50:D57)</f>
        <v>303186</v>
      </c>
      <c r="E49" s="32">
        <f t="shared" si="12"/>
        <v>673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188672</v>
      </c>
      <c r="J49" s="32">
        <f t="shared" si="12"/>
        <v>0</v>
      </c>
      <c r="K49" s="32">
        <f t="shared" si="12"/>
        <v>1256456</v>
      </c>
      <c r="L49" s="32">
        <f t="shared" si="12"/>
        <v>0</v>
      </c>
      <c r="M49" s="32">
        <f t="shared" si="12"/>
        <v>47</v>
      </c>
      <c r="N49" s="32">
        <f t="shared" si="11"/>
        <v>1749034</v>
      </c>
      <c r="O49" s="45">
        <f t="shared" si="9"/>
        <v>220.19816190356289</v>
      </c>
      <c r="P49" s="10"/>
    </row>
    <row r="50" spans="1:119">
      <c r="A50" s="12"/>
      <c r="B50" s="25">
        <v>361.1</v>
      </c>
      <c r="C50" s="20" t="s">
        <v>56</v>
      </c>
      <c r="D50" s="46">
        <v>13211</v>
      </c>
      <c r="E50" s="46">
        <v>673</v>
      </c>
      <c r="F50" s="46">
        <v>0</v>
      </c>
      <c r="G50" s="46">
        <v>0</v>
      </c>
      <c r="H50" s="46">
        <v>0</v>
      </c>
      <c r="I50" s="46">
        <v>99606</v>
      </c>
      <c r="J50" s="46">
        <v>0</v>
      </c>
      <c r="K50" s="46">
        <v>0</v>
      </c>
      <c r="L50" s="46">
        <v>0</v>
      </c>
      <c r="M50" s="46">
        <v>47</v>
      </c>
      <c r="N50" s="46">
        <f t="shared" si="11"/>
        <v>113537</v>
      </c>
      <c r="O50" s="47">
        <f t="shared" si="9"/>
        <v>14.29396953292207</v>
      </c>
      <c r="P50" s="9"/>
    </row>
    <row r="51" spans="1:119">
      <c r="A51" s="12"/>
      <c r="B51" s="25">
        <v>361.3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1175403</v>
      </c>
      <c r="L51" s="46">
        <v>0</v>
      </c>
      <c r="M51" s="46">
        <v>0</v>
      </c>
      <c r="N51" s="46">
        <f t="shared" ref="N51:N57" si="13">SUM(D51:M51)</f>
        <v>1175403</v>
      </c>
      <c r="O51" s="47">
        <f t="shared" si="9"/>
        <v>147.97973058038525</v>
      </c>
      <c r="P51" s="9"/>
    </row>
    <row r="52" spans="1:119">
      <c r="A52" s="12"/>
      <c r="B52" s="25">
        <v>362</v>
      </c>
      <c r="C52" s="20" t="s">
        <v>58</v>
      </c>
      <c r="D52" s="46">
        <v>22625</v>
      </c>
      <c r="E52" s="46">
        <v>0</v>
      </c>
      <c r="F52" s="46">
        <v>0</v>
      </c>
      <c r="G52" s="46">
        <v>0</v>
      </c>
      <c r="H52" s="46">
        <v>0</v>
      </c>
      <c r="I52" s="46">
        <v>10549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33174</v>
      </c>
      <c r="O52" s="47">
        <f t="shared" si="9"/>
        <v>4.1765076167694826</v>
      </c>
      <c r="P52" s="9"/>
    </row>
    <row r="53" spans="1:119">
      <c r="A53" s="12"/>
      <c r="B53" s="25">
        <v>364</v>
      </c>
      <c r="C53" s="20" t="s">
        <v>104</v>
      </c>
      <c r="D53" s="46">
        <v>1937</v>
      </c>
      <c r="E53" s="46">
        <v>0</v>
      </c>
      <c r="F53" s="46">
        <v>0</v>
      </c>
      <c r="G53" s="46">
        <v>0</v>
      </c>
      <c r="H53" s="46">
        <v>0</v>
      </c>
      <c r="I53" s="46">
        <v>32140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34077</v>
      </c>
      <c r="O53" s="47">
        <f t="shared" si="9"/>
        <v>4.2901926224348479</v>
      </c>
      <c r="P53" s="9"/>
    </row>
    <row r="54" spans="1:119">
      <c r="A54" s="12"/>
      <c r="B54" s="25">
        <v>365</v>
      </c>
      <c r="C54" s="20" t="s">
        <v>105</v>
      </c>
      <c r="D54" s="46">
        <v>1715</v>
      </c>
      <c r="E54" s="46">
        <v>0</v>
      </c>
      <c r="F54" s="46">
        <v>0</v>
      </c>
      <c r="G54" s="46">
        <v>0</v>
      </c>
      <c r="H54" s="46">
        <v>0</v>
      </c>
      <c r="I54" s="46">
        <v>564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2279</v>
      </c>
      <c r="O54" s="47">
        <f t="shared" si="9"/>
        <v>0.2869193000125897</v>
      </c>
      <c r="P54" s="9"/>
    </row>
    <row r="55" spans="1:119">
      <c r="A55" s="12"/>
      <c r="B55" s="25">
        <v>366</v>
      </c>
      <c r="C55" s="20" t="s">
        <v>60</v>
      </c>
      <c r="D55" s="46">
        <v>82127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82127</v>
      </c>
      <c r="O55" s="47">
        <f t="shared" si="9"/>
        <v>10.339544252801209</v>
      </c>
      <c r="P55" s="9"/>
    </row>
    <row r="56" spans="1:119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81053</v>
      </c>
      <c r="L56" s="46">
        <v>0</v>
      </c>
      <c r="M56" s="46">
        <v>0</v>
      </c>
      <c r="N56" s="46">
        <f t="shared" si="13"/>
        <v>81053</v>
      </c>
      <c r="O56" s="47">
        <f t="shared" si="9"/>
        <v>10.204330857358681</v>
      </c>
      <c r="P56" s="9"/>
    </row>
    <row r="57" spans="1:119">
      <c r="A57" s="12"/>
      <c r="B57" s="25">
        <v>369.9</v>
      </c>
      <c r="C57" s="20" t="s">
        <v>62</v>
      </c>
      <c r="D57" s="46">
        <v>181571</v>
      </c>
      <c r="E57" s="46">
        <v>0</v>
      </c>
      <c r="F57" s="46">
        <v>0</v>
      </c>
      <c r="G57" s="46">
        <v>0</v>
      </c>
      <c r="H57" s="46">
        <v>0</v>
      </c>
      <c r="I57" s="46">
        <v>45813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227384</v>
      </c>
      <c r="O57" s="47">
        <f t="shared" si="9"/>
        <v>28.626967140878762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SUM(D59:D60)</f>
        <v>1306222</v>
      </c>
      <c r="E58" s="32">
        <f t="shared" si="14"/>
        <v>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94291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1400513</v>
      </c>
      <c r="O58" s="45">
        <f t="shared" si="9"/>
        <v>176.32040790633263</v>
      </c>
      <c r="P58" s="9"/>
    </row>
    <row r="59" spans="1:119">
      <c r="A59" s="12"/>
      <c r="B59" s="25">
        <v>381</v>
      </c>
      <c r="C59" s="20" t="s">
        <v>63</v>
      </c>
      <c r="D59" s="46">
        <v>1306222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1306222</v>
      </c>
      <c r="O59" s="47">
        <f t="shared" si="9"/>
        <v>164.44945234797936</v>
      </c>
      <c r="P59" s="9"/>
    </row>
    <row r="60" spans="1:119" ht="15.75" thickBot="1">
      <c r="A60" s="12"/>
      <c r="B60" s="25">
        <v>389.8</v>
      </c>
      <c r="C60" s="20" t="s">
        <v>108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94291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94291</v>
      </c>
      <c r="O60" s="47">
        <f t="shared" si="9"/>
        <v>11.870955558353266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5">SUM(D5,D15,D19,D32,D45,D49,D58)</f>
        <v>8794489</v>
      </c>
      <c r="E61" s="15">
        <f t="shared" si="15"/>
        <v>189032</v>
      </c>
      <c r="F61" s="15">
        <f t="shared" si="15"/>
        <v>0</v>
      </c>
      <c r="G61" s="15">
        <f t="shared" si="15"/>
        <v>0</v>
      </c>
      <c r="H61" s="15">
        <f t="shared" si="15"/>
        <v>0</v>
      </c>
      <c r="I61" s="15">
        <f t="shared" si="15"/>
        <v>16703502</v>
      </c>
      <c r="J61" s="15">
        <f t="shared" si="15"/>
        <v>0</v>
      </c>
      <c r="K61" s="15">
        <f t="shared" si="15"/>
        <v>1256456</v>
      </c>
      <c r="L61" s="15">
        <f t="shared" si="15"/>
        <v>0</v>
      </c>
      <c r="M61" s="15">
        <f t="shared" si="15"/>
        <v>47</v>
      </c>
      <c r="N61" s="15">
        <f>SUM(D61:M61)</f>
        <v>26943526</v>
      </c>
      <c r="O61" s="38">
        <f t="shared" si="9"/>
        <v>3392.1095304041296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132</v>
      </c>
      <c r="M63" s="118"/>
      <c r="N63" s="118"/>
      <c r="O63" s="43">
        <v>7943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87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3039856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3039856</v>
      </c>
      <c r="O5" s="33">
        <f t="shared" ref="O5:O36" si="1">(N5/O$60)</f>
        <v>396.89985637811725</v>
      </c>
      <c r="P5" s="6"/>
    </row>
    <row r="6" spans="1:133">
      <c r="A6" s="12"/>
      <c r="B6" s="25">
        <v>311</v>
      </c>
      <c r="C6" s="20" t="s">
        <v>2</v>
      </c>
      <c r="D6" s="46">
        <v>1243526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1243526</v>
      </c>
      <c r="O6" s="47">
        <f t="shared" si="1"/>
        <v>162.36140488314402</v>
      </c>
      <c r="P6" s="9"/>
    </row>
    <row r="7" spans="1:133">
      <c r="A7" s="12"/>
      <c r="B7" s="25">
        <v>312.41000000000003</v>
      </c>
      <c r="C7" s="20" t="s">
        <v>11</v>
      </c>
      <c r="D7" s="46">
        <v>312437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312437</v>
      </c>
      <c r="O7" s="47">
        <f t="shared" si="1"/>
        <v>40.793445619532577</v>
      </c>
      <c r="P7" s="9"/>
    </row>
    <row r="8" spans="1:133">
      <c r="A8" s="12"/>
      <c r="B8" s="25">
        <v>312.42</v>
      </c>
      <c r="C8" s="20" t="s">
        <v>10</v>
      </c>
      <c r="D8" s="46">
        <v>63355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63355</v>
      </c>
      <c r="O8" s="47">
        <f t="shared" si="1"/>
        <v>8.2719676197937062</v>
      </c>
      <c r="P8" s="9"/>
    </row>
    <row r="9" spans="1:133">
      <c r="A9" s="12"/>
      <c r="B9" s="25">
        <v>312.60000000000002</v>
      </c>
      <c r="C9" s="20" t="s">
        <v>12</v>
      </c>
      <c r="D9" s="46">
        <v>605946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605946</v>
      </c>
      <c r="O9" s="47">
        <f t="shared" si="1"/>
        <v>79.115550332941638</v>
      </c>
      <c r="P9" s="9"/>
    </row>
    <row r="10" spans="1:133">
      <c r="A10" s="12"/>
      <c r="B10" s="25">
        <v>314.10000000000002</v>
      </c>
      <c r="C10" s="20" t="s">
        <v>13</v>
      </c>
      <c r="D10" s="46">
        <v>540973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540973</v>
      </c>
      <c r="O10" s="47">
        <f t="shared" si="1"/>
        <v>70.632327980154074</v>
      </c>
      <c r="P10" s="9"/>
    </row>
    <row r="11" spans="1:133">
      <c r="A11" s="12"/>
      <c r="B11" s="25">
        <v>314.39999999999998</v>
      </c>
      <c r="C11" s="20" t="s">
        <v>117</v>
      </c>
      <c r="D11" s="46">
        <v>6544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6544</v>
      </c>
      <c r="O11" s="47">
        <f t="shared" si="1"/>
        <v>0.85441963702833268</v>
      </c>
      <c r="P11" s="9"/>
    </row>
    <row r="12" spans="1:133">
      <c r="A12" s="12"/>
      <c r="B12" s="25">
        <v>314.8</v>
      </c>
      <c r="C12" s="20" t="s">
        <v>14</v>
      </c>
      <c r="D12" s="46">
        <v>18216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18216</v>
      </c>
      <c r="O12" s="47">
        <f t="shared" si="1"/>
        <v>2.3783783783783785</v>
      </c>
      <c r="P12" s="9"/>
    </row>
    <row r="13" spans="1:133">
      <c r="A13" s="12"/>
      <c r="B13" s="25">
        <v>315</v>
      </c>
      <c r="C13" s="20" t="s">
        <v>96</v>
      </c>
      <c r="D13" s="46">
        <v>208218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208218</v>
      </c>
      <c r="O13" s="47">
        <f t="shared" si="1"/>
        <v>27.186055620838228</v>
      </c>
      <c r="P13" s="9"/>
    </row>
    <row r="14" spans="1:133">
      <c r="A14" s="12"/>
      <c r="B14" s="25">
        <v>316</v>
      </c>
      <c r="C14" s="20" t="s">
        <v>97</v>
      </c>
      <c r="D14" s="46">
        <v>40641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40641</v>
      </c>
      <c r="O14" s="47">
        <f t="shared" si="1"/>
        <v>5.3063063063063067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122339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122339</v>
      </c>
      <c r="O15" s="45">
        <f t="shared" si="1"/>
        <v>15.973234103668887</v>
      </c>
      <c r="P15" s="10"/>
    </row>
    <row r="16" spans="1:133">
      <c r="A16" s="12"/>
      <c r="B16" s="25">
        <v>322</v>
      </c>
      <c r="C16" s="20" t="s">
        <v>0</v>
      </c>
      <c r="D16" s="46">
        <v>54825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54825</v>
      </c>
      <c r="O16" s="47">
        <f t="shared" si="1"/>
        <v>7.1582452017234628</v>
      </c>
      <c r="P16" s="9"/>
    </row>
    <row r="17" spans="1:16">
      <c r="A17" s="12"/>
      <c r="B17" s="25">
        <v>323.39999999999998</v>
      </c>
      <c r="C17" s="20" t="s">
        <v>121</v>
      </c>
      <c r="D17" s="46">
        <v>12830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12830</v>
      </c>
      <c r="O17" s="47">
        <f t="shared" si="1"/>
        <v>1.6751534142838491</v>
      </c>
      <c r="P17" s="9"/>
    </row>
    <row r="18" spans="1:16">
      <c r="A18" s="12"/>
      <c r="B18" s="25">
        <v>329</v>
      </c>
      <c r="C18" s="20" t="s">
        <v>18</v>
      </c>
      <c r="D18" s="46">
        <v>54684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54684</v>
      </c>
      <c r="O18" s="47">
        <f t="shared" si="1"/>
        <v>7.1398354876615748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SUM(D20:D29)</f>
        <v>1073059</v>
      </c>
      <c r="E19" s="32">
        <f t="shared" si="5"/>
        <v>162357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1235416</v>
      </c>
      <c r="O19" s="45">
        <f t="shared" si="1"/>
        <v>161.30251991121557</v>
      </c>
      <c r="P19" s="10"/>
    </row>
    <row r="20" spans="1:16">
      <c r="A20" s="12"/>
      <c r="B20" s="25">
        <v>331.2</v>
      </c>
      <c r="C20" s="20" t="s">
        <v>19</v>
      </c>
      <c r="D20" s="46">
        <v>54392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54392</v>
      </c>
      <c r="O20" s="47">
        <f t="shared" si="1"/>
        <v>7.1017104060582321</v>
      </c>
      <c r="P20" s="9"/>
    </row>
    <row r="21" spans="1:16">
      <c r="A21" s="12"/>
      <c r="B21" s="25">
        <v>334.2</v>
      </c>
      <c r="C21" s="20" t="s">
        <v>125</v>
      </c>
      <c r="D21" s="46">
        <v>77339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77339</v>
      </c>
      <c r="O21" s="47">
        <f t="shared" si="1"/>
        <v>10.097793445619532</v>
      </c>
      <c r="P21" s="9"/>
    </row>
    <row r="22" spans="1:16">
      <c r="A22" s="12"/>
      <c r="B22" s="25">
        <v>334.7</v>
      </c>
      <c r="C22" s="20" t="s">
        <v>24</v>
      </c>
      <c r="D22" s="46">
        <v>0</v>
      </c>
      <c r="E22" s="46">
        <v>162357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162357</v>
      </c>
      <c r="O22" s="47">
        <f t="shared" si="1"/>
        <v>21.198198198198199</v>
      </c>
      <c r="P22" s="9"/>
    </row>
    <row r="23" spans="1:16">
      <c r="A23" s="12"/>
      <c r="B23" s="25">
        <v>335.12</v>
      </c>
      <c r="C23" s="20" t="s">
        <v>98</v>
      </c>
      <c r="D23" s="46">
        <v>288067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288067</v>
      </c>
      <c r="O23" s="47">
        <f t="shared" si="1"/>
        <v>37.611568089828957</v>
      </c>
      <c r="P23" s="9"/>
    </row>
    <row r="24" spans="1:16">
      <c r="A24" s="12"/>
      <c r="B24" s="25">
        <v>335.14</v>
      </c>
      <c r="C24" s="20" t="s">
        <v>99</v>
      </c>
      <c r="D24" s="46">
        <v>5746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5746</v>
      </c>
      <c r="O24" s="47">
        <f t="shared" si="1"/>
        <v>0.75022848935892417</v>
      </c>
      <c r="P24" s="9"/>
    </row>
    <row r="25" spans="1:16">
      <c r="A25" s="12"/>
      <c r="B25" s="25">
        <v>335.15</v>
      </c>
      <c r="C25" s="20" t="s">
        <v>100</v>
      </c>
      <c r="D25" s="46">
        <v>3308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3308</v>
      </c>
      <c r="O25" s="47">
        <f t="shared" si="1"/>
        <v>0.43191017104060581</v>
      </c>
      <c r="P25" s="9"/>
    </row>
    <row r="26" spans="1:16">
      <c r="A26" s="12"/>
      <c r="B26" s="25">
        <v>335.18</v>
      </c>
      <c r="C26" s="20" t="s">
        <v>101</v>
      </c>
      <c r="D26" s="46">
        <v>337163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337163</v>
      </c>
      <c r="O26" s="47">
        <f t="shared" si="1"/>
        <v>44.021804413108761</v>
      </c>
      <c r="P26" s="9"/>
    </row>
    <row r="27" spans="1:16">
      <c r="A27" s="12"/>
      <c r="B27" s="25">
        <v>335.49</v>
      </c>
      <c r="C27" s="20" t="s">
        <v>29</v>
      </c>
      <c r="D27" s="46">
        <v>9415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9415</v>
      </c>
      <c r="O27" s="47">
        <f t="shared" si="1"/>
        <v>1.2292727510118815</v>
      </c>
      <c r="P27" s="9"/>
    </row>
    <row r="28" spans="1:16">
      <c r="A28" s="12"/>
      <c r="B28" s="25">
        <v>337.4</v>
      </c>
      <c r="C28" s="20" t="s">
        <v>31</v>
      </c>
      <c r="D28" s="46">
        <v>29223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29223</v>
      </c>
      <c r="O28" s="47">
        <f t="shared" si="1"/>
        <v>3.8155111633372503</v>
      </c>
      <c r="P28" s="9"/>
    </row>
    <row r="29" spans="1:16">
      <c r="A29" s="12"/>
      <c r="B29" s="25">
        <v>337.7</v>
      </c>
      <c r="C29" s="20" t="s">
        <v>33</v>
      </c>
      <c r="D29" s="46">
        <v>268406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268406</v>
      </c>
      <c r="O29" s="47">
        <f t="shared" si="1"/>
        <v>35.044522783653221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SUM(D31:D42)</f>
        <v>1746218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16554375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18300593</v>
      </c>
      <c r="O30" s="45">
        <f t="shared" si="1"/>
        <v>2389.4232928580755</v>
      </c>
      <c r="P30" s="10"/>
    </row>
    <row r="31" spans="1:16">
      <c r="A31" s="12"/>
      <c r="B31" s="25">
        <v>341.3</v>
      </c>
      <c r="C31" s="20" t="s">
        <v>102</v>
      </c>
      <c r="D31" s="46">
        <v>238766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2" si="8">SUM(D31:M31)</f>
        <v>238766</v>
      </c>
      <c r="O31" s="47">
        <f t="shared" si="1"/>
        <v>31.174565870218043</v>
      </c>
      <c r="P31" s="9"/>
    </row>
    <row r="32" spans="1:16">
      <c r="A32" s="12"/>
      <c r="B32" s="25">
        <v>342.1</v>
      </c>
      <c r="C32" s="20" t="s">
        <v>92</v>
      </c>
      <c r="D32" s="46">
        <v>58833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58833</v>
      </c>
      <c r="O32" s="47">
        <f t="shared" si="1"/>
        <v>7.6815511163337247</v>
      </c>
      <c r="P32" s="9"/>
    </row>
    <row r="33" spans="1:16">
      <c r="A33" s="12"/>
      <c r="B33" s="25">
        <v>342.2</v>
      </c>
      <c r="C33" s="20" t="s">
        <v>93</v>
      </c>
      <c r="D33" s="46">
        <v>335340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335340</v>
      </c>
      <c r="O33" s="47">
        <f t="shared" si="1"/>
        <v>43.783783783783782</v>
      </c>
      <c r="P33" s="9"/>
    </row>
    <row r="34" spans="1:16">
      <c r="A34" s="12"/>
      <c r="B34" s="25">
        <v>343.1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11562979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11562979</v>
      </c>
      <c r="O34" s="47">
        <f t="shared" si="1"/>
        <v>1509.7243765504636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1413241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1413241</v>
      </c>
      <c r="O35" s="47">
        <f t="shared" si="1"/>
        <v>184.52030291160725</v>
      </c>
      <c r="P35" s="9"/>
    </row>
    <row r="36" spans="1:16">
      <c r="A36" s="12"/>
      <c r="B36" s="25">
        <v>343.6</v>
      </c>
      <c r="C36" s="20" t="s">
        <v>79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3578155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3578155</v>
      </c>
      <c r="O36" s="47">
        <f t="shared" si="1"/>
        <v>467.18305261783524</v>
      </c>
      <c r="P36" s="9"/>
    </row>
    <row r="37" spans="1:16">
      <c r="A37" s="12"/>
      <c r="B37" s="25">
        <v>343.9</v>
      </c>
      <c r="C37" s="20" t="s">
        <v>47</v>
      </c>
      <c r="D37" s="46">
        <v>329315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329315</v>
      </c>
      <c r="O37" s="47">
        <f t="shared" ref="O37:O58" si="9">(N37/O$60)</f>
        <v>42.997127562344957</v>
      </c>
      <c r="P37" s="9"/>
    </row>
    <row r="38" spans="1:16">
      <c r="A38" s="12"/>
      <c r="B38" s="25">
        <v>344.9</v>
      </c>
      <c r="C38" s="20" t="s">
        <v>103</v>
      </c>
      <c r="D38" s="46">
        <v>50185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50185</v>
      </c>
      <c r="O38" s="47">
        <f t="shared" si="9"/>
        <v>6.5524219872045961</v>
      </c>
      <c r="P38" s="9"/>
    </row>
    <row r="39" spans="1:16">
      <c r="A39" s="12"/>
      <c r="B39" s="25">
        <v>346.4</v>
      </c>
      <c r="C39" s="20" t="s">
        <v>49</v>
      </c>
      <c r="D39" s="46">
        <v>82363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82363</v>
      </c>
      <c r="O39" s="47">
        <f t="shared" si="9"/>
        <v>10.753753753753754</v>
      </c>
      <c r="P39" s="9"/>
    </row>
    <row r="40" spans="1:16">
      <c r="A40" s="12"/>
      <c r="B40" s="25">
        <v>347.1</v>
      </c>
      <c r="C40" s="20" t="s">
        <v>80</v>
      </c>
      <c r="D40" s="46">
        <v>7499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7499</v>
      </c>
      <c r="O40" s="47">
        <f t="shared" si="9"/>
        <v>0.97910954432693564</v>
      </c>
      <c r="P40" s="9"/>
    </row>
    <row r="41" spans="1:16">
      <c r="A41" s="12"/>
      <c r="B41" s="25">
        <v>347.2</v>
      </c>
      <c r="C41" s="20" t="s">
        <v>81</v>
      </c>
      <c r="D41" s="46">
        <v>97561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97561</v>
      </c>
      <c r="O41" s="47">
        <f t="shared" si="9"/>
        <v>12.738085911998956</v>
      </c>
      <c r="P41" s="9"/>
    </row>
    <row r="42" spans="1:16">
      <c r="A42" s="12"/>
      <c r="B42" s="25">
        <v>347.5</v>
      </c>
      <c r="C42" s="20" t="s">
        <v>82</v>
      </c>
      <c r="D42" s="46">
        <v>546356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546356</v>
      </c>
      <c r="O42" s="47">
        <f t="shared" si="9"/>
        <v>71.335161248204727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SUM(D44:D46)</f>
        <v>138631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138631</v>
      </c>
      <c r="O43" s="45">
        <f t="shared" si="9"/>
        <v>18.100404752578665</v>
      </c>
      <c r="P43" s="10"/>
    </row>
    <row r="44" spans="1:16">
      <c r="A44" s="13"/>
      <c r="B44" s="39">
        <v>351.1</v>
      </c>
      <c r="C44" s="21" t="s">
        <v>53</v>
      </c>
      <c r="D44" s="46">
        <v>22693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22693</v>
      </c>
      <c r="O44" s="47">
        <f t="shared" si="9"/>
        <v>2.9629194411803108</v>
      </c>
      <c r="P44" s="9"/>
    </row>
    <row r="45" spans="1:16">
      <c r="A45" s="13"/>
      <c r="B45" s="39">
        <v>352</v>
      </c>
      <c r="C45" s="21" t="s">
        <v>83</v>
      </c>
      <c r="D45" s="46">
        <v>5147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5147</v>
      </c>
      <c r="O45" s="47">
        <f t="shared" si="9"/>
        <v>0.67201984593288944</v>
      </c>
      <c r="P45" s="9"/>
    </row>
    <row r="46" spans="1:16">
      <c r="A46" s="13"/>
      <c r="B46" s="39">
        <v>354</v>
      </c>
      <c r="C46" s="21" t="s">
        <v>54</v>
      </c>
      <c r="D46" s="46">
        <v>110791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110791</v>
      </c>
      <c r="O46" s="47">
        <f t="shared" si="9"/>
        <v>14.465465465465465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SUM(D48:D54)</f>
        <v>343647</v>
      </c>
      <c r="E47" s="32">
        <f t="shared" si="12"/>
        <v>219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84920</v>
      </c>
      <c r="J47" s="32">
        <f t="shared" si="12"/>
        <v>0</v>
      </c>
      <c r="K47" s="32">
        <f t="shared" si="12"/>
        <v>1496035</v>
      </c>
      <c r="L47" s="32">
        <f t="shared" si="12"/>
        <v>0</v>
      </c>
      <c r="M47" s="32">
        <f t="shared" si="12"/>
        <v>47</v>
      </c>
      <c r="N47" s="32">
        <f t="shared" si="11"/>
        <v>1924868</v>
      </c>
      <c r="O47" s="45">
        <f t="shared" si="9"/>
        <v>251.32106019062542</v>
      </c>
      <c r="P47" s="10"/>
    </row>
    <row r="48" spans="1:16">
      <c r="A48" s="12"/>
      <c r="B48" s="25">
        <v>361.1</v>
      </c>
      <c r="C48" s="20" t="s">
        <v>56</v>
      </c>
      <c r="D48" s="46">
        <v>32298</v>
      </c>
      <c r="E48" s="46">
        <v>219</v>
      </c>
      <c r="F48" s="46">
        <v>0</v>
      </c>
      <c r="G48" s="46">
        <v>0</v>
      </c>
      <c r="H48" s="46">
        <v>0</v>
      </c>
      <c r="I48" s="46">
        <v>52387</v>
      </c>
      <c r="J48" s="46">
        <v>0</v>
      </c>
      <c r="K48" s="46">
        <v>0</v>
      </c>
      <c r="L48" s="46">
        <v>0</v>
      </c>
      <c r="M48" s="46">
        <v>47</v>
      </c>
      <c r="N48" s="46">
        <f t="shared" si="11"/>
        <v>84951</v>
      </c>
      <c r="O48" s="47">
        <f t="shared" si="9"/>
        <v>11.091656874265571</v>
      </c>
      <c r="P48" s="9"/>
    </row>
    <row r="49" spans="1:119">
      <c r="A49" s="12"/>
      <c r="B49" s="25">
        <v>361.3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1389749</v>
      </c>
      <c r="L49" s="46">
        <v>0</v>
      </c>
      <c r="M49" s="46">
        <v>0</v>
      </c>
      <c r="N49" s="46">
        <f t="shared" ref="N49:N54" si="13">SUM(D49:M49)</f>
        <v>1389749</v>
      </c>
      <c r="O49" s="47">
        <f t="shared" si="9"/>
        <v>181.45306175740959</v>
      </c>
      <c r="P49" s="9"/>
    </row>
    <row r="50" spans="1:119">
      <c r="A50" s="12"/>
      <c r="B50" s="25">
        <v>362</v>
      </c>
      <c r="C50" s="20" t="s">
        <v>58</v>
      </c>
      <c r="D50" s="46">
        <v>22785</v>
      </c>
      <c r="E50" s="46">
        <v>0</v>
      </c>
      <c r="F50" s="46">
        <v>0</v>
      </c>
      <c r="G50" s="46">
        <v>0</v>
      </c>
      <c r="H50" s="46">
        <v>0</v>
      </c>
      <c r="I50" s="46">
        <v>30525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53310</v>
      </c>
      <c r="O50" s="47">
        <f t="shared" si="9"/>
        <v>6.9604386995691341</v>
      </c>
      <c r="P50" s="9"/>
    </row>
    <row r="51" spans="1:119">
      <c r="A51" s="12"/>
      <c r="B51" s="25">
        <v>365</v>
      </c>
      <c r="C51" s="20" t="s">
        <v>105</v>
      </c>
      <c r="D51" s="46">
        <v>637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637</v>
      </c>
      <c r="O51" s="47">
        <f t="shared" si="9"/>
        <v>8.3170126648387521E-2</v>
      </c>
      <c r="P51" s="9"/>
    </row>
    <row r="52" spans="1:119">
      <c r="A52" s="12"/>
      <c r="B52" s="25">
        <v>366</v>
      </c>
      <c r="C52" s="20" t="s">
        <v>60</v>
      </c>
      <c r="D52" s="46">
        <v>90886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90886</v>
      </c>
      <c r="O52" s="47">
        <f t="shared" si="9"/>
        <v>11.866562214388301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106286</v>
      </c>
      <c r="L53" s="46">
        <v>0</v>
      </c>
      <c r="M53" s="46">
        <v>0</v>
      </c>
      <c r="N53" s="46">
        <f t="shared" si="13"/>
        <v>106286</v>
      </c>
      <c r="O53" s="47">
        <f t="shared" si="9"/>
        <v>13.877268572920746</v>
      </c>
      <c r="P53" s="9"/>
    </row>
    <row r="54" spans="1:119">
      <c r="A54" s="12"/>
      <c r="B54" s="25">
        <v>369.9</v>
      </c>
      <c r="C54" s="20" t="s">
        <v>62</v>
      </c>
      <c r="D54" s="46">
        <v>197041</v>
      </c>
      <c r="E54" s="46">
        <v>0</v>
      </c>
      <c r="F54" s="46">
        <v>0</v>
      </c>
      <c r="G54" s="46">
        <v>0</v>
      </c>
      <c r="H54" s="46">
        <v>0</v>
      </c>
      <c r="I54" s="46">
        <v>2008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199049</v>
      </c>
      <c r="O54" s="47">
        <f t="shared" si="9"/>
        <v>25.988901945423684</v>
      </c>
      <c r="P54" s="9"/>
    </row>
    <row r="55" spans="1:119" ht="15.75">
      <c r="A55" s="29" t="s">
        <v>40</v>
      </c>
      <c r="B55" s="30"/>
      <c r="C55" s="31"/>
      <c r="D55" s="32">
        <f t="shared" ref="D55:M55" si="14">SUM(D56:D57)</f>
        <v>1284631</v>
      </c>
      <c r="E55" s="32">
        <f t="shared" si="14"/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46774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1331405</v>
      </c>
      <c r="O55" s="45">
        <f t="shared" si="9"/>
        <v>173.83535709622666</v>
      </c>
      <c r="P55" s="9"/>
    </row>
    <row r="56" spans="1:119">
      <c r="A56" s="12"/>
      <c r="B56" s="25">
        <v>381</v>
      </c>
      <c r="C56" s="20" t="s">
        <v>63</v>
      </c>
      <c r="D56" s="46">
        <v>1284631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1284631</v>
      </c>
      <c r="O56" s="47">
        <f t="shared" si="9"/>
        <v>167.7282935109022</v>
      </c>
      <c r="P56" s="9"/>
    </row>
    <row r="57" spans="1:119" ht="15.75" thickBot="1">
      <c r="A57" s="12"/>
      <c r="B57" s="25">
        <v>389.8</v>
      </c>
      <c r="C57" s="20" t="s">
        <v>108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46774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46774</v>
      </c>
      <c r="O57" s="47">
        <f t="shared" si="9"/>
        <v>6.1070635853244548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5">SUM(D5,D15,D19,D30,D43,D47,D55)</f>
        <v>7748381</v>
      </c>
      <c r="E58" s="15">
        <f t="shared" si="15"/>
        <v>162576</v>
      </c>
      <c r="F58" s="15">
        <f t="shared" si="15"/>
        <v>0</v>
      </c>
      <c r="G58" s="15">
        <f t="shared" si="15"/>
        <v>0</v>
      </c>
      <c r="H58" s="15">
        <f t="shared" si="15"/>
        <v>0</v>
      </c>
      <c r="I58" s="15">
        <f t="shared" si="15"/>
        <v>16686069</v>
      </c>
      <c r="J58" s="15">
        <f t="shared" si="15"/>
        <v>0</v>
      </c>
      <c r="K58" s="15">
        <f t="shared" si="15"/>
        <v>1496035</v>
      </c>
      <c r="L58" s="15">
        <f t="shared" si="15"/>
        <v>0</v>
      </c>
      <c r="M58" s="15">
        <f t="shared" si="15"/>
        <v>47</v>
      </c>
      <c r="N58" s="15">
        <f>SUM(D58:M58)</f>
        <v>26093108</v>
      </c>
      <c r="O58" s="38">
        <f t="shared" si="9"/>
        <v>3406.855725290508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128</v>
      </c>
      <c r="M60" s="118"/>
      <c r="N60" s="118"/>
      <c r="O60" s="43">
        <v>7659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87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2934350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2934350</v>
      </c>
      <c r="O5" s="33">
        <f t="shared" ref="O5:O36" si="1">(N5/O$65)</f>
        <v>390.36184648130904</v>
      </c>
      <c r="P5" s="6"/>
    </row>
    <row r="6" spans="1:133">
      <c r="A6" s="12"/>
      <c r="B6" s="25">
        <v>311</v>
      </c>
      <c r="C6" s="20" t="s">
        <v>2</v>
      </c>
      <c r="D6" s="46">
        <v>1185727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1185727</v>
      </c>
      <c r="O6" s="47">
        <f t="shared" si="1"/>
        <v>157.73939071438073</v>
      </c>
      <c r="P6" s="9"/>
    </row>
    <row r="7" spans="1:133">
      <c r="A7" s="12"/>
      <c r="B7" s="25">
        <v>312.41000000000003</v>
      </c>
      <c r="C7" s="20" t="s">
        <v>11</v>
      </c>
      <c r="D7" s="46">
        <v>294611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294611</v>
      </c>
      <c r="O7" s="47">
        <f t="shared" si="1"/>
        <v>39.192630038579217</v>
      </c>
      <c r="P7" s="9"/>
    </row>
    <row r="8" spans="1:133">
      <c r="A8" s="12"/>
      <c r="B8" s="25">
        <v>312.42</v>
      </c>
      <c r="C8" s="20" t="s">
        <v>10</v>
      </c>
      <c r="D8" s="46">
        <v>58600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58600</v>
      </c>
      <c r="O8" s="47">
        <f t="shared" si="1"/>
        <v>7.7956631634960756</v>
      </c>
      <c r="P8" s="9"/>
    </row>
    <row r="9" spans="1:133">
      <c r="A9" s="12"/>
      <c r="B9" s="25">
        <v>312.60000000000002</v>
      </c>
      <c r="C9" s="20" t="s">
        <v>12</v>
      </c>
      <c r="D9" s="46">
        <v>580078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580078</v>
      </c>
      <c r="O9" s="47">
        <f t="shared" si="1"/>
        <v>77.168817347346021</v>
      </c>
      <c r="P9" s="9"/>
    </row>
    <row r="10" spans="1:133">
      <c r="A10" s="12"/>
      <c r="B10" s="25">
        <v>314.10000000000002</v>
      </c>
      <c r="C10" s="20" t="s">
        <v>13</v>
      </c>
      <c r="D10" s="46">
        <v>547543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547543</v>
      </c>
      <c r="O10" s="47">
        <f t="shared" si="1"/>
        <v>72.840627910070509</v>
      </c>
      <c r="P10" s="9"/>
    </row>
    <row r="11" spans="1:133">
      <c r="A11" s="12"/>
      <c r="B11" s="25">
        <v>314.39999999999998</v>
      </c>
      <c r="C11" s="20" t="s">
        <v>117</v>
      </c>
      <c r="D11" s="46">
        <v>7149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7149</v>
      </c>
      <c r="O11" s="47">
        <f t="shared" si="1"/>
        <v>0.95104429958760139</v>
      </c>
      <c r="P11" s="9"/>
    </row>
    <row r="12" spans="1:133">
      <c r="A12" s="12"/>
      <c r="B12" s="25">
        <v>314.8</v>
      </c>
      <c r="C12" s="20" t="s">
        <v>14</v>
      </c>
      <c r="D12" s="46">
        <v>22546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22546</v>
      </c>
      <c r="O12" s="47">
        <f t="shared" si="1"/>
        <v>2.9993348410270055</v>
      </c>
      <c r="P12" s="9"/>
    </row>
    <row r="13" spans="1:133">
      <c r="A13" s="12"/>
      <c r="B13" s="25">
        <v>315</v>
      </c>
      <c r="C13" s="20" t="s">
        <v>96</v>
      </c>
      <c r="D13" s="46">
        <v>197717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197717</v>
      </c>
      <c r="O13" s="47">
        <f t="shared" si="1"/>
        <v>26.302647332712517</v>
      </c>
      <c r="P13" s="9"/>
    </row>
    <row r="14" spans="1:133">
      <c r="A14" s="12"/>
      <c r="B14" s="25">
        <v>316</v>
      </c>
      <c r="C14" s="20" t="s">
        <v>97</v>
      </c>
      <c r="D14" s="46">
        <v>40379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40379</v>
      </c>
      <c r="O14" s="47">
        <f t="shared" si="1"/>
        <v>5.3716908341093523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114415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114415</v>
      </c>
      <c r="O15" s="45">
        <f t="shared" si="1"/>
        <v>15.22083277903419</v>
      </c>
      <c r="P15" s="10"/>
    </row>
    <row r="16" spans="1:133">
      <c r="A16" s="12"/>
      <c r="B16" s="25">
        <v>322</v>
      </c>
      <c r="C16" s="20" t="s">
        <v>0</v>
      </c>
      <c r="D16" s="46">
        <v>50650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50650</v>
      </c>
      <c r="O16" s="47">
        <f t="shared" si="1"/>
        <v>6.7380603964347481</v>
      </c>
      <c r="P16" s="9"/>
    </row>
    <row r="17" spans="1:16">
      <c r="A17" s="12"/>
      <c r="B17" s="25">
        <v>323.39999999999998</v>
      </c>
      <c r="C17" s="20" t="s">
        <v>121</v>
      </c>
      <c r="D17" s="46">
        <v>11340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11340</v>
      </c>
      <c r="O17" s="47">
        <f t="shared" si="1"/>
        <v>1.5085805507516297</v>
      </c>
      <c r="P17" s="9"/>
    </row>
    <row r="18" spans="1:16">
      <c r="A18" s="12"/>
      <c r="B18" s="25">
        <v>329</v>
      </c>
      <c r="C18" s="20" t="s">
        <v>18</v>
      </c>
      <c r="D18" s="46">
        <v>52425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52425</v>
      </c>
      <c r="O18" s="47">
        <f t="shared" si="1"/>
        <v>6.9741918318478113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SUM(D20:D30)</f>
        <v>1164298</v>
      </c>
      <c r="E19" s="32">
        <f t="shared" si="5"/>
        <v>137329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1301627</v>
      </c>
      <c r="O19" s="45">
        <f t="shared" si="1"/>
        <v>173.1577757083943</v>
      </c>
      <c r="P19" s="10"/>
    </row>
    <row r="20" spans="1:16">
      <c r="A20" s="12"/>
      <c r="B20" s="25">
        <v>331.2</v>
      </c>
      <c r="C20" s="20" t="s">
        <v>19</v>
      </c>
      <c r="D20" s="46">
        <v>9061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9061</v>
      </c>
      <c r="O20" s="47">
        <f t="shared" si="1"/>
        <v>1.2054010908607158</v>
      </c>
      <c r="P20" s="9"/>
    </row>
    <row r="21" spans="1:16">
      <c r="A21" s="12"/>
      <c r="B21" s="25">
        <v>334.2</v>
      </c>
      <c r="C21" s="20" t="s">
        <v>125</v>
      </c>
      <c r="D21" s="46">
        <v>26830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26830</v>
      </c>
      <c r="O21" s="47">
        <f t="shared" si="1"/>
        <v>3.5692430490887324</v>
      </c>
      <c r="P21" s="9"/>
    </row>
    <row r="22" spans="1:16">
      <c r="A22" s="12"/>
      <c r="B22" s="25">
        <v>334.49</v>
      </c>
      <c r="C22" s="20" t="s">
        <v>122</v>
      </c>
      <c r="D22" s="46">
        <v>243663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243663</v>
      </c>
      <c r="O22" s="47">
        <f t="shared" si="1"/>
        <v>32.414926167353997</v>
      </c>
      <c r="P22" s="9"/>
    </row>
    <row r="23" spans="1:16">
      <c r="A23" s="12"/>
      <c r="B23" s="25">
        <v>334.5</v>
      </c>
      <c r="C23" s="20" t="s">
        <v>113</v>
      </c>
      <c r="D23" s="46">
        <v>30000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30000</v>
      </c>
      <c r="O23" s="47">
        <f t="shared" si="1"/>
        <v>3.990953837967274</v>
      </c>
      <c r="P23" s="9"/>
    </row>
    <row r="24" spans="1:16">
      <c r="A24" s="12"/>
      <c r="B24" s="25">
        <v>334.7</v>
      </c>
      <c r="C24" s="20" t="s">
        <v>24</v>
      </c>
      <c r="D24" s="46">
        <v>35607</v>
      </c>
      <c r="E24" s="46">
        <v>137329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172936</v>
      </c>
      <c r="O24" s="47">
        <f t="shared" si="1"/>
        <v>23.005986430756952</v>
      </c>
      <c r="P24" s="9"/>
    </row>
    <row r="25" spans="1:16">
      <c r="A25" s="12"/>
      <c r="B25" s="25">
        <v>335.12</v>
      </c>
      <c r="C25" s="20" t="s">
        <v>98</v>
      </c>
      <c r="D25" s="46">
        <v>262415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262415</v>
      </c>
      <c r="O25" s="47">
        <f t="shared" si="1"/>
        <v>34.909538379672739</v>
      </c>
      <c r="P25" s="9"/>
    </row>
    <row r="26" spans="1:16">
      <c r="A26" s="12"/>
      <c r="B26" s="25">
        <v>335.14</v>
      </c>
      <c r="C26" s="20" t="s">
        <v>99</v>
      </c>
      <c r="D26" s="46">
        <v>5808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5808</v>
      </c>
      <c r="O26" s="47">
        <f t="shared" si="1"/>
        <v>0.77264866303046431</v>
      </c>
      <c r="P26" s="9"/>
    </row>
    <row r="27" spans="1:16">
      <c r="A27" s="12"/>
      <c r="B27" s="25">
        <v>335.15</v>
      </c>
      <c r="C27" s="20" t="s">
        <v>100</v>
      </c>
      <c r="D27" s="46">
        <v>3401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3401</v>
      </c>
      <c r="O27" s="47">
        <f t="shared" si="1"/>
        <v>0.45244113343088999</v>
      </c>
      <c r="P27" s="9"/>
    </row>
    <row r="28" spans="1:16">
      <c r="A28" s="12"/>
      <c r="B28" s="25">
        <v>335.18</v>
      </c>
      <c r="C28" s="20" t="s">
        <v>101</v>
      </c>
      <c r="D28" s="46">
        <v>327437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327437</v>
      </c>
      <c r="O28" s="47">
        <f t="shared" si="1"/>
        <v>43.559531728083009</v>
      </c>
      <c r="P28" s="9"/>
    </row>
    <row r="29" spans="1:16">
      <c r="A29" s="12"/>
      <c r="B29" s="25">
        <v>335.49</v>
      </c>
      <c r="C29" s="20" t="s">
        <v>29</v>
      </c>
      <c r="D29" s="46">
        <v>9500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9500</v>
      </c>
      <c r="O29" s="47">
        <f t="shared" si="1"/>
        <v>1.2638020486896369</v>
      </c>
      <c r="P29" s="9"/>
    </row>
    <row r="30" spans="1:16">
      <c r="A30" s="12"/>
      <c r="B30" s="25">
        <v>337.7</v>
      </c>
      <c r="C30" s="20" t="s">
        <v>33</v>
      </c>
      <c r="D30" s="46">
        <v>210576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210576</v>
      </c>
      <c r="O30" s="47">
        <f t="shared" si="1"/>
        <v>28.013303179459889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SUM(D32:D43)</f>
        <v>1664938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15748467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17413405</v>
      </c>
      <c r="O31" s="45">
        <f t="shared" si="1"/>
        <v>2316.5365172276174</v>
      </c>
      <c r="P31" s="10"/>
    </row>
    <row r="32" spans="1:16">
      <c r="A32" s="12"/>
      <c r="B32" s="25">
        <v>341.3</v>
      </c>
      <c r="C32" s="20" t="s">
        <v>102</v>
      </c>
      <c r="D32" s="46">
        <v>228244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8">SUM(D32:M32)</f>
        <v>228244</v>
      </c>
      <c r="O32" s="47">
        <f t="shared" si="1"/>
        <v>30.363708926433418</v>
      </c>
      <c r="P32" s="9"/>
    </row>
    <row r="33" spans="1:16">
      <c r="A33" s="12"/>
      <c r="B33" s="25">
        <v>342.1</v>
      </c>
      <c r="C33" s="20" t="s">
        <v>92</v>
      </c>
      <c r="D33" s="46">
        <v>602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602</v>
      </c>
      <c r="O33" s="47">
        <f t="shared" si="1"/>
        <v>8.0085140348543304E-2</v>
      </c>
      <c r="P33" s="9"/>
    </row>
    <row r="34" spans="1:16">
      <c r="A34" s="12"/>
      <c r="B34" s="25">
        <v>342.2</v>
      </c>
      <c r="C34" s="20" t="s">
        <v>93</v>
      </c>
      <c r="D34" s="46">
        <v>319837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319837</v>
      </c>
      <c r="O34" s="47">
        <f t="shared" si="1"/>
        <v>42.548490089131299</v>
      </c>
      <c r="P34" s="9"/>
    </row>
    <row r="35" spans="1:16">
      <c r="A35" s="12"/>
      <c r="B35" s="25">
        <v>343.1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11021233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11021233</v>
      </c>
      <c r="O35" s="47">
        <f t="shared" si="1"/>
        <v>1466.1744046827191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1293253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1293253</v>
      </c>
      <c r="O36" s="47">
        <f t="shared" si="1"/>
        <v>172.04376746042306</v>
      </c>
      <c r="P36" s="9"/>
    </row>
    <row r="37" spans="1:16">
      <c r="A37" s="12"/>
      <c r="B37" s="25">
        <v>343.6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3433981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3433981</v>
      </c>
      <c r="O37" s="47">
        <f t="shared" ref="O37:O63" si="9">(N37/O$65)</f>
        <v>456.82865504855658</v>
      </c>
      <c r="P37" s="9"/>
    </row>
    <row r="38" spans="1:16">
      <c r="A38" s="12"/>
      <c r="B38" s="25">
        <v>343.9</v>
      </c>
      <c r="C38" s="20" t="s">
        <v>47</v>
      </c>
      <c r="D38" s="46">
        <v>322873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322873</v>
      </c>
      <c r="O38" s="47">
        <f t="shared" si="9"/>
        <v>42.952374617533593</v>
      </c>
      <c r="P38" s="9"/>
    </row>
    <row r="39" spans="1:16">
      <c r="A39" s="12"/>
      <c r="B39" s="25">
        <v>344.9</v>
      </c>
      <c r="C39" s="20" t="s">
        <v>103</v>
      </c>
      <c r="D39" s="46">
        <v>48640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48640</v>
      </c>
      <c r="O39" s="47">
        <f t="shared" si="9"/>
        <v>6.4706664892909407</v>
      </c>
      <c r="P39" s="9"/>
    </row>
    <row r="40" spans="1:16">
      <c r="A40" s="12"/>
      <c r="B40" s="25">
        <v>346.4</v>
      </c>
      <c r="C40" s="20" t="s">
        <v>49</v>
      </c>
      <c r="D40" s="46">
        <v>101065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101065</v>
      </c>
      <c r="O40" s="47">
        <f t="shared" si="9"/>
        <v>13.444858321138753</v>
      </c>
      <c r="P40" s="9"/>
    </row>
    <row r="41" spans="1:16">
      <c r="A41" s="12"/>
      <c r="B41" s="25">
        <v>347.1</v>
      </c>
      <c r="C41" s="20" t="s">
        <v>80</v>
      </c>
      <c r="D41" s="46">
        <v>8735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8735</v>
      </c>
      <c r="O41" s="47">
        <f t="shared" si="9"/>
        <v>1.1620327258214713</v>
      </c>
      <c r="P41" s="9"/>
    </row>
    <row r="42" spans="1:16">
      <c r="A42" s="12"/>
      <c r="B42" s="25">
        <v>347.2</v>
      </c>
      <c r="C42" s="20" t="s">
        <v>81</v>
      </c>
      <c r="D42" s="46">
        <v>54886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54886</v>
      </c>
      <c r="O42" s="47">
        <f t="shared" si="9"/>
        <v>7.3015830783557272</v>
      </c>
      <c r="P42" s="9"/>
    </row>
    <row r="43" spans="1:16">
      <c r="A43" s="12"/>
      <c r="B43" s="25">
        <v>347.5</v>
      </c>
      <c r="C43" s="20" t="s">
        <v>82</v>
      </c>
      <c r="D43" s="46">
        <v>580056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580056</v>
      </c>
      <c r="O43" s="47">
        <f t="shared" si="9"/>
        <v>77.165890647864842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SUM(D45:D47)</f>
        <v>66949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66949</v>
      </c>
      <c r="O44" s="45">
        <f t="shared" si="9"/>
        <v>8.9063456166023673</v>
      </c>
      <c r="P44" s="10"/>
    </row>
    <row r="45" spans="1:16">
      <c r="A45" s="13"/>
      <c r="B45" s="39">
        <v>351.1</v>
      </c>
      <c r="C45" s="21" t="s">
        <v>53</v>
      </c>
      <c r="D45" s="46">
        <v>29204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29204</v>
      </c>
      <c r="O45" s="47">
        <f t="shared" si="9"/>
        <v>3.8850605294665423</v>
      </c>
      <c r="P45" s="9"/>
    </row>
    <row r="46" spans="1:16">
      <c r="A46" s="13"/>
      <c r="B46" s="39">
        <v>352</v>
      </c>
      <c r="C46" s="21" t="s">
        <v>83</v>
      </c>
      <c r="D46" s="46">
        <v>7111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7111</v>
      </c>
      <c r="O46" s="47">
        <f t="shared" si="9"/>
        <v>0.94598909139284293</v>
      </c>
      <c r="P46" s="9"/>
    </row>
    <row r="47" spans="1:16">
      <c r="A47" s="13"/>
      <c r="B47" s="39">
        <v>354</v>
      </c>
      <c r="C47" s="21" t="s">
        <v>54</v>
      </c>
      <c r="D47" s="46">
        <v>30634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30634</v>
      </c>
      <c r="O47" s="47">
        <f t="shared" si="9"/>
        <v>4.0752959957429828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SUM(D49:D56)</f>
        <v>214780</v>
      </c>
      <c r="E48" s="32">
        <f t="shared" si="12"/>
        <v>204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28098</v>
      </c>
      <c r="J48" s="32">
        <f t="shared" si="12"/>
        <v>0</v>
      </c>
      <c r="K48" s="32">
        <f t="shared" si="12"/>
        <v>1228634</v>
      </c>
      <c r="L48" s="32">
        <f t="shared" si="12"/>
        <v>0</v>
      </c>
      <c r="M48" s="32">
        <f t="shared" si="12"/>
        <v>56</v>
      </c>
      <c r="N48" s="32">
        <f t="shared" si="11"/>
        <v>1471772</v>
      </c>
      <c r="O48" s="45">
        <f t="shared" si="9"/>
        <v>195.79247040042571</v>
      </c>
      <c r="P48" s="10"/>
    </row>
    <row r="49" spans="1:119">
      <c r="A49" s="12"/>
      <c r="B49" s="25">
        <v>361.1</v>
      </c>
      <c r="C49" s="20" t="s">
        <v>56</v>
      </c>
      <c r="D49" s="46">
        <v>19484</v>
      </c>
      <c r="E49" s="46">
        <v>204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56</v>
      </c>
      <c r="N49" s="46">
        <f t="shared" si="11"/>
        <v>19744</v>
      </c>
      <c r="O49" s="47">
        <f t="shared" si="9"/>
        <v>2.6265797525608621</v>
      </c>
      <c r="P49" s="9"/>
    </row>
    <row r="50" spans="1:119">
      <c r="A50" s="12"/>
      <c r="B50" s="25">
        <v>361.3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1105727</v>
      </c>
      <c r="L50" s="46">
        <v>0</v>
      </c>
      <c r="M50" s="46">
        <v>0</v>
      </c>
      <c r="N50" s="46">
        <f t="shared" ref="N50:N56" si="13">SUM(D50:M50)</f>
        <v>1105727</v>
      </c>
      <c r="O50" s="47">
        <f t="shared" si="9"/>
        <v>147.09684714646801</v>
      </c>
      <c r="P50" s="9"/>
    </row>
    <row r="51" spans="1:119">
      <c r="A51" s="12"/>
      <c r="B51" s="25">
        <v>362</v>
      </c>
      <c r="C51" s="20" t="s">
        <v>58</v>
      </c>
      <c r="D51" s="46">
        <v>29516</v>
      </c>
      <c r="E51" s="46">
        <v>0</v>
      </c>
      <c r="F51" s="46">
        <v>0</v>
      </c>
      <c r="G51" s="46">
        <v>0</v>
      </c>
      <c r="H51" s="46">
        <v>0</v>
      </c>
      <c r="I51" s="46">
        <v>25870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55386</v>
      </c>
      <c r="O51" s="47">
        <f t="shared" si="9"/>
        <v>7.3680989756551813</v>
      </c>
      <c r="P51" s="9"/>
    </row>
    <row r="52" spans="1:119">
      <c r="A52" s="12"/>
      <c r="B52" s="25">
        <v>364</v>
      </c>
      <c r="C52" s="20" t="s">
        <v>104</v>
      </c>
      <c r="D52" s="46">
        <v>12453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12453</v>
      </c>
      <c r="O52" s="47">
        <f t="shared" si="9"/>
        <v>1.6566449381402155</v>
      </c>
      <c r="P52" s="9"/>
    </row>
    <row r="53" spans="1:119">
      <c r="A53" s="12"/>
      <c r="B53" s="25">
        <v>365</v>
      </c>
      <c r="C53" s="20" t="s">
        <v>105</v>
      </c>
      <c r="D53" s="46">
        <v>492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492</v>
      </c>
      <c r="O53" s="47">
        <f t="shared" si="9"/>
        <v>6.5451642942663299E-2</v>
      </c>
      <c r="P53" s="9"/>
    </row>
    <row r="54" spans="1:119">
      <c r="A54" s="12"/>
      <c r="B54" s="25">
        <v>366</v>
      </c>
      <c r="C54" s="20" t="s">
        <v>60</v>
      </c>
      <c r="D54" s="46">
        <v>103181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103181</v>
      </c>
      <c r="O54" s="47">
        <f t="shared" si="9"/>
        <v>13.726353598510045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122907</v>
      </c>
      <c r="L55" s="46">
        <v>0</v>
      </c>
      <c r="M55" s="46">
        <v>0</v>
      </c>
      <c r="N55" s="46">
        <f t="shared" si="13"/>
        <v>122907</v>
      </c>
      <c r="O55" s="47">
        <f t="shared" si="9"/>
        <v>16.350538778768126</v>
      </c>
      <c r="P55" s="9"/>
    </row>
    <row r="56" spans="1:119">
      <c r="A56" s="12"/>
      <c r="B56" s="25">
        <v>369.9</v>
      </c>
      <c r="C56" s="20" t="s">
        <v>62</v>
      </c>
      <c r="D56" s="46">
        <v>49654</v>
      </c>
      <c r="E56" s="46">
        <v>0</v>
      </c>
      <c r="F56" s="46">
        <v>0</v>
      </c>
      <c r="G56" s="46">
        <v>0</v>
      </c>
      <c r="H56" s="46">
        <v>0</v>
      </c>
      <c r="I56" s="46">
        <v>2228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51882</v>
      </c>
      <c r="O56" s="47">
        <f t="shared" si="9"/>
        <v>6.9019555673806039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SUM(D58:D62)</f>
        <v>1913148</v>
      </c>
      <c r="E57" s="32">
        <f t="shared" si="14"/>
        <v>0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150346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ref="N57:N63" si="15">SUM(D57:M57)</f>
        <v>2063494</v>
      </c>
      <c r="O57" s="45">
        <f t="shared" si="9"/>
        <v>274.51030996408144</v>
      </c>
      <c r="P57" s="9"/>
    </row>
    <row r="58" spans="1:119">
      <c r="A58" s="12"/>
      <c r="B58" s="25">
        <v>381</v>
      </c>
      <c r="C58" s="20" t="s">
        <v>63</v>
      </c>
      <c r="D58" s="46">
        <v>1438148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1438148</v>
      </c>
      <c r="O58" s="47">
        <f t="shared" si="9"/>
        <v>191.31940933883197</v>
      </c>
      <c r="P58" s="9"/>
    </row>
    <row r="59" spans="1:119">
      <c r="A59" s="12"/>
      <c r="B59" s="25">
        <v>384</v>
      </c>
      <c r="C59" s="20" t="s">
        <v>89</v>
      </c>
      <c r="D59" s="46">
        <v>475000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475000</v>
      </c>
      <c r="O59" s="47">
        <f t="shared" si="9"/>
        <v>63.190102434481844</v>
      </c>
      <c r="P59" s="9"/>
    </row>
    <row r="60" spans="1:119">
      <c r="A60" s="12"/>
      <c r="B60" s="25">
        <v>389.1</v>
      </c>
      <c r="C60" s="20" t="s">
        <v>106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30265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30265</v>
      </c>
      <c r="O60" s="47">
        <f t="shared" si="9"/>
        <v>4.0262072635359853</v>
      </c>
      <c r="P60" s="9"/>
    </row>
    <row r="61" spans="1:119">
      <c r="A61" s="12"/>
      <c r="B61" s="25">
        <v>389.7</v>
      </c>
      <c r="C61" s="20" t="s">
        <v>107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20000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20000</v>
      </c>
      <c r="O61" s="47">
        <f t="shared" si="9"/>
        <v>2.660635891978183</v>
      </c>
      <c r="P61" s="9"/>
    </row>
    <row r="62" spans="1:119" ht="15.75" thickBot="1">
      <c r="A62" s="12"/>
      <c r="B62" s="25">
        <v>389.8</v>
      </c>
      <c r="C62" s="20" t="s">
        <v>108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100081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100081</v>
      </c>
      <c r="O62" s="47">
        <f t="shared" si="9"/>
        <v>13.313955035253425</v>
      </c>
      <c r="P62" s="9"/>
    </row>
    <row r="63" spans="1:119" ht="16.5" thickBot="1">
      <c r="A63" s="14" t="s">
        <v>51</v>
      </c>
      <c r="B63" s="23"/>
      <c r="C63" s="22"/>
      <c r="D63" s="15">
        <f t="shared" ref="D63:M63" si="16">SUM(D5,D15,D19,D31,D44,D48,D57)</f>
        <v>8072878</v>
      </c>
      <c r="E63" s="15">
        <f t="shared" si="16"/>
        <v>137533</v>
      </c>
      <c r="F63" s="15">
        <f t="shared" si="16"/>
        <v>0</v>
      </c>
      <c r="G63" s="15">
        <f t="shared" si="16"/>
        <v>0</v>
      </c>
      <c r="H63" s="15">
        <f t="shared" si="16"/>
        <v>0</v>
      </c>
      <c r="I63" s="15">
        <f t="shared" si="16"/>
        <v>15926911</v>
      </c>
      <c r="J63" s="15">
        <f t="shared" si="16"/>
        <v>0</v>
      </c>
      <c r="K63" s="15">
        <f t="shared" si="16"/>
        <v>1228634</v>
      </c>
      <c r="L63" s="15">
        <f t="shared" si="16"/>
        <v>0</v>
      </c>
      <c r="M63" s="15">
        <f t="shared" si="16"/>
        <v>56</v>
      </c>
      <c r="N63" s="15">
        <f t="shared" si="15"/>
        <v>25366012</v>
      </c>
      <c r="O63" s="38">
        <f t="shared" si="9"/>
        <v>3374.4860981774646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126</v>
      </c>
      <c r="M65" s="118"/>
      <c r="N65" s="118"/>
      <c r="O65" s="43">
        <v>7517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2875245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2875245</v>
      </c>
      <c r="O5" s="33">
        <f t="shared" ref="O5:O36" si="1">(N5/O$61)</f>
        <v>386.40572503695739</v>
      </c>
      <c r="P5" s="6"/>
    </row>
    <row r="6" spans="1:133">
      <c r="A6" s="12"/>
      <c r="B6" s="25">
        <v>311</v>
      </c>
      <c r="C6" s="20" t="s">
        <v>2</v>
      </c>
      <c r="D6" s="46">
        <v>1222747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1222747</v>
      </c>
      <c r="O6" s="47">
        <f t="shared" si="1"/>
        <v>164.32562827576939</v>
      </c>
      <c r="P6" s="9"/>
    </row>
    <row r="7" spans="1:133">
      <c r="A7" s="12"/>
      <c r="B7" s="25">
        <v>312.41000000000003</v>
      </c>
      <c r="C7" s="20" t="s">
        <v>11</v>
      </c>
      <c r="D7" s="46">
        <v>285760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285760</v>
      </c>
      <c r="O7" s="47">
        <f t="shared" si="1"/>
        <v>38.403440397795997</v>
      </c>
      <c r="P7" s="9"/>
    </row>
    <row r="8" spans="1:133">
      <c r="A8" s="12"/>
      <c r="B8" s="25">
        <v>312.42</v>
      </c>
      <c r="C8" s="20" t="s">
        <v>10</v>
      </c>
      <c r="D8" s="46">
        <v>58629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58629</v>
      </c>
      <c r="O8" s="47">
        <f t="shared" si="1"/>
        <v>7.879182905523451</v>
      </c>
      <c r="P8" s="9"/>
    </row>
    <row r="9" spans="1:133">
      <c r="A9" s="12"/>
      <c r="B9" s="25">
        <v>312.60000000000002</v>
      </c>
      <c r="C9" s="20" t="s">
        <v>12</v>
      </c>
      <c r="D9" s="46">
        <v>519005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519005</v>
      </c>
      <c r="O9" s="47">
        <f t="shared" si="1"/>
        <v>69.749361644940194</v>
      </c>
      <c r="P9" s="9"/>
    </row>
    <row r="10" spans="1:133">
      <c r="A10" s="12"/>
      <c r="B10" s="25">
        <v>314.10000000000002</v>
      </c>
      <c r="C10" s="20" t="s">
        <v>13</v>
      </c>
      <c r="D10" s="46">
        <v>516029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516029</v>
      </c>
      <c r="O10" s="47">
        <f t="shared" si="1"/>
        <v>69.349415401155753</v>
      </c>
      <c r="P10" s="9"/>
    </row>
    <row r="11" spans="1:133">
      <c r="A11" s="12"/>
      <c r="B11" s="25">
        <v>314.39999999999998</v>
      </c>
      <c r="C11" s="20" t="s">
        <v>117</v>
      </c>
      <c r="D11" s="46">
        <v>9588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9588</v>
      </c>
      <c r="O11" s="47">
        <f t="shared" si="1"/>
        <v>1.288536487031313</v>
      </c>
      <c r="P11" s="9"/>
    </row>
    <row r="12" spans="1:133">
      <c r="A12" s="12"/>
      <c r="B12" s="25">
        <v>314.8</v>
      </c>
      <c r="C12" s="20" t="s">
        <v>14</v>
      </c>
      <c r="D12" s="46">
        <v>31509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31509</v>
      </c>
      <c r="O12" s="47">
        <f t="shared" si="1"/>
        <v>4.2345114903910765</v>
      </c>
      <c r="P12" s="9"/>
    </row>
    <row r="13" spans="1:133">
      <c r="A13" s="12"/>
      <c r="B13" s="25">
        <v>315</v>
      </c>
      <c r="C13" s="20" t="s">
        <v>96</v>
      </c>
      <c r="D13" s="46">
        <v>192280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192280</v>
      </c>
      <c r="O13" s="47">
        <f t="shared" si="1"/>
        <v>25.840612820857412</v>
      </c>
      <c r="P13" s="9"/>
    </row>
    <row r="14" spans="1:133">
      <c r="A14" s="12"/>
      <c r="B14" s="25">
        <v>316</v>
      </c>
      <c r="C14" s="20" t="s">
        <v>97</v>
      </c>
      <c r="D14" s="46">
        <v>39698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39698</v>
      </c>
      <c r="O14" s="47">
        <f t="shared" si="1"/>
        <v>5.3350356134928099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59005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59005</v>
      </c>
      <c r="O15" s="45">
        <f t="shared" si="1"/>
        <v>7.92971374815213</v>
      </c>
      <c r="P15" s="10"/>
    </row>
    <row r="16" spans="1:133">
      <c r="A16" s="12"/>
      <c r="B16" s="25">
        <v>322</v>
      </c>
      <c r="C16" s="20" t="s">
        <v>0</v>
      </c>
      <c r="D16" s="46">
        <v>19294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19294</v>
      </c>
      <c r="O16" s="47">
        <f t="shared" si="1"/>
        <v>2.5929310576535411</v>
      </c>
      <c r="P16" s="9"/>
    </row>
    <row r="17" spans="1:16">
      <c r="A17" s="12"/>
      <c r="B17" s="25">
        <v>323.39999999999998</v>
      </c>
      <c r="C17" s="20" t="s">
        <v>121</v>
      </c>
      <c r="D17" s="46">
        <v>10312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10312</v>
      </c>
      <c r="O17" s="47">
        <f t="shared" si="1"/>
        <v>1.3858352371993012</v>
      </c>
      <c r="P17" s="9"/>
    </row>
    <row r="18" spans="1:16">
      <c r="A18" s="12"/>
      <c r="B18" s="25">
        <v>329</v>
      </c>
      <c r="C18" s="20" t="s">
        <v>18</v>
      </c>
      <c r="D18" s="46">
        <v>29399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29399</v>
      </c>
      <c r="O18" s="47">
        <f t="shared" si="1"/>
        <v>3.9509474532992876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865120</v>
      </c>
      <c r="E19" s="32">
        <f t="shared" si="5"/>
        <v>165151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1030271</v>
      </c>
      <c r="O19" s="45">
        <f t="shared" si="1"/>
        <v>138.45867490928637</v>
      </c>
      <c r="P19" s="10"/>
    </row>
    <row r="20" spans="1:16">
      <c r="A20" s="12"/>
      <c r="B20" s="25">
        <v>331.2</v>
      </c>
      <c r="C20" s="20" t="s">
        <v>19</v>
      </c>
      <c r="D20" s="46">
        <v>31934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31934</v>
      </c>
      <c r="O20" s="47">
        <f t="shared" si="1"/>
        <v>4.2916274694261523</v>
      </c>
      <c r="P20" s="9"/>
    </row>
    <row r="21" spans="1:16">
      <c r="A21" s="12"/>
      <c r="B21" s="25">
        <v>334.49</v>
      </c>
      <c r="C21" s="20" t="s">
        <v>122</v>
      </c>
      <c r="D21" s="46">
        <v>10487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10487</v>
      </c>
      <c r="O21" s="47">
        <f t="shared" si="1"/>
        <v>1.4093535815078619</v>
      </c>
      <c r="P21" s="9"/>
    </row>
    <row r="22" spans="1:16">
      <c r="A22" s="12"/>
      <c r="B22" s="25">
        <v>334.7</v>
      </c>
      <c r="C22" s="20" t="s">
        <v>24</v>
      </c>
      <c r="D22" s="46">
        <v>39893</v>
      </c>
      <c r="E22" s="46">
        <v>165151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205044</v>
      </c>
      <c r="O22" s="47">
        <f t="shared" si="1"/>
        <v>27.555973659454374</v>
      </c>
      <c r="P22" s="9"/>
    </row>
    <row r="23" spans="1:16">
      <c r="A23" s="12"/>
      <c r="B23" s="25">
        <v>335.12</v>
      </c>
      <c r="C23" s="20" t="s">
        <v>98</v>
      </c>
      <c r="D23" s="46">
        <v>248509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248509</v>
      </c>
      <c r="O23" s="47">
        <f t="shared" si="1"/>
        <v>33.397258433006314</v>
      </c>
      <c r="P23" s="9"/>
    </row>
    <row r="24" spans="1:16">
      <c r="A24" s="12"/>
      <c r="B24" s="25">
        <v>335.14</v>
      </c>
      <c r="C24" s="20" t="s">
        <v>99</v>
      </c>
      <c r="D24" s="46">
        <v>5918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5918</v>
      </c>
      <c r="O24" s="47">
        <f t="shared" si="1"/>
        <v>0.79532320924606903</v>
      </c>
      <c r="P24" s="9"/>
    </row>
    <row r="25" spans="1:16">
      <c r="A25" s="12"/>
      <c r="B25" s="25">
        <v>335.15</v>
      </c>
      <c r="C25" s="20" t="s">
        <v>100</v>
      </c>
      <c r="D25" s="46">
        <v>4338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4338</v>
      </c>
      <c r="O25" s="47">
        <f t="shared" si="1"/>
        <v>0.5829861577744927</v>
      </c>
      <c r="P25" s="9"/>
    </row>
    <row r="26" spans="1:16">
      <c r="A26" s="12"/>
      <c r="B26" s="25">
        <v>335.18</v>
      </c>
      <c r="C26" s="20" t="s">
        <v>101</v>
      </c>
      <c r="D26" s="46">
        <v>278721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278721</v>
      </c>
      <c r="O26" s="47">
        <f t="shared" si="1"/>
        <v>37.457465394436234</v>
      </c>
      <c r="P26" s="9"/>
    </row>
    <row r="27" spans="1:16">
      <c r="A27" s="12"/>
      <c r="B27" s="25">
        <v>335.49</v>
      </c>
      <c r="C27" s="20" t="s">
        <v>29</v>
      </c>
      <c r="D27" s="46">
        <v>9630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9630</v>
      </c>
      <c r="O27" s="47">
        <f t="shared" si="1"/>
        <v>1.2941808896653675</v>
      </c>
      <c r="P27" s="9"/>
    </row>
    <row r="28" spans="1:16">
      <c r="A28" s="12"/>
      <c r="B28" s="25">
        <v>337.7</v>
      </c>
      <c r="C28" s="20" t="s">
        <v>33</v>
      </c>
      <c r="D28" s="46">
        <v>235690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235690</v>
      </c>
      <c r="O28" s="47">
        <f t="shared" si="1"/>
        <v>31.674506114769521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SUM(D30:D41)</f>
        <v>1598097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15489478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17087575</v>
      </c>
      <c r="O29" s="45">
        <f t="shared" si="1"/>
        <v>2296.4084128477357</v>
      </c>
      <c r="P29" s="10"/>
    </row>
    <row r="30" spans="1:16">
      <c r="A30" s="12"/>
      <c r="B30" s="25">
        <v>341.3</v>
      </c>
      <c r="C30" s="20" t="s">
        <v>102</v>
      </c>
      <c r="D30" s="46">
        <v>203053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8">SUM(D30:M30)</f>
        <v>203053</v>
      </c>
      <c r="O30" s="47">
        <f t="shared" si="1"/>
        <v>27.288402096492408</v>
      </c>
      <c r="P30" s="9"/>
    </row>
    <row r="31" spans="1:16">
      <c r="A31" s="12"/>
      <c r="B31" s="25">
        <v>342.1</v>
      </c>
      <c r="C31" s="20" t="s">
        <v>92</v>
      </c>
      <c r="D31" s="46">
        <v>2262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2262</v>
      </c>
      <c r="O31" s="47">
        <f t="shared" si="1"/>
        <v>0.30399139900551003</v>
      </c>
      <c r="P31" s="9"/>
    </row>
    <row r="32" spans="1:16">
      <c r="A32" s="12"/>
      <c r="B32" s="25">
        <v>342.2</v>
      </c>
      <c r="C32" s="20" t="s">
        <v>93</v>
      </c>
      <c r="D32" s="46">
        <v>326452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326452</v>
      </c>
      <c r="O32" s="47">
        <f t="shared" si="1"/>
        <v>43.872060206961429</v>
      </c>
      <c r="P32" s="9"/>
    </row>
    <row r="33" spans="1:16">
      <c r="A33" s="12"/>
      <c r="B33" s="25">
        <v>343.1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10885957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10885957</v>
      </c>
      <c r="O33" s="47">
        <f t="shared" si="1"/>
        <v>1462.9696277382072</v>
      </c>
      <c r="P33" s="9"/>
    </row>
    <row r="34" spans="1:16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1173278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1173278</v>
      </c>
      <c r="O34" s="47">
        <f t="shared" si="1"/>
        <v>157.67746270662545</v>
      </c>
      <c r="P34" s="9"/>
    </row>
    <row r="35" spans="1:16">
      <c r="A35" s="12"/>
      <c r="B35" s="25">
        <v>343.6</v>
      </c>
      <c r="C35" s="20" t="s">
        <v>79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3430243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3430243</v>
      </c>
      <c r="O35" s="47">
        <f t="shared" si="1"/>
        <v>460.99220534874343</v>
      </c>
      <c r="P35" s="9"/>
    </row>
    <row r="36" spans="1:16">
      <c r="A36" s="12"/>
      <c r="B36" s="25">
        <v>343.9</v>
      </c>
      <c r="C36" s="20" t="s">
        <v>47</v>
      </c>
      <c r="D36" s="46">
        <v>271358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271358</v>
      </c>
      <c r="O36" s="47">
        <f t="shared" si="1"/>
        <v>36.467947856470907</v>
      </c>
      <c r="P36" s="9"/>
    </row>
    <row r="37" spans="1:16">
      <c r="A37" s="12"/>
      <c r="B37" s="25">
        <v>344.9</v>
      </c>
      <c r="C37" s="20" t="s">
        <v>103</v>
      </c>
      <c r="D37" s="46">
        <v>39807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39807</v>
      </c>
      <c r="O37" s="47">
        <f t="shared" ref="O37:O59" si="9">(N37/O$61)</f>
        <v>5.3496841822335703</v>
      </c>
      <c r="P37" s="9"/>
    </row>
    <row r="38" spans="1:16">
      <c r="A38" s="12"/>
      <c r="B38" s="25">
        <v>346.4</v>
      </c>
      <c r="C38" s="20" t="s">
        <v>49</v>
      </c>
      <c r="D38" s="46">
        <v>91306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91306</v>
      </c>
      <c r="O38" s="47">
        <f t="shared" si="9"/>
        <v>12.270662545356807</v>
      </c>
      <c r="P38" s="9"/>
    </row>
    <row r="39" spans="1:16">
      <c r="A39" s="12"/>
      <c r="B39" s="25">
        <v>347.1</v>
      </c>
      <c r="C39" s="20" t="s">
        <v>80</v>
      </c>
      <c r="D39" s="46">
        <v>7302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7302</v>
      </c>
      <c r="O39" s="47">
        <f t="shared" si="9"/>
        <v>0.98131971509205751</v>
      </c>
      <c r="P39" s="9"/>
    </row>
    <row r="40" spans="1:16">
      <c r="A40" s="12"/>
      <c r="B40" s="25">
        <v>347.2</v>
      </c>
      <c r="C40" s="20" t="s">
        <v>81</v>
      </c>
      <c r="D40" s="46">
        <v>122315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122315</v>
      </c>
      <c r="O40" s="47">
        <f t="shared" si="9"/>
        <v>16.437978766294854</v>
      </c>
      <c r="P40" s="9"/>
    </row>
    <row r="41" spans="1:16">
      <c r="A41" s="12"/>
      <c r="B41" s="25">
        <v>347.5</v>
      </c>
      <c r="C41" s="20" t="s">
        <v>82</v>
      </c>
      <c r="D41" s="46">
        <v>534242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534242</v>
      </c>
      <c r="O41" s="47">
        <f t="shared" si="9"/>
        <v>71.797070286251852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SUM(D43:D45)</f>
        <v>90021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90021</v>
      </c>
      <c r="O42" s="45">
        <f t="shared" si="9"/>
        <v>12.097970702862519</v>
      </c>
      <c r="P42" s="10"/>
    </row>
    <row r="43" spans="1:16">
      <c r="A43" s="13"/>
      <c r="B43" s="39">
        <v>351.1</v>
      </c>
      <c r="C43" s="21" t="s">
        <v>53</v>
      </c>
      <c r="D43" s="46">
        <v>26199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26199</v>
      </c>
      <c r="O43" s="47">
        <f t="shared" si="9"/>
        <v>3.5208977287998926</v>
      </c>
      <c r="P43" s="9"/>
    </row>
    <row r="44" spans="1:16">
      <c r="A44" s="13"/>
      <c r="B44" s="39">
        <v>352</v>
      </c>
      <c r="C44" s="21" t="s">
        <v>83</v>
      </c>
      <c r="D44" s="46">
        <v>4951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4951</v>
      </c>
      <c r="O44" s="47">
        <f t="shared" si="9"/>
        <v>0.66536755812390813</v>
      </c>
      <c r="P44" s="9"/>
    </row>
    <row r="45" spans="1:16">
      <c r="A45" s="13"/>
      <c r="B45" s="39">
        <v>354</v>
      </c>
      <c r="C45" s="21" t="s">
        <v>54</v>
      </c>
      <c r="D45" s="46">
        <v>58871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58871</v>
      </c>
      <c r="O45" s="47">
        <f t="shared" si="9"/>
        <v>7.9117054159387177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SUM(D47:D54)</f>
        <v>211498</v>
      </c>
      <c r="E46" s="32">
        <f t="shared" si="12"/>
        <v>87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52674</v>
      </c>
      <c r="J46" s="32">
        <f t="shared" si="12"/>
        <v>0</v>
      </c>
      <c r="K46" s="32">
        <f t="shared" si="12"/>
        <v>107608</v>
      </c>
      <c r="L46" s="32">
        <f t="shared" si="12"/>
        <v>0</v>
      </c>
      <c r="M46" s="32">
        <f t="shared" si="12"/>
        <v>101</v>
      </c>
      <c r="N46" s="32">
        <f t="shared" si="11"/>
        <v>371968</v>
      </c>
      <c r="O46" s="45">
        <f t="shared" si="9"/>
        <v>49.988979975809706</v>
      </c>
      <c r="P46" s="10"/>
    </row>
    <row r="47" spans="1:16">
      <c r="A47" s="12"/>
      <c r="B47" s="25">
        <v>361.1</v>
      </c>
      <c r="C47" s="20" t="s">
        <v>56</v>
      </c>
      <c r="D47" s="46">
        <v>23205</v>
      </c>
      <c r="E47" s="46">
        <v>87</v>
      </c>
      <c r="F47" s="46">
        <v>0</v>
      </c>
      <c r="G47" s="46">
        <v>0</v>
      </c>
      <c r="H47" s="46">
        <v>0</v>
      </c>
      <c r="I47" s="46">
        <v>20317</v>
      </c>
      <c r="J47" s="46">
        <v>0</v>
      </c>
      <c r="K47" s="46">
        <v>0</v>
      </c>
      <c r="L47" s="46">
        <v>0</v>
      </c>
      <c r="M47" s="46">
        <v>101</v>
      </c>
      <c r="N47" s="46">
        <f t="shared" si="11"/>
        <v>43710</v>
      </c>
      <c r="O47" s="47">
        <f t="shared" si="9"/>
        <v>5.8742104555839267</v>
      </c>
      <c r="P47" s="9"/>
    </row>
    <row r="48" spans="1:16">
      <c r="A48" s="12"/>
      <c r="B48" s="25">
        <v>361.3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-19352</v>
      </c>
      <c r="L48" s="46">
        <v>0</v>
      </c>
      <c r="M48" s="46">
        <v>0</v>
      </c>
      <c r="N48" s="46">
        <f t="shared" ref="N48:N54" si="13">SUM(D48:M48)</f>
        <v>-19352</v>
      </c>
      <c r="O48" s="47">
        <f t="shared" si="9"/>
        <v>-2.6007257089100926</v>
      </c>
      <c r="P48" s="9"/>
    </row>
    <row r="49" spans="1:119">
      <c r="A49" s="12"/>
      <c r="B49" s="25">
        <v>362</v>
      </c>
      <c r="C49" s="20" t="s">
        <v>58</v>
      </c>
      <c r="D49" s="46">
        <v>27035</v>
      </c>
      <c r="E49" s="46">
        <v>0</v>
      </c>
      <c r="F49" s="46">
        <v>0</v>
      </c>
      <c r="G49" s="46">
        <v>0</v>
      </c>
      <c r="H49" s="46">
        <v>0</v>
      </c>
      <c r="I49" s="46">
        <v>25870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52905</v>
      </c>
      <c r="O49" s="47">
        <f t="shared" si="9"/>
        <v>7.109931460825158</v>
      </c>
      <c r="P49" s="9"/>
    </row>
    <row r="50" spans="1:119">
      <c r="A50" s="12"/>
      <c r="B50" s="25">
        <v>364</v>
      </c>
      <c r="C50" s="20" t="s">
        <v>104</v>
      </c>
      <c r="D50" s="46">
        <v>14030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14030</v>
      </c>
      <c r="O50" s="47">
        <f t="shared" si="9"/>
        <v>1.885499260852036</v>
      </c>
      <c r="P50" s="9"/>
    </row>
    <row r="51" spans="1:119">
      <c r="A51" s="12"/>
      <c r="B51" s="25">
        <v>365</v>
      </c>
      <c r="C51" s="20" t="s">
        <v>105</v>
      </c>
      <c r="D51" s="46">
        <v>3009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3009</v>
      </c>
      <c r="O51" s="47">
        <f t="shared" si="9"/>
        <v>0.4043811315683376</v>
      </c>
      <c r="P51" s="9"/>
    </row>
    <row r="52" spans="1:119">
      <c r="A52" s="12"/>
      <c r="B52" s="25">
        <v>366</v>
      </c>
      <c r="C52" s="20" t="s">
        <v>60</v>
      </c>
      <c r="D52" s="46">
        <v>84459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84459</v>
      </c>
      <c r="O52" s="47">
        <f t="shared" si="9"/>
        <v>11.350490525467007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126960</v>
      </c>
      <c r="L53" s="46">
        <v>0</v>
      </c>
      <c r="M53" s="46">
        <v>0</v>
      </c>
      <c r="N53" s="46">
        <f t="shared" si="13"/>
        <v>126960</v>
      </c>
      <c r="O53" s="47">
        <f t="shared" si="9"/>
        <v>17.062222819513508</v>
      </c>
      <c r="P53" s="9"/>
    </row>
    <row r="54" spans="1:119">
      <c r="A54" s="12"/>
      <c r="B54" s="25">
        <v>369.9</v>
      </c>
      <c r="C54" s="20" t="s">
        <v>62</v>
      </c>
      <c r="D54" s="46">
        <v>59760</v>
      </c>
      <c r="E54" s="46">
        <v>0</v>
      </c>
      <c r="F54" s="46">
        <v>0</v>
      </c>
      <c r="G54" s="46">
        <v>0</v>
      </c>
      <c r="H54" s="46">
        <v>0</v>
      </c>
      <c r="I54" s="46">
        <v>6487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66247</v>
      </c>
      <c r="O54" s="47">
        <f t="shared" si="9"/>
        <v>8.9029700309098239</v>
      </c>
      <c r="P54" s="9"/>
    </row>
    <row r="55" spans="1:119" ht="15.75">
      <c r="A55" s="29" t="s">
        <v>40</v>
      </c>
      <c r="B55" s="30"/>
      <c r="C55" s="31"/>
      <c r="D55" s="32">
        <f t="shared" ref="D55:M55" si="14">SUM(D56:D58)</f>
        <v>1420850</v>
      </c>
      <c r="E55" s="32">
        <f t="shared" si="14"/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23466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1444316</v>
      </c>
      <c r="O55" s="45">
        <f t="shared" si="9"/>
        <v>194.10240559064641</v>
      </c>
      <c r="P55" s="9"/>
    </row>
    <row r="56" spans="1:119">
      <c r="A56" s="12"/>
      <c r="B56" s="25">
        <v>381</v>
      </c>
      <c r="C56" s="20" t="s">
        <v>63</v>
      </c>
      <c r="D56" s="46">
        <v>1420850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1420850</v>
      </c>
      <c r="O56" s="47">
        <f t="shared" si="9"/>
        <v>190.94879720467679</v>
      </c>
      <c r="P56" s="9"/>
    </row>
    <row r="57" spans="1:119">
      <c r="A57" s="12"/>
      <c r="B57" s="25">
        <v>389.7</v>
      </c>
      <c r="C57" s="20" t="s">
        <v>107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20000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20000</v>
      </c>
      <c r="O57" s="47">
        <f t="shared" si="9"/>
        <v>2.6878107781212202</v>
      </c>
      <c r="P57" s="9"/>
    </row>
    <row r="58" spans="1:119" ht="15.75" thickBot="1">
      <c r="A58" s="12"/>
      <c r="B58" s="25">
        <v>389.8</v>
      </c>
      <c r="C58" s="20" t="s">
        <v>108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3466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3466</v>
      </c>
      <c r="O58" s="47">
        <f t="shared" si="9"/>
        <v>0.46579760784840746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5">SUM(D5,D15,D19,D29,D42,D46,D55)</f>
        <v>7119836</v>
      </c>
      <c r="E59" s="15">
        <f t="shared" si="15"/>
        <v>165238</v>
      </c>
      <c r="F59" s="15">
        <f t="shared" si="15"/>
        <v>0</v>
      </c>
      <c r="G59" s="15">
        <f t="shared" si="15"/>
        <v>0</v>
      </c>
      <c r="H59" s="15">
        <f t="shared" si="15"/>
        <v>0</v>
      </c>
      <c r="I59" s="15">
        <f t="shared" si="15"/>
        <v>15565618</v>
      </c>
      <c r="J59" s="15">
        <f t="shared" si="15"/>
        <v>0</v>
      </c>
      <c r="K59" s="15">
        <f t="shared" si="15"/>
        <v>107608</v>
      </c>
      <c r="L59" s="15">
        <f t="shared" si="15"/>
        <v>0</v>
      </c>
      <c r="M59" s="15">
        <f t="shared" si="15"/>
        <v>101</v>
      </c>
      <c r="N59" s="15">
        <f>SUM(D59:M59)</f>
        <v>22958401</v>
      </c>
      <c r="O59" s="38">
        <f t="shared" si="9"/>
        <v>3085.3918828114502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123</v>
      </c>
      <c r="M61" s="118"/>
      <c r="N61" s="118"/>
      <c r="O61" s="43">
        <v>7441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87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2025-02-12T16:50:54Z</cp:lastPrinted>
  <dcterms:created xsi:type="dcterms:W3CDTF">2000-08-31T21:26:31Z</dcterms:created>
  <dcterms:modified xsi:type="dcterms:W3CDTF">2025-02-12T16:50:59Z</dcterms:modified>
</cp:coreProperties>
</file>