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51" documentId="11_D5D91E69F7546091D89476EDC4D7B342C7FDEB30" xr6:coauthVersionLast="47" xr6:coauthVersionMax="47" xr10:uidLastSave="{D60C8AE6-C789-4364-9F1B-B09DC7A34C5C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'2007'!$A$1:$O$39</definedName>
    <definedName name="_xlnm.Print_Area" localSheetId="15">'2008'!$A$1:$O$39</definedName>
    <definedName name="_xlnm.Print_Area" localSheetId="14">'2009'!$A$1:$O$37</definedName>
    <definedName name="_xlnm.Print_Area" localSheetId="13">'2010'!$A$1:$O$36</definedName>
    <definedName name="_xlnm.Print_Area" localSheetId="12">'2011'!$A$1:$O$36</definedName>
    <definedName name="_xlnm.Print_Area" localSheetId="11">'2012'!$A$1:$O$36</definedName>
    <definedName name="_xlnm.Print_Area" localSheetId="10">'2013'!$A$1:$O$37</definedName>
    <definedName name="_xlnm.Print_Area" localSheetId="9">'2014'!$A$1:$O$39</definedName>
    <definedName name="_xlnm.Print_Area" localSheetId="8">'2015'!$A$1:$O$42</definedName>
    <definedName name="_xlnm.Print_Area" localSheetId="7">'2016'!$A$1:$O$40</definedName>
    <definedName name="_xlnm.Print_Area" localSheetId="6">'2017'!$A$1:$O$40</definedName>
    <definedName name="_xlnm.Print_Area" localSheetId="5">'2018'!$A$1:$O$46</definedName>
    <definedName name="_xlnm.Print_Area" localSheetId="4">'2019'!$A$1:$O$42</definedName>
    <definedName name="_xlnm.Print_Area" localSheetId="3">'2020'!$A$1:$O$42</definedName>
    <definedName name="_xlnm.Print_Area" localSheetId="2">'2021'!$A$1:$P$44</definedName>
    <definedName name="_xlnm.Print_Area" localSheetId="1">'2022'!$A$1:$P$46</definedName>
    <definedName name="_xlnm.Print_Area" localSheetId="0">'2023'!$A$1:$P$43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49" l="1"/>
  <c r="F39" i="49"/>
  <c r="G39" i="49"/>
  <c r="H39" i="49"/>
  <c r="I39" i="49"/>
  <c r="J39" i="49"/>
  <c r="K39" i="49"/>
  <c r="L39" i="49"/>
  <c r="M39" i="49"/>
  <c r="N39" i="49"/>
  <c r="D39" i="49"/>
  <c r="O38" i="49"/>
  <c r="P38" i="49" s="1"/>
  <c r="N37" i="49"/>
  <c r="M37" i="49"/>
  <c r="L37" i="49"/>
  <c r="K37" i="49"/>
  <c r="J37" i="49"/>
  <c r="I37" i="49"/>
  <c r="H37" i="49"/>
  <c r="G37" i="49"/>
  <c r="F37" i="49"/>
  <c r="E37" i="49"/>
  <c r="D37" i="49"/>
  <c r="O36" i="49"/>
  <c r="P36" i="49" s="1"/>
  <c r="O35" i="49"/>
  <c r="P35" i="49" s="1"/>
  <c r="O34" i="49"/>
  <c r="P34" i="49" s="1"/>
  <c r="O33" i="49"/>
  <c r="P33" i="49" s="1"/>
  <c r="O32" i="49"/>
  <c r="P32" i="49" s="1"/>
  <c r="N31" i="49"/>
  <c r="M31" i="49"/>
  <c r="L31" i="49"/>
  <c r="K31" i="49"/>
  <c r="J31" i="49"/>
  <c r="I31" i="49"/>
  <c r="H31" i="49"/>
  <c r="G31" i="49"/>
  <c r="F31" i="49"/>
  <c r="E31" i="49"/>
  <c r="D31" i="49"/>
  <c r="O30" i="49"/>
  <c r="P30" i="49" s="1"/>
  <c r="N29" i="49"/>
  <c r="M29" i="49"/>
  <c r="L29" i="49"/>
  <c r="K29" i="49"/>
  <c r="J29" i="49"/>
  <c r="I29" i="49"/>
  <c r="H29" i="49"/>
  <c r="G29" i="49"/>
  <c r="F29" i="49"/>
  <c r="E29" i="49"/>
  <c r="D29" i="49"/>
  <c r="O28" i="49"/>
  <c r="P28" i="49" s="1"/>
  <c r="N27" i="49"/>
  <c r="M27" i="49"/>
  <c r="L27" i="49"/>
  <c r="K27" i="49"/>
  <c r="J27" i="49"/>
  <c r="I27" i="49"/>
  <c r="H27" i="49"/>
  <c r="G27" i="49"/>
  <c r="F27" i="49"/>
  <c r="E27" i="49"/>
  <c r="D27" i="49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O23" i="49"/>
  <c r="P23" i="49" s="1"/>
  <c r="O22" i="49"/>
  <c r="P22" i="49" s="1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O18" i="49"/>
  <c r="P18" i="49" s="1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9" i="49" l="1"/>
  <c r="P29" i="49" s="1"/>
  <c r="O27" i="49"/>
  <c r="P27" i="49" s="1"/>
  <c r="O20" i="49"/>
  <c r="P20" i="49" s="1"/>
  <c r="O37" i="49"/>
  <c r="P37" i="49" s="1"/>
  <c r="O31" i="49"/>
  <c r="P31" i="49" s="1"/>
  <c r="O25" i="49"/>
  <c r="P25" i="49" s="1"/>
  <c r="O5" i="49"/>
  <c r="P5" i="49" s="1"/>
  <c r="O15" i="49"/>
  <c r="P15" i="49" s="1"/>
  <c r="O39" i="49" l="1"/>
  <c r="P39" i="49" s="1"/>
  <c r="O41" i="48"/>
  <c r="P41" i="48" s="1"/>
  <c r="O40" i="48"/>
  <c r="P40" i="48" s="1"/>
  <c r="N39" i="48"/>
  <c r="M39" i="48"/>
  <c r="L39" i="48"/>
  <c r="K39" i="48"/>
  <c r="J39" i="48"/>
  <c r="I39" i="48"/>
  <c r="H39" i="48"/>
  <c r="G39" i="48"/>
  <c r="F39" i="48"/>
  <c r="E39" i="48"/>
  <c r="D39" i="48"/>
  <c r="O38" i="48"/>
  <c r="P38" i="48" s="1"/>
  <c r="O37" i="48"/>
  <c r="P37" i="48" s="1"/>
  <c r="O36" i="48"/>
  <c r="P36" i="48" s="1"/>
  <c r="O35" i="48"/>
  <c r="P35" i="48" s="1"/>
  <c r="O34" i="48"/>
  <c r="P34" i="48" s="1"/>
  <c r="N33" i="48"/>
  <c r="M33" i="48"/>
  <c r="L33" i="48"/>
  <c r="K33" i="48"/>
  <c r="J33" i="48"/>
  <c r="I33" i="48"/>
  <c r="H33" i="48"/>
  <c r="G33" i="48"/>
  <c r="F33" i="48"/>
  <c r="E33" i="48"/>
  <c r="D33" i="48"/>
  <c r="O32" i="48"/>
  <c r="P32" i="48" s="1"/>
  <c r="N31" i="48"/>
  <c r="M31" i="48"/>
  <c r="L31" i="48"/>
  <c r="K31" i="48"/>
  <c r="J31" i="48"/>
  <c r="I31" i="48"/>
  <c r="H31" i="48"/>
  <c r="G31" i="48"/>
  <c r="F31" i="48"/>
  <c r="E31" i="48"/>
  <c r="D31" i="48"/>
  <c r="O30" i="48"/>
  <c r="P30" i="48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O22" i="48"/>
  <c r="P22" i="48" s="1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E42" i="48" s="1"/>
  <c r="D5" i="48"/>
  <c r="D42" i="48" s="1"/>
  <c r="G42" i="48" l="1"/>
  <c r="H42" i="48"/>
  <c r="I42" i="48"/>
  <c r="L42" i="48"/>
  <c r="M42" i="48"/>
  <c r="F42" i="48"/>
  <c r="J42" i="48"/>
  <c r="K42" i="48"/>
  <c r="N42" i="48"/>
  <c r="O39" i="48"/>
  <c r="P39" i="48" s="1"/>
  <c r="O33" i="48"/>
  <c r="P33" i="48" s="1"/>
  <c r="O31" i="48"/>
  <c r="P31" i="48" s="1"/>
  <c r="O28" i="48"/>
  <c r="P28" i="48" s="1"/>
  <c r="O25" i="48"/>
  <c r="P25" i="48" s="1"/>
  <c r="O20" i="48"/>
  <c r="P20" i="48" s="1"/>
  <c r="O15" i="48"/>
  <c r="P15" i="48" s="1"/>
  <c r="O5" i="48"/>
  <c r="P5" i="48" s="1"/>
  <c r="O42" i="48" l="1"/>
  <c r="P42" i="48" s="1"/>
  <c r="O39" i="47"/>
  <c r="P39" i="47" s="1"/>
  <c r="N38" i="47"/>
  <c r="M38" i="47"/>
  <c r="L38" i="47"/>
  <c r="K38" i="47"/>
  <c r="J38" i="47"/>
  <c r="I38" i="47"/>
  <c r="H38" i="47"/>
  <c r="G38" i="47"/>
  <c r="F38" i="47"/>
  <c r="E38" i="47"/>
  <c r="D38" i="47"/>
  <c r="O37" i="47"/>
  <c r="P37" i="47" s="1"/>
  <c r="O36" i="47"/>
  <c r="P36" i="47" s="1"/>
  <c r="O35" i="47"/>
  <c r="P35" i="47" s="1"/>
  <c r="O34" i="47"/>
  <c r="P34" i="47" s="1"/>
  <c r="O33" i="47"/>
  <c r="P33" i="47" s="1"/>
  <c r="N32" i="47"/>
  <c r="M32" i="47"/>
  <c r="L32" i="47"/>
  <c r="K32" i="47"/>
  <c r="J32" i="47"/>
  <c r="I32" i="47"/>
  <c r="H32" i="47"/>
  <c r="G32" i="47"/>
  <c r="F32" i="47"/>
  <c r="E32" i="47"/>
  <c r="D32" i="47"/>
  <c r="O31" i="47"/>
  <c r="P31" i="47" s="1"/>
  <c r="N30" i="47"/>
  <c r="M30" i="47"/>
  <c r="L30" i="47"/>
  <c r="K30" i="47"/>
  <c r="J30" i="47"/>
  <c r="I30" i="47"/>
  <c r="H30" i="47"/>
  <c r="G30" i="47"/>
  <c r="F30" i="47"/>
  <c r="E30" i="47"/>
  <c r="D30" i="47"/>
  <c r="O29" i="47"/>
  <c r="P29" i="47" s="1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 s="1"/>
  <c r="O26" i="47"/>
  <c r="P26" i="47" s="1"/>
  <c r="N25" i="47"/>
  <c r="M25" i="47"/>
  <c r="L25" i="47"/>
  <c r="K25" i="47"/>
  <c r="J25" i="47"/>
  <c r="I25" i="47"/>
  <c r="H25" i="47"/>
  <c r="G25" i="47"/>
  <c r="F25" i="47"/>
  <c r="E25" i="47"/>
  <c r="D25" i="47"/>
  <c r="O24" i="47"/>
  <c r="P24" i="47" s="1"/>
  <c r="O23" i="47"/>
  <c r="P23" i="47" s="1"/>
  <c r="O22" i="47"/>
  <c r="P22" i="47" s="1"/>
  <c r="O21" i="47"/>
  <c r="P21" i="47" s="1"/>
  <c r="N20" i="47"/>
  <c r="M20" i="47"/>
  <c r="L20" i="47"/>
  <c r="K20" i="47"/>
  <c r="J20" i="47"/>
  <c r="I20" i="47"/>
  <c r="H20" i="47"/>
  <c r="G20" i="47"/>
  <c r="F20" i="47"/>
  <c r="E20" i="47"/>
  <c r="D20" i="47"/>
  <c r="O19" i="47"/>
  <c r="P19" i="47" s="1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H40" i="47" s="1"/>
  <c r="G5" i="47"/>
  <c r="F5" i="47"/>
  <c r="E5" i="47"/>
  <c r="D5" i="47"/>
  <c r="N37" i="46"/>
  <c r="O37" i="46" s="1"/>
  <c r="M36" i="46"/>
  <c r="L36" i="46"/>
  <c r="K36" i="46"/>
  <c r="J36" i="46"/>
  <c r="I36" i="46"/>
  <c r="H36" i="46"/>
  <c r="G36" i="46"/>
  <c r="F36" i="46"/>
  <c r="E36" i="46"/>
  <c r="D36" i="46"/>
  <c r="N35" i="46"/>
  <c r="O35" i="46" s="1"/>
  <c r="N34" i="46"/>
  <c r="O34" i="46"/>
  <c r="N33" i="46"/>
  <c r="O33" i="46" s="1"/>
  <c r="N32" i="46"/>
  <c r="O32" i="46" s="1"/>
  <c r="N31" i="46"/>
  <c r="O31" i="46" s="1"/>
  <c r="M30" i="46"/>
  <c r="L30" i="46"/>
  <c r="K30" i="46"/>
  <c r="J30" i="46"/>
  <c r="I30" i="46"/>
  <c r="H30" i="46"/>
  <c r="G30" i="46"/>
  <c r="F30" i="46"/>
  <c r="E30" i="46"/>
  <c r="D30" i="46"/>
  <c r="N29" i="46"/>
  <c r="O29" i="46" s="1"/>
  <c r="N28" i="46"/>
  <c r="O28" i="46" s="1"/>
  <c r="M27" i="46"/>
  <c r="L27" i="46"/>
  <c r="K27" i="46"/>
  <c r="J27" i="46"/>
  <c r="I27" i="46"/>
  <c r="H27" i="46"/>
  <c r="G27" i="46"/>
  <c r="F27" i="46"/>
  <c r="E27" i="46"/>
  <c r="N27" i="46" s="1"/>
  <c r="O27" i="46" s="1"/>
  <c r="D27" i="46"/>
  <c r="N26" i="46"/>
  <c r="O26" i="46" s="1"/>
  <c r="M25" i="46"/>
  <c r="L25" i="46"/>
  <c r="K25" i="46"/>
  <c r="J25" i="46"/>
  <c r="I25" i="46"/>
  <c r="H25" i="46"/>
  <c r="G25" i="46"/>
  <c r="F25" i="46"/>
  <c r="E25" i="46"/>
  <c r="D25" i="46"/>
  <c r="N24" i="46"/>
  <c r="O24" i="46" s="1"/>
  <c r="N23" i="46"/>
  <c r="O23" i="46" s="1"/>
  <c r="N22" i="46"/>
  <c r="O22" i="46"/>
  <c r="N21" i="46"/>
  <c r="O21" i="46" s="1"/>
  <c r="M20" i="46"/>
  <c r="L20" i="46"/>
  <c r="K20" i="46"/>
  <c r="J20" i="46"/>
  <c r="I20" i="46"/>
  <c r="H20" i="46"/>
  <c r="G20" i="46"/>
  <c r="F20" i="46"/>
  <c r="F38" i="46" s="1"/>
  <c r="E20" i="46"/>
  <c r="D20" i="46"/>
  <c r="N19" i="46"/>
  <c r="O19" i="46" s="1"/>
  <c r="N18" i="46"/>
  <c r="O18" i="46" s="1"/>
  <c r="N17" i="46"/>
  <c r="O17" i="46" s="1"/>
  <c r="N16" i="46"/>
  <c r="O16" i="46" s="1"/>
  <c r="M15" i="46"/>
  <c r="L15" i="46"/>
  <c r="K15" i="46"/>
  <c r="J15" i="46"/>
  <c r="I15" i="46"/>
  <c r="H15" i="46"/>
  <c r="G15" i="46"/>
  <c r="F15" i="46"/>
  <c r="E15" i="46"/>
  <c r="D15" i="46"/>
  <c r="N15" i="46" s="1"/>
  <c r="O15" i="46" s="1"/>
  <c r="N14" i="46"/>
  <c r="O14" i="46" s="1"/>
  <c r="N13" i="46"/>
  <c r="O13" i="46" s="1"/>
  <c r="N12" i="46"/>
  <c r="O12" i="46" s="1"/>
  <c r="N11" i="46"/>
  <c r="O11" i="46" s="1"/>
  <c r="N10" i="46"/>
  <c r="O10" i="46" s="1"/>
  <c r="N9" i="46"/>
  <c r="O9" i="46"/>
  <c r="N8" i="46"/>
  <c r="O8" i="46" s="1"/>
  <c r="N7" i="46"/>
  <c r="O7" i="46" s="1"/>
  <c r="N6" i="46"/>
  <c r="O6" i="46"/>
  <c r="M5" i="46"/>
  <c r="L5" i="46"/>
  <c r="K5" i="46"/>
  <c r="J5" i="46"/>
  <c r="I5" i="46"/>
  <c r="I38" i="46" s="1"/>
  <c r="H5" i="46"/>
  <c r="G5" i="46"/>
  <c r="F5" i="46"/>
  <c r="E5" i="46"/>
  <c r="D5" i="46"/>
  <c r="D38" i="46" s="1"/>
  <c r="N37" i="45"/>
  <c r="O37" i="45" s="1"/>
  <c r="M36" i="45"/>
  <c r="L36" i="45"/>
  <c r="K36" i="45"/>
  <c r="J36" i="45"/>
  <c r="I36" i="45"/>
  <c r="H36" i="45"/>
  <c r="G36" i="45"/>
  <c r="F36" i="45"/>
  <c r="E36" i="45"/>
  <c r="D36" i="45"/>
  <c r="N35" i="45"/>
  <c r="O35" i="45" s="1"/>
  <c r="N34" i="45"/>
  <c r="O34" i="45"/>
  <c r="N33" i="45"/>
  <c r="O33" i="45" s="1"/>
  <c r="N32" i="45"/>
  <c r="O32" i="45" s="1"/>
  <c r="N31" i="45"/>
  <c r="O31" i="45"/>
  <c r="M30" i="45"/>
  <c r="L30" i="45"/>
  <c r="K30" i="45"/>
  <c r="J30" i="45"/>
  <c r="I30" i="45"/>
  <c r="H30" i="45"/>
  <c r="G30" i="45"/>
  <c r="F30" i="45"/>
  <c r="E30" i="45"/>
  <c r="D30" i="45"/>
  <c r="N29" i="45"/>
  <c r="O29" i="45" s="1"/>
  <c r="N28" i="45"/>
  <c r="O28" i="45" s="1"/>
  <c r="M27" i="45"/>
  <c r="L27" i="45"/>
  <c r="K27" i="45"/>
  <c r="J27" i="45"/>
  <c r="I27" i="45"/>
  <c r="H27" i="45"/>
  <c r="G27" i="45"/>
  <c r="F27" i="45"/>
  <c r="E27" i="45"/>
  <c r="D27" i="45"/>
  <c r="N26" i="45"/>
  <c r="O26" i="45" s="1"/>
  <c r="M25" i="45"/>
  <c r="L25" i="45"/>
  <c r="K25" i="45"/>
  <c r="J25" i="45"/>
  <c r="I25" i="45"/>
  <c r="H25" i="45"/>
  <c r="G25" i="45"/>
  <c r="F25" i="45"/>
  <c r="E25" i="45"/>
  <c r="D25" i="45"/>
  <c r="N24" i="45"/>
  <c r="O24" i="45" s="1"/>
  <c r="N23" i="45"/>
  <c r="O23" i="45" s="1"/>
  <c r="N22" i="45"/>
  <c r="O22" i="45"/>
  <c r="N21" i="45"/>
  <c r="O21" i="45" s="1"/>
  <c r="M20" i="45"/>
  <c r="L20" i="45"/>
  <c r="K20" i="45"/>
  <c r="J20" i="45"/>
  <c r="I20" i="45"/>
  <c r="H20" i="45"/>
  <c r="G20" i="45"/>
  <c r="F20" i="45"/>
  <c r="E20" i="45"/>
  <c r="D20" i="45"/>
  <c r="N19" i="45"/>
  <c r="O19" i="45" s="1"/>
  <c r="N18" i="45"/>
  <c r="O18" i="45" s="1"/>
  <c r="N17" i="45"/>
  <c r="O17" i="45" s="1"/>
  <c r="N16" i="45"/>
  <c r="O16" i="45" s="1"/>
  <c r="M15" i="45"/>
  <c r="L15" i="45"/>
  <c r="K15" i="45"/>
  <c r="J15" i="45"/>
  <c r="I15" i="45"/>
  <c r="H15" i="45"/>
  <c r="G15" i="45"/>
  <c r="F15" i="45"/>
  <c r="E15" i="45"/>
  <c r="D15" i="45"/>
  <c r="N14" i="45"/>
  <c r="O14" i="45" s="1"/>
  <c r="N13" i="45"/>
  <c r="O13" i="45" s="1"/>
  <c r="N12" i="45"/>
  <c r="O12" i="45" s="1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/>
  <c r="M5" i="45"/>
  <c r="L5" i="45"/>
  <c r="K5" i="45"/>
  <c r="J5" i="45"/>
  <c r="I5" i="45"/>
  <c r="H5" i="45"/>
  <c r="G5" i="45"/>
  <c r="F5" i="45"/>
  <c r="F38" i="45" s="1"/>
  <c r="E5" i="45"/>
  <c r="D5" i="45"/>
  <c r="N41" i="44"/>
  <c r="O41" i="44"/>
  <c r="M40" i="44"/>
  <c r="L40" i="44"/>
  <c r="K40" i="44"/>
  <c r="J40" i="44"/>
  <c r="I40" i="44"/>
  <c r="H40" i="44"/>
  <c r="G40" i="44"/>
  <c r="F40" i="44"/>
  <c r="E40" i="44"/>
  <c r="D40" i="44"/>
  <c r="N40" i="44" s="1"/>
  <c r="O40" i="44" s="1"/>
  <c r="N39" i="44"/>
  <c r="O39" i="44"/>
  <c r="N38" i="44"/>
  <c r="O38" i="44" s="1"/>
  <c r="N37" i="44"/>
  <c r="O37" i="44" s="1"/>
  <c r="N36" i="44"/>
  <c r="O36" i="44" s="1"/>
  <c r="N35" i="44"/>
  <c r="O35" i="44" s="1"/>
  <c r="M34" i="44"/>
  <c r="M42" i="44" s="1"/>
  <c r="L34" i="44"/>
  <c r="K34" i="44"/>
  <c r="J34" i="44"/>
  <c r="I34" i="44"/>
  <c r="H34" i="44"/>
  <c r="G34" i="44"/>
  <c r="F34" i="44"/>
  <c r="E34" i="44"/>
  <c r="D34" i="44"/>
  <c r="N33" i="44"/>
  <c r="O33" i="44" s="1"/>
  <c r="M32" i="44"/>
  <c r="L32" i="44"/>
  <c r="K32" i="44"/>
  <c r="J32" i="44"/>
  <c r="I32" i="44"/>
  <c r="H32" i="44"/>
  <c r="G32" i="44"/>
  <c r="F32" i="44"/>
  <c r="E32" i="44"/>
  <c r="D32" i="44"/>
  <c r="N31" i="44"/>
  <c r="O31" i="44" s="1"/>
  <c r="N30" i="44"/>
  <c r="O30" i="44" s="1"/>
  <c r="M29" i="44"/>
  <c r="L29" i="44"/>
  <c r="K29" i="44"/>
  <c r="J29" i="44"/>
  <c r="I29" i="44"/>
  <c r="H29" i="44"/>
  <c r="G29" i="44"/>
  <c r="F29" i="44"/>
  <c r="E29" i="44"/>
  <c r="D29" i="44"/>
  <c r="N28" i="44"/>
  <c r="O28" i="44" s="1"/>
  <c r="N27" i="44"/>
  <c r="O27" i="44"/>
  <c r="N26" i="44"/>
  <c r="O26" i="44" s="1"/>
  <c r="M25" i="44"/>
  <c r="L25" i="44"/>
  <c r="K25" i="44"/>
  <c r="J25" i="44"/>
  <c r="I25" i="44"/>
  <c r="H25" i="44"/>
  <c r="G25" i="44"/>
  <c r="F25" i="44"/>
  <c r="E25" i="44"/>
  <c r="D25" i="44"/>
  <c r="N24" i="44"/>
  <c r="O24" i="44" s="1"/>
  <c r="N23" i="44"/>
  <c r="O23" i="44" s="1"/>
  <c r="N22" i="44"/>
  <c r="O22" i="44" s="1"/>
  <c r="N21" i="44"/>
  <c r="O21" i="44" s="1"/>
  <c r="M20" i="44"/>
  <c r="L20" i="44"/>
  <c r="K20" i="44"/>
  <c r="J20" i="44"/>
  <c r="J42" i="44" s="1"/>
  <c r="I20" i="44"/>
  <c r="I42" i="44" s="1"/>
  <c r="H20" i="44"/>
  <c r="G20" i="44"/>
  <c r="F20" i="44"/>
  <c r="E20" i="44"/>
  <c r="D20" i="44"/>
  <c r="N20" i="44" s="1"/>
  <c r="O20" i="44" s="1"/>
  <c r="N19" i="44"/>
  <c r="O19" i="44" s="1"/>
  <c r="N18" i="44"/>
  <c r="O18" i="44" s="1"/>
  <c r="N17" i="44"/>
  <c r="O17" i="44" s="1"/>
  <c r="N16" i="44"/>
  <c r="O16" i="44" s="1"/>
  <c r="M15" i="44"/>
  <c r="L15" i="44"/>
  <c r="K15" i="44"/>
  <c r="J15" i="44"/>
  <c r="I15" i="44"/>
  <c r="H15" i="44"/>
  <c r="G15" i="44"/>
  <c r="F15" i="44"/>
  <c r="E15" i="44"/>
  <c r="D15" i="44"/>
  <c r="N15" i="44" s="1"/>
  <c r="O15" i="44" s="1"/>
  <c r="N14" i="44"/>
  <c r="O14" i="44" s="1"/>
  <c r="N13" i="44"/>
  <c r="O13" i="44" s="1"/>
  <c r="N12" i="44"/>
  <c r="O12" i="44" s="1"/>
  <c r="N11" i="44"/>
  <c r="O11" i="44" s="1"/>
  <c r="N10" i="44"/>
  <c r="O10" i="44" s="1"/>
  <c r="N9" i="44"/>
  <c r="O9" i="44"/>
  <c r="N8" i="44"/>
  <c r="O8" i="44" s="1"/>
  <c r="N7" i="44"/>
  <c r="O7" i="44" s="1"/>
  <c r="N6" i="44"/>
  <c r="O6" i="44" s="1"/>
  <c r="M5" i="44"/>
  <c r="L5" i="44"/>
  <c r="K5" i="44"/>
  <c r="K42" i="44" s="1"/>
  <c r="J5" i="44"/>
  <c r="I5" i="44"/>
  <c r="H5" i="44"/>
  <c r="G5" i="44"/>
  <c r="F5" i="44"/>
  <c r="F42" i="44" s="1"/>
  <c r="E5" i="44"/>
  <c r="D5" i="44"/>
  <c r="N35" i="43"/>
  <c r="O35" i="43" s="1"/>
  <c r="M34" i="43"/>
  <c r="L34" i="43"/>
  <c r="K34" i="43"/>
  <c r="J34" i="43"/>
  <c r="I34" i="43"/>
  <c r="H34" i="43"/>
  <c r="G34" i="43"/>
  <c r="F34" i="43"/>
  <c r="E34" i="43"/>
  <c r="D34" i="43"/>
  <c r="N33" i="43"/>
  <c r="O33" i="43" s="1"/>
  <c r="N32" i="43"/>
  <c r="O32" i="43" s="1"/>
  <c r="N31" i="43"/>
  <c r="O31" i="43" s="1"/>
  <c r="M30" i="43"/>
  <c r="L30" i="43"/>
  <c r="K30" i="43"/>
  <c r="J30" i="43"/>
  <c r="N30" i="43" s="1"/>
  <c r="O30" i="43" s="1"/>
  <c r="I30" i="43"/>
  <c r="H30" i="43"/>
  <c r="G30" i="43"/>
  <c r="F30" i="43"/>
  <c r="E30" i="43"/>
  <c r="D30" i="43"/>
  <c r="N29" i="43"/>
  <c r="O29" i="43" s="1"/>
  <c r="N28" i="43"/>
  <c r="O28" i="43" s="1"/>
  <c r="M27" i="43"/>
  <c r="L27" i="43"/>
  <c r="K27" i="43"/>
  <c r="J27" i="43"/>
  <c r="I27" i="43"/>
  <c r="H27" i="43"/>
  <c r="G27" i="43"/>
  <c r="F27" i="43"/>
  <c r="E27" i="43"/>
  <c r="D27" i="43"/>
  <c r="N26" i="43"/>
  <c r="O26" i="43" s="1"/>
  <c r="M25" i="43"/>
  <c r="L25" i="43"/>
  <c r="K25" i="43"/>
  <c r="J25" i="43"/>
  <c r="I25" i="43"/>
  <c r="H25" i="43"/>
  <c r="G25" i="43"/>
  <c r="F25" i="43"/>
  <c r="E25" i="43"/>
  <c r="D25" i="43"/>
  <c r="N24" i="43"/>
  <c r="O24" i="43" s="1"/>
  <c r="N23" i="43"/>
  <c r="O23" i="43"/>
  <c r="N22" i="43"/>
  <c r="O22" i="43" s="1"/>
  <c r="N21" i="43"/>
  <c r="O21" i="43" s="1"/>
  <c r="M20" i="43"/>
  <c r="L20" i="43"/>
  <c r="K20" i="43"/>
  <c r="J20" i="43"/>
  <c r="I20" i="43"/>
  <c r="I36" i="43" s="1"/>
  <c r="H20" i="43"/>
  <c r="G20" i="43"/>
  <c r="F20" i="43"/>
  <c r="E20" i="43"/>
  <c r="D20" i="43"/>
  <c r="N19" i="43"/>
  <c r="O19" i="43" s="1"/>
  <c r="N18" i="43"/>
  <c r="O18" i="43" s="1"/>
  <c r="N17" i="43"/>
  <c r="O17" i="43" s="1"/>
  <c r="N16" i="43"/>
  <c r="O16" i="43" s="1"/>
  <c r="M15" i="43"/>
  <c r="L15" i="43"/>
  <c r="K15" i="43"/>
  <c r="J15" i="43"/>
  <c r="I15" i="43"/>
  <c r="H15" i="43"/>
  <c r="G15" i="43"/>
  <c r="F15" i="43"/>
  <c r="E15" i="43"/>
  <c r="D15" i="43"/>
  <c r="N14" i="43"/>
  <c r="O14" i="43" s="1"/>
  <c r="N13" i="43"/>
  <c r="O13" i="43" s="1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35" i="42"/>
  <c r="O35" i="42"/>
  <c r="M34" i="42"/>
  <c r="L34" i="42"/>
  <c r="K34" i="42"/>
  <c r="J34" i="42"/>
  <c r="I34" i="42"/>
  <c r="H34" i="42"/>
  <c r="G34" i="42"/>
  <c r="F34" i="42"/>
  <c r="E34" i="42"/>
  <c r="D34" i="42"/>
  <c r="N33" i="42"/>
  <c r="O33" i="42" s="1"/>
  <c r="N32" i="42"/>
  <c r="O32" i="42" s="1"/>
  <c r="N31" i="42"/>
  <c r="O31" i="42" s="1"/>
  <c r="M30" i="42"/>
  <c r="L30" i="42"/>
  <c r="K30" i="42"/>
  <c r="J30" i="42"/>
  <c r="I30" i="42"/>
  <c r="H30" i="42"/>
  <c r="G30" i="42"/>
  <c r="F30" i="42"/>
  <c r="E30" i="42"/>
  <c r="D30" i="42"/>
  <c r="N29" i="42"/>
  <c r="O29" i="42" s="1"/>
  <c r="N28" i="42"/>
  <c r="O28" i="42" s="1"/>
  <c r="M27" i="42"/>
  <c r="L27" i="42"/>
  <c r="K27" i="42"/>
  <c r="J27" i="42"/>
  <c r="I27" i="42"/>
  <c r="H27" i="42"/>
  <c r="G27" i="42"/>
  <c r="F27" i="42"/>
  <c r="E27" i="42"/>
  <c r="D27" i="42"/>
  <c r="N26" i="42"/>
  <c r="O26" i="42" s="1"/>
  <c r="M25" i="42"/>
  <c r="M36" i="42" s="1"/>
  <c r="L25" i="42"/>
  <c r="K25" i="42"/>
  <c r="J25" i="42"/>
  <c r="I25" i="42"/>
  <c r="H25" i="42"/>
  <c r="G25" i="42"/>
  <c r="F25" i="42"/>
  <c r="E25" i="42"/>
  <c r="D25" i="42"/>
  <c r="N24" i="42"/>
  <c r="O24" i="42" s="1"/>
  <c r="N23" i="42"/>
  <c r="O23" i="42" s="1"/>
  <c r="N22" i="42"/>
  <c r="O22" i="42" s="1"/>
  <c r="N21" i="42"/>
  <c r="O21" i="42" s="1"/>
  <c r="M20" i="42"/>
  <c r="L20" i="42"/>
  <c r="K20" i="42"/>
  <c r="J20" i="42"/>
  <c r="I20" i="42"/>
  <c r="H20" i="42"/>
  <c r="G20" i="42"/>
  <c r="F20" i="42"/>
  <c r="E20" i="42"/>
  <c r="D20" i="42"/>
  <c r="N19" i="42"/>
  <c r="O19" i="42"/>
  <c r="N18" i="42"/>
  <c r="O18" i="42" s="1"/>
  <c r="N17" i="42"/>
  <c r="O17" i="42" s="1"/>
  <c r="N16" i="42"/>
  <c r="O16" i="42" s="1"/>
  <c r="M15" i="42"/>
  <c r="L15" i="42"/>
  <c r="K15" i="42"/>
  <c r="J15" i="42"/>
  <c r="I15" i="42"/>
  <c r="H15" i="42"/>
  <c r="G15" i="42"/>
  <c r="F15" i="42"/>
  <c r="E15" i="42"/>
  <c r="D15" i="42"/>
  <c r="N14" i="42"/>
  <c r="O14" i="42" s="1"/>
  <c r="N13" i="42"/>
  <c r="O13" i="42" s="1"/>
  <c r="N12" i="42"/>
  <c r="O12" i="42" s="1"/>
  <c r="N11" i="42"/>
  <c r="O11" i="42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34" i="41"/>
  <c r="O34" i="41" s="1"/>
  <c r="N33" i="41"/>
  <c r="O33" i="41"/>
  <c r="M32" i="41"/>
  <c r="L32" i="41"/>
  <c r="K32" i="41"/>
  <c r="J32" i="41"/>
  <c r="I32" i="41"/>
  <c r="H32" i="41"/>
  <c r="G32" i="41"/>
  <c r="F32" i="41"/>
  <c r="E32" i="41"/>
  <c r="D32" i="41"/>
  <c r="N31" i="41"/>
  <c r="O31" i="41" s="1"/>
  <c r="N30" i="41"/>
  <c r="O30" i="41" s="1"/>
  <c r="M29" i="41"/>
  <c r="L29" i="41"/>
  <c r="K29" i="41"/>
  <c r="J29" i="41"/>
  <c r="I29" i="41"/>
  <c r="H29" i="41"/>
  <c r="G29" i="41"/>
  <c r="F29" i="41"/>
  <c r="E29" i="41"/>
  <c r="D29" i="41"/>
  <c r="N28" i="41"/>
  <c r="O28" i="41" s="1"/>
  <c r="N27" i="41"/>
  <c r="O27" i="41" s="1"/>
  <c r="M26" i="41"/>
  <c r="L26" i="41"/>
  <c r="K26" i="41"/>
  <c r="J26" i="41"/>
  <c r="I26" i="41"/>
  <c r="H26" i="41"/>
  <c r="G26" i="41"/>
  <c r="F26" i="41"/>
  <c r="N26" i="41" s="1"/>
  <c r="O26" i="41" s="1"/>
  <c r="E26" i="41"/>
  <c r="D26" i="41"/>
  <c r="N25" i="41"/>
  <c r="O25" i="41" s="1"/>
  <c r="M24" i="41"/>
  <c r="L24" i="41"/>
  <c r="K24" i="41"/>
  <c r="J24" i="41"/>
  <c r="I24" i="41"/>
  <c r="H24" i="41"/>
  <c r="G24" i="41"/>
  <c r="F24" i="41"/>
  <c r="E24" i="41"/>
  <c r="D24" i="4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1" i="41"/>
  <c r="O21" i="41" s="1"/>
  <c r="N20" i="41"/>
  <c r="O20" i="41"/>
  <c r="N19" i="41"/>
  <c r="O19" i="41" s="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/>
  <c r="N12" i="41"/>
  <c r="O12" i="41" s="1"/>
  <c r="N11" i="41"/>
  <c r="O11" i="41" s="1"/>
  <c r="N10" i="41"/>
  <c r="O10" i="41"/>
  <c r="N9" i="41"/>
  <c r="O9" i="41" s="1"/>
  <c r="N8" i="41"/>
  <c r="O8" i="41" s="1"/>
  <c r="N7" i="41"/>
  <c r="O7" i="41" s="1"/>
  <c r="N6" i="41"/>
  <c r="O6" i="41" s="1"/>
  <c r="M5" i="41"/>
  <c r="M35" i="41" s="1"/>
  <c r="L5" i="41"/>
  <c r="L35" i="41" s="1"/>
  <c r="K5" i="41"/>
  <c r="K35" i="41" s="1"/>
  <c r="J5" i="41"/>
  <c r="J35" i="41" s="1"/>
  <c r="I5" i="41"/>
  <c r="H5" i="41"/>
  <c r="H35" i="41" s="1"/>
  <c r="G5" i="41"/>
  <c r="G35" i="41" s="1"/>
  <c r="F5" i="41"/>
  <c r="E5" i="41"/>
  <c r="E35" i="41" s="1"/>
  <c r="D5" i="41"/>
  <c r="N37" i="40"/>
  <c r="O37" i="40"/>
  <c r="N36" i="40"/>
  <c r="O36" i="40" s="1"/>
  <c r="N35" i="40"/>
  <c r="O35" i="40" s="1"/>
  <c r="M34" i="40"/>
  <c r="L34" i="40"/>
  <c r="K34" i="40"/>
  <c r="J34" i="40"/>
  <c r="I34" i="40"/>
  <c r="H34" i="40"/>
  <c r="G34" i="40"/>
  <c r="F34" i="40"/>
  <c r="E34" i="40"/>
  <c r="D34" i="40"/>
  <c r="N33" i="40"/>
  <c r="O33" i="40" s="1"/>
  <c r="N32" i="40"/>
  <c r="O32" i="40" s="1"/>
  <c r="N31" i="40"/>
  <c r="O31" i="40" s="1"/>
  <c r="M30" i="40"/>
  <c r="L30" i="40"/>
  <c r="K30" i="40"/>
  <c r="J30" i="40"/>
  <c r="I30" i="40"/>
  <c r="H30" i="40"/>
  <c r="G30" i="40"/>
  <c r="F30" i="40"/>
  <c r="E30" i="40"/>
  <c r="D30" i="40"/>
  <c r="N29" i="40"/>
  <c r="O29" i="40" s="1"/>
  <c r="N28" i="40"/>
  <c r="O28" i="40" s="1"/>
  <c r="M27" i="40"/>
  <c r="L27" i="40"/>
  <c r="K27" i="40"/>
  <c r="J27" i="40"/>
  <c r="I27" i="40"/>
  <c r="H27" i="40"/>
  <c r="G27" i="40"/>
  <c r="F27" i="40"/>
  <c r="E27" i="40"/>
  <c r="D27" i="40"/>
  <c r="N26" i="40"/>
  <c r="O26" i="40" s="1"/>
  <c r="M25" i="40"/>
  <c r="L25" i="40"/>
  <c r="K25" i="40"/>
  <c r="J25" i="40"/>
  <c r="I25" i="40"/>
  <c r="H25" i="40"/>
  <c r="G25" i="40"/>
  <c r="F25" i="40"/>
  <c r="E25" i="40"/>
  <c r="D25" i="40"/>
  <c r="N24" i="40"/>
  <c r="O24" i="40" s="1"/>
  <c r="N23" i="40"/>
  <c r="O23" i="40"/>
  <c r="N22" i="40"/>
  <c r="O22" i="40" s="1"/>
  <c r="N21" i="40"/>
  <c r="O21" i="40" s="1"/>
  <c r="M20" i="40"/>
  <c r="L20" i="40"/>
  <c r="K20" i="40"/>
  <c r="J20" i="40"/>
  <c r="I20" i="40"/>
  <c r="H20" i="40"/>
  <c r="G20" i="40"/>
  <c r="F20" i="40"/>
  <c r="E20" i="40"/>
  <c r="D20" i="40"/>
  <c r="N19" i="40"/>
  <c r="O19" i="40" s="1"/>
  <c r="N18" i="40"/>
  <c r="O18" i="40" s="1"/>
  <c r="N17" i="40"/>
  <c r="O17" i="40" s="1"/>
  <c r="N16" i="40"/>
  <c r="O16" i="40" s="1"/>
  <c r="M15" i="40"/>
  <c r="L15" i="40"/>
  <c r="K15" i="40"/>
  <c r="J15" i="40"/>
  <c r="I15" i="40"/>
  <c r="H15" i="40"/>
  <c r="G15" i="40"/>
  <c r="F15" i="40"/>
  <c r="E15" i="40"/>
  <c r="D15" i="40"/>
  <c r="N14" i="40"/>
  <c r="O14" i="40" s="1"/>
  <c r="N13" i="40"/>
  <c r="O13" i="40" s="1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/>
  <c r="N6" i="40"/>
  <c r="O6" i="40" s="1"/>
  <c r="M5" i="40"/>
  <c r="M38" i="40" s="1"/>
  <c r="L5" i="40"/>
  <c r="K5" i="40"/>
  <c r="J5" i="40"/>
  <c r="J38" i="40" s="1"/>
  <c r="I5" i="40"/>
  <c r="H5" i="40"/>
  <c r="H38" i="40" s="1"/>
  <c r="G5" i="40"/>
  <c r="F5" i="40"/>
  <c r="E5" i="40"/>
  <c r="D5" i="40"/>
  <c r="N34" i="39"/>
  <c r="O34" i="39" s="1"/>
  <c r="M33" i="39"/>
  <c r="L33" i="39"/>
  <c r="K33" i="39"/>
  <c r="J33" i="39"/>
  <c r="I33" i="39"/>
  <c r="H33" i="39"/>
  <c r="G33" i="39"/>
  <c r="G35" i="39" s="1"/>
  <c r="F33" i="39"/>
  <c r="E33" i="39"/>
  <c r="D33" i="39"/>
  <c r="N32" i="39"/>
  <c r="O32" i="39" s="1"/>
  <c r="N31" i="39"/>
  <c r="O31" i="39" s="1"/>
  <c r="N30" i="39"/>
  <c r="O30" i="39" s="1"/>
  <c r="M29" i="39"/>
  <c r="L29" i="39"/>
  <c r="K29" i="39"/>
  <c r="J29" i="39"/>
  <c r="I29" i="39"/>
  <c r="H29" i="39"/>
  <c r="G29" i="39"/>
  <c r="F29" i="39"/>
  <c r="E29" i="39"/>
  <c r="D29" i="39"/>
  <c r="N28" i="39"/>
  <c r="O28" i="39" s="1"/>
  <c r="N27" i="39"/>
  <c r="O27" i="39" s="1"/>
  <c r="M26" i="39"/>
  <c r="L26" i="39"/>
  <c r="K26" i="39"/>
  <c r="J26" i="39"/>
  <c r="I26" i="39"/>
  <c r="H26" i="39"/>
  <c r="G26" i="39"/>
  <c r="F26" i="39"/>
  <c r="E26" i="39"/>
  <c r="D26" i="39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3" i="39"/>
  <c r="O23" i="39" s="1"/>
  <c r="N22" i="39"/>
  <c r="O22" i="39" s="1"/>
  <c r="N21" i="39"/>
  <c r="O21" i="39" s="1"/>
  <c r="N20" i="39"/>
  <c r="O20" i="39" s="1"/>
  <c r="M19" i="39"/>
  <c r="L19" i="39"/>
  <c r="K19" i="39"/>
  <c r="J19" i="39"/>
  <c r="I19" i="39"/>
  <c r="H19" i="39"/>
  <c r="G19" i="39"/>
  <c r="F19" i="39"/>
  <c r="E19" i="39"/>
  <c r="D19" i="39"/>
  <c r="N18" i="39"/>
  <c r="O18" i="39" s="1"/>
  <c r="N17" i="39"/>
  <c r="O17" i="39" s="1"/>
  <c r="N16" i="39"/>
  <c r="O16" i="39" s="1"/>
  <c r="M15" i="39"/>
  <c r="L15" i="39"/>
  <c r="K15" i="39"/>
  <c r="J15" i="39"/>
  <c r="I15" i="39"/>
  <c r="H15" i="39"/>
  <c r="G15" i="39"/>
  <c r="F15" i="39"/>
  <c r="E15" i="39"/>
  <c r="D15" i="39"/>
  <c r="N14" i="39"/>
  <c r="O14" i="39" s="1"/>
  <c r="N13" i="39"/>
  <c r="O13" i="39" s="1"/>
  <c r="N12" i="39"/>
  <c r="O12" i="39" s="1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E35" i="39"/>
  <c r="D5" i="39"/>
  <c r="N34" i="38"/>
  <c r="O34" i="38" s="1"/>
  <c r="N33" i="38"/>
  <c r="O33" i="38"/>
  <c r="M32" i="38"/>
  <c r="L32" i="38"/>
  <c r="K32" i="38"/>
  <c r="J32" i="38"/>
  <c r="I32" i="38"/>
  <c r="H32" i="38"/>
  <c r="G32" i="38"/>
  <c r="F32" i="38"/>
  <c r="E32" i="38"/>
  <c r="N32" i="38" s="1"/>
  <c r="O32" i="38" s="1"/>
  <c r="D32" i="38"/>
  <c r="N31" i="38"/>
  <c r="O31" i="38" s="1"/>
  <c r="N30" i="38"/>
  <c r="O30" i="38" s="1"/>
  <c r="M29" i="38"/>
  <c r="L29" i="38"/>
  <c r="K29" i="38"/>
  <c r="K35" i="38" s="1"/>
  <c r="J29" i="38"/>
  <c r="I29" i="38"/>
  <c r="H29" i="38"/>
  <c r="G29" i="38"/>
  <c r="F29" i="38"/>
  <c r="E29" i="38"/>
  <c r="D29" i="38"/>
  <c r="N28" i="38"/>
  <c r="O28" i="38" s="1"/>
  <c r="M27" i="38"/>
  <c r="L27" i="38"/>
  <c r="K27" i="38"/>
  <c r="J27" i="38"/>
  <c r="I27" i="38"/>
  <c r="H27" i="38"/>
  <c r="H35" i="38" s="1"/>
  <c r="G27" i="38"/>
  <c r="F27" i="38"/>
  <c r="E27" i="38"/>
  <c r="D27" i="38"/>
  <c r="N26" i="38"/>
  <c r="O26" i="38" s="1"/>
  <c r="M25" i="38"/>
  <c r="L25" i="38"/>
  <c r="K25" i="38"/>
  <c r="J25" i="38"/>
  <c r="I25" i="38"/>
  <c r="H25" i="38"/>
  <c r="G25" i="38"/>
  <c r="F25" i="38"/>
  <c r="E25" i="38"/>
  <c r="D25" i="38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2" i="38"/>
  <c r="O22" i="38" s="1"/>
  <c r="N21" i="38"/>
  <c r="O21" i="38" s="1"/>
  <c r="N20" i="38"/>
  <c r="O20" i="38" s="1"/>
  <c r="N19" i="38"/>
  <c r="O19" i="38" s="1"/>
  <c r="M18" i="38"/>
  <c r="L18" i="38"/>
  <c r="K18" i="38"/>
  <c r="J18" i="38"/>
  <c r="I18" i="38"/>
  <c r="I35" i="38" s="1"/>
  <c r="H18" i="38"/>
  <c r="G18" i="38"/>
  <c r="F18" i="38"/>
  <c r="E18" i="38"/>
  <c r="D18" i="38"/>
  <c r="N17" i="38"/>
  <c r="O17" i="38" s="1"/>
  <c r="N16" i="38"/>
  <c r="O16" i="38" s="1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3" i="38"/>
  <c r="O13" i="38" s="1"/>
  <c r="N12" i="38"/>
  <c r="O12" i="38" s="1"/>
  <c r="N11" i="38"/>
  <c r="O11" i="38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L35" i="38" s="1"/>
  <c r="K5" i="38"/>
  <c r="J5" i="38"/>
  <c r="I5" i="38"/>
  <c r="H5" i="38"/>
  <c r="G5" i="38"/>
  <c r="F5" i="38"/>
  <c r="E5" i="38"/>
  <c r="D5" i="38"/>
  <c r="N32" i="37"/>
  <c r="O32" i="37" s="1"/>
  <c r="M31" i="37"/>
  <c r="L31" i="37"/>
  <c r="K31" i="37"/>
  <c r="J31" i="37"/>
  <c r="J33" i="37" s="1"/>
  <c r="I31" i="37"/>
  <c r="H31" i="37"/>
  <c r="G31" i="37"/>
  <c r="F31" i="37"/>
  <c r="E31" i="37"/>
  <c r="D31" i="37"/>
  <c r="N30" i="37"/>
  <c r="O30" i="37" s="1"/>
  <c r="M29" i="37"/>
  <c r="L29" i="37"/>
  <c r="K29" i="37"/>
  <c r="J29" i="37"/>
  <c r="I29" i="37"/>
  <c r="H29" i="37"/>
  <c r="G29" i="37"/>
  <c r="F29" i="37"/>
  <c r="E29" i="37"/>
  <c r="D29" i="37"/>
  <c r="N28" i="37"/>
  <c r="O28" i="37"/>
  <c r="N27" i="37"/>
  <c r="O27" i="37" s="1"/>
  <c r="M26" i="37"/>
  <c r="L26" i="37"/>
  <c r="K26" i="37"/>
  <c r="J26" i="37"/>
  <c r="I26" i="37"/>
  <c r="H26" i="37"/>
  <c r="G26" i="37"/>
  <c r="F26" i="37"/>
  <c r="E26" i="37"/>
  <c r="D26" i="37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3" i="37"/>
  <c r="O23" i="37" s="1"/>
  <c r="N22" i="37"/>
  <c r="O22" i="37" s="1"/>
  <c r="N21" i="37"/>
  <c r="O21" i="37" s="1"/>
  <c r="N20" i="37"/>
  <c r="O20" i="37" s="1"/>
  <c r="M19" i="37"/>
  <c r="L19" i="37"/>
  <c r="K19" i="37"/>
  <c r="J19" i="37"/>
  <c r="I19" i="37"/>
  <c r="H19" i="37"/>
  <c r="G19" i="37"/>
  <c r="F19" i="37"/>
  <c r="E19" i="37"/>
  <c r="E33" i="37" s="1"/>
  <c r="D19" i="37"/>
  <c r="N18" i="37"/>
  <c r="O18" i="37"/>
  <c r="N17" i="37"/>
  <c r="O17" i="37" s="1"/>
  <c r="N16" i="37"/>
  <c r="O16" i="37" s="1"/>
  <c r="M15" i="37"/>
  <c r="L15" i="37"/>
  <c r="K15" i="37"/>
  <c r="J15" i="37"/>
  <c r="I15" i="37"/>
  <c r="H15" i="37"/>
  <c r="G15" i="37"/>
  <c r="G33" i="37" s="1"/>
  <c r="F15" i="37"/>
  <c r="E15" i="37"/>
  <c r="D15" i="37"/>
  <c r="N14" i="37"/>
  <c r="O14" i="37" s="1"/>
  <c r="N13" i="37"/>
  <c r="O13" i="37" s="1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H33" i="37" s="1"/>
  <c r="G5" i="37"/>
  <c r="F5" i="37"/>
  <c r="E5" i="37"/>
  <c r="D5" i="37"/>
  <c r="N31" i="36"/>
  <c r="O31" i="36" s="1"/>
  <c r="M30" i="36"/>
  <c r="L30" i="36"/>
  <c r="K30" i="36"/>
  <c r="J30" i="36"/>
  <c r="I30" i="36"/>
  <c r="H30" i="36"/>
  <c r="G30" i="36"/>
  <c r="F30" i="36"/>
  <c r="E30" i="36"/>
  <c r="D30" i="36"/>
  <c r="N29" i="36"/>
  <c r="O29" i="36" s="1"/>
  <c r="M28" i="36"/>
  <c r="L28" i="36"/>
  <c r="K28" i="36"/>
  <c r="J28" i="36"/>
  <c r="I28" i="36"/>
  <c r="H28" i="36"/>
  <c r="G28" i="36"/>
  <c r="F28" i="36"/>
  <c r="E28" i="36"/>
  <c r="N28" i="36" s="1"/>
  <c r="O28" i="36" s="1"/>
  <c r="D28" i="36"/>
  <c r="N27" i="36"/>
  <c r="O27" i="36" s="1"/>
  <c r="N26" i="36"/>
  <c r="O26" i="36" s="1"/>
  <c r="M25" i="36"/>
  <c r="L25" i="36"/>
  <c r="K25" i="36"/>
  <c r="J25" i="36"/>
  <c r="I25" i="36"/>
  <c r="H25" i="36"/>
  <c r="G25" i="36"/>
  <c r="F25" i="36"/>
  <c r="E25" i="36"/>
  <c r="D25" i="36"/>
  <c r="N24" i="36"/>
  <c r="O24" i="36" s="1"/>
  <c r="M23" i="36"/>
  <c r="L23" i="36"/>
  <c r="K23" i="36"/>
  <c r="J23" i="36"/>
  <c r="I23" i="36"/>
  <c r="H23" i="36"/>
  <c r="G23" i="36"/>
  <c r="F23" i="36"/>
  <c r="E23" i="36"/>
  <c r="D23" i="36"/>
  <c r="N22" i="36"/>
  <c r="O22" i="36" s="1"/>
  <c r="N21" i="36"/>
  <c r="O21" i="36" s="1"/>
  <c r="N20" i="36"/>
  <c r="O20" i="36" s="1"/>
  <c r="N19" i="36"/>
  <c r="O19" i="36" s="1"/>
  <c r="M18" i="36"/>
  <c r="L18" i="36"/>
  <c r="L32" i="36" s="1"/>
  <c r="K18" i="36"/>
  <c r="J18" i="36"/>
  <c r="I18" i="36"/>
  <c r="H18" i="36"/>
  <c r="G18" i="36"/>
  <c r="F18" i="36"/>
  <c r="E18" i="36"/>
  <c r="D18" i="36"/>
  <c r="N17" i="36"/>
  <c r="O17" i="36" s="1"/>
  <c r="N16" i="36"/>
  <c r="O16" i="36" s="1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3" i="36"/>
  <c r="O13" i="36" s="1"/>
  <c r="N12" i="36"/>
  <c r="O12" i="36" s="1"/>
  <c r="N11" i="36"/>
  <c r="O11" i="36" s="1"/>
  <c r="N10" i="36"/>
  <c r="O10" i="36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I32" i="36" s="1"/>
  <c r="H5" i="36"/>
  <c r="G5" i="36"/>
  <c r="F5" i="36"/>
  <c r="E5" i="36"/>
  <c r="D5" i="36"/>
  <c r="D32" i="36" s="1"/>
  <c r="N31" i="35"/>
  <c r="O31" i="35" s="1"/>
  <c r="M30" i="35"/>
  <c r="L30" i="35"/>
  <c r="K30" i="35"/>
  <c r="J30" i="35"/>
  <c r="I30" i="35"/>
  <c r="H30" i="35"/>
  <c r="G30" i="35"/>
  <c r="F30" i="35"/>
  <c r="E30" i="35"/>
  <c r="D30" i="35"/>
  <c r="N29" i="35"/>
  <c r="O29" i="35" s="1"/>
  <c r="M28" i="35"/>
  <c r="L28" i="35"/>
  <c r="K28" i="35"/>
  <c r="J28" i="35"/>
  <c r="I28" i="35"/>
  <c r="H28" i="35"/>
  <c r="G28" i="35"/>
  <c r="F28" i="35"/>
  <c r="E28" i="35"/>
  <c r="D28" i="35"/>
  <c r="N27" i="35"/>
  <c r="O27" i="35" s="1"/>
  <c r="N26" i="35"/>
  <c r="O26" i="35"/>
  <c r="M25" i="35"/>
  <c r="L25" i="35"/>
  <c r="K25" i="35"/>
  <c r="J25" i="35"/>
  <c r="I25" i="35"/>
  <c r="H25" i="35"/>
  <c r="G25" i="35"/>
  <c r="F25" i="35"/>
  <c r="E25" i="35"/>
  <c r="D25" i="35"/>
  <c r="N24" i="35"/>
  <c r="O24" i="35" s="1"/>
  <c r="M23" i="35"/>
  <c r="L23" i="35"/>
  <c r="K23" i="35"/>
  <c r="J23" i="35"/>
  <c r="I23" i="35"/>
  <c r="H23" i="35"/>
  <c r="G23" i="35"/>
  <c r="F23" i="35"/>
  <c r="E23" i="35"/>
  <c r="D23" i="35"/>
  <c r="N22" i="35"/>
  <c r="O22" i="35" s="1"/>
  <c r="N21" i="35"/>
  <c r="O21" i="35" s="1"/>
  <c r="N20" i="35"/>
  <c r="O20" i="35" s="1"/>
  <c r="N19" i="35"/>
  <c r="O19" i="35" s="1"/>
  <c r="M18" i="35"/>
  <c r="L18" i="35"/>
  <c r="K18" i="35"/>
  <c r="J18" i="35"/>
  <c r="I18" i="35"/>
  <c r="H18" i="35"/>
  <c r="G18" i="35"/>
  <c r="F18" i="35"/>
  <c r="E18" i="35"/>
  <c r="D18" i="35"/>
  <c r="N17" i="35"/>
  <c r="O17" i="35" s="1"/>
  <c r="N16" i="35"/>
  <c r="O16" i="35" s="1"/>
  <c r="N15" i="35"/>
  <c r="O15" i="35"/>
  <c r="M14" i="35"/>
  <c r="L14" i="35"/>
  <c r="K14" i="35"/>
  <c r="J14" i="35"/>
  <c r="I14" i="35"/>
  <c r="H14" i="35"/>
  <c r="G14" i="35"/>
  <c r="F14" i="35"/>
  <c r="E14" i="35"/>
  <c r="D14" i="35"/>
  <c r="N14" i="35" s="1"/>
  <c r="O14" i="35" s="1"/>
  <c r="N13" i="35"/>
  <c r="O13" i="35" s="1"/>
  <c r="N12" i="35"/>
  <c r="O12" i="35" s="1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H32" i="35" s="1"/>
  <c r="G5" i="35"/>
  <c r="F5" i="35"/>
  <c r="E5" i="35"/>
  <c r="D5" i="35"/>
  <c r="N31" i="34"/>
  <c r="O31" i="34"/>
  <c r="M30" i="34"/>
  <c r="L30" i="34"/>
  <c r="K30" i="34"/>
  <c r="K32" i="34" s="1"/>
  <c r="J30" i="34"/>
  <c r="I30" i="34"/>
  <c r="H30" i="34"/>
  <c r="G30" i="34"/>
  <c r="F30" i="34"/>
  <c r="E30" i="34"/>
  <c r="D30" i="34"/>
  <c r="N29" i="34"/>
  <c r="O29" i="34" s="1"/>
  <c r="M28" i="34"/>
  <c r="L28" i="34"/>
  <c r="K28" i="34"/>
  <c r="J28" i="34"/>
  <c r="I28" i="34"/>
  <c r="H28" i="34"/>
  <c r="G28" i="34"/>
  <c r="F28" i="34"/>
  <c r="E28" i="34"/>
  <c r="D28" i="34"/>
  <c r="N27" i="34"/>
  <c r="O27" i="34" s="1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5" i="34" s="1"/>
  <c r="O25" i="34" s="1"/>
  <c r="N24" i="34"/>
  <c r="O24" i="34" s="1"/>
  <c r="M23" i="34"/>
  <c r="L23" i="34"/>
  <c r="K23" i="34"/>
  <c r="J23" i="34"/>
  <c r="J32" i="34" s="1"/>
  <c r="I23" i="34"/>
  <c r="I32" i="34" s="1"/>
  <c r="H23" i="34"/>
  <c r="G23" i="34"/>
  <c r="F23" i="34"/>
  <c r="E23" i="34"/>
  <c r="D23" i="34"/>
  <c r="N22" i="34"/>
  <c r="O22" i="34" s="1"/>
  <c r="N21" i="34"/>
  <c r="O21" i="34"/>
  <c r="N20" i="34"/>
  <c r="O20" i="34" s="1"/>
  <c r="N19" i="34"/>
  <c r="O19" i="34" s="1"/>
  <c r="M18" i="34"/>
  <c r="L18" i="34"/>
  <c r="K18" i="34"/>
  <c r="J18" i="34"/>
  <c r="I18" i="34"/>
  <c r="H18" i="34"/>
  <c r="G18" i="34"/>
  <c r="F18" i="34"/>
  <c r="E18" i="34"/>
  <c r="D18" i="34"/>
  <c r="N18" i="34" s="1"/>
  <c r="O18" i="34" s="1"/>
  <c r="N17" i="34"/>
  <c r="O17" i="34" s="1"/>
  <c r="N16" i="34"/>
  <c r="O16" i="34" s="1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3" i="34"/>
  <c r="O13" i="34" s="1"/>
  <c r="N12" i="34"/>
  <c r="O12" i="34" s="1"/>
  <c r="N11" i="34"/>
  <c r="O11" i="34" s="1"/>
  <c r="N10" i="34"/>
  <c r="O10" i="34" s="1"/>
  <c r="N9" i="34"/>
  <c r="O9" i="34" s="1"/>
  <c r="N8" i="34"/>
  <c r="O8" i="34"/>
  <c r="N7" i="34"/>
  <c r="O7" i="34" s="1"/>
  <c r="N6" i="34"/>
  <c r="O6" i="34" s="1"/>
  <c r="M5" i="34"/>
  <c r="L5" i="34"/>
  <c r="K5" i="34"/>
  <c r="J5" i="34"/>
  <c r="I5" i="34"/>
  <c r="H5" i="34"/>
  <c r="G5" i="34"/>
  <c r="F5" i="34"/>
  <c r="E5" i="34"/>
  <c r="D5" i="34"/>
  <c r="E31" i="33"/>
  <c r="F31" i="33"/>
  <c r="G31" i="33"/>
  <c r="H31" i="33"/>
  <c r="I31" i="33"/>
  <c r="J31" i="33"/>
  <c r="K31" i="33"/>
  <c r="L31" i="33"/>
  <c r="M31" i="33"/>
  <c r="D31" i="33"/>
  <c r="E28" i="33"/>
  <c r="F28" i="33"/>
  <c r="G28" i="33"/>
  <c r="H28" i="33"/>
  <c r="I28" i="33"/>
  <c r="J28" i="33"/>
  <c r="K28" i="33"/>
  <c r="L28" i="33"/>
  <c r="M28" i="33"/>
  <c r="E25" i="33"/>
  <c r="F25" i="33"/>
  <c r="G25" i="33"/>
  <c r="H25" i="33"/>
  <c r="I25" i="33"/>
  <c r="N25" i="33" s="1"/>
  <c r="O25" i="33" s="1"/>
  <c r="J25" i="33"/>
  <c r="K25" i="33"/>
  <c r="L25" i="33"/>
  <c r="M25" i="33"/>
  <c r="E23" i="33"/>
  <c r="F23" i="33"/>
  <c r="G23" i="33"/>
  <c r="H23" i="33"/>
  <c r="I23" i="33"/>
  <c r="J23" i="33"/>
  <c r="K23" i="33"/>
  <c r="L23" i="33"/>
  <c r="M23" i="33"/>
  <c r="E18" i="33"/>
  <c r="F18" i="33"/>
  <c r="G18" i="33"/>
  <c r="H18" i="33"/>
  <c r="I18" i="33"/>
  <c r="J18" i="33"/>
  <c r="K18" i="33"/>
  <c r="L18" i="33"/>
  <c r="M18" i="33"/>
  <c r="E14" i="33"/>
  <c r="F14" i="33"/>
  <c r="G14" i="33"/>
  <c r="H14" i="33"/>
  <c r="H33" i="33" s="1"/>
  <c r="I14" i="33"/>
  <c r="J14" i="33"/>
  <c r="K14" i="33"/>
  <c r="L14" i="33"/>
  <c r="M14" i="33"/>
  <c r="E5" i="33"/>
  <c r="F5" i="33"/>
  <c r="G5" i="33"/>
  <c r="H5" i="33"/>
  <c r="I5" i="33"/>
  <c r="J5" i="33"/>
  <c r="K5" i="33"/>
  <c r="K33" i="33" s="1"/>
  <c r="L5" i="33"/>
  <c r="M5" i="33"/>
  <c r="D28" i="33"/>
  <c r="N28" i="33" s="1"/>
  <c r="O28" i="33" s="1"/>
  <c r="D23" i="33"/>
  <c r="D18" i="33"/>
  <c r="D14" i="33"/>
  <c r="D5" i="33"/>
  <c r="N32" i="33"/>
  <c r="O32" i="33" s="1"/>
  <c r="N29" i="33"/>
  <c r="O29" i="33"/>
  <c r="N30" i="33"/>
  <c r="D25" i="33"/>
  <c r="N26" i="33"/>
  <c r="O26" i="33"/>
  <c r="N27" i="33"/>
  <c r="O27" i="33" s="1"/>
  <c r="N24" i="33"/>
  <c r="O24" i="33" s="1"/>
  <c r="O30" i="33"/>
  <c r="N16" i="33"/>
  <c r="O16" i="33" s="1"/>
  <c r="N17" i="33"/>
  <c r="O17" i="33"/>
  <c r="N7" i="33"/>
  <c r="O7" i="33" s="1"/>
  <c r="N8" i="33"/>
  <c r="O8" i="33" s="1"/>
  <c r="N9" i="33"/>
  <c r="O9" i="33"/>
  <c r="N10" i="33"/>
  <c r="O10" i="33"/>
  <c r="N11" i="33"/>
  <c r="O11" i="33" s="1"/>
  <c r="N12" i="33"/>
  <c r="O12" i="33" s="1"/>
  <c r="N13" i="33"/>
  <c r="O13" i="33" s="1"/>
  <c r="N6" i="33"/>
  <c r="O6" i="33" s="1"/>
  <c r="N19" i="33"/>
  <c r="O19" i="33" s="1"/>
  <c r="N20" i="33"/>
  <c r="O20" i="33" s="1"/>
  <c r="N21" i="33"/>
  <c r="O21" i="33" s="1"/>
  <c r="N22" i="33"/>
  <c r="O22" i="33"/>
  <c r="N15" i="33"/>
  <c r="O15" i="33" s="1"/>
  <c r="N5" i="34"/>
  <c r="O5" i="34" s="1"/>
  <c r="N23" i="36"/>
  <c r="O23" i="36" s="1"/>
  <c r="N24" i="39"/>
  <c r="O24" i="39" s="1"/>
  <c r="N25" i="43"/>
  <c r="O25" i="43" s="1"/>
  <c r="N15" i="43"/>
  <c r="O15" i="43"/>
  <c r="N5" i="43"/>
  <c r="O5" i="43" s="1"/>
  <c r="N34" i="44"/>
  <c r="O34" i="44" s="1"/>
  <c r="N29" i="44"/>
  <c r="O29" i="44" s="1"/>
  <c r="N25" i="45"/>
  <c r="O25" i="45"/>
  <c r="N36" i="45"/>
  <c r="O36" i="45"/>
  <c r="N30" i="45"/>
  <c r="O30" i="45" s="1"/>
  <c r="N20" i="45"/>
  <c r="O20" i="45" s="1"/>
  <c r="N15" i="45"/>
  <c r="O15" i="45" s="1"/>
  <c r="N36" i="46"/>
  <c r="O36" i="46" s="1"/>
  <c r="N25" i="46"/>
  <c r="O25" i="46" s="1"/>
  <c r="E38" i="45" l="1"/>
  <c r="N30" i="46"/>
  <c r="O30" i="46" s="1"/>
  <c r="N14" i="41"/>
  <c r="O14" i="41" s="1"/>
  <c r="N17" i="41"/>
  <c r="O17" i="41" s="1"/>
  <c r="N24" i="41"/>
  <c r="O24" i="41" s="1"/>
  <c r="G38" i="46"/>
  <c r="M35" i="38"/>
  <c r="N23" i="38"/>
  <c r="O23" i="38" s="1"/>
  <c r="N14" i="33"/>
  <c r="O14" i="33" s="1"/>
  <c r="G32" i="34"/>
  <c r="F32" i="36"/>
  <c r="N27" i="38"/>
  <c r="O27" i="38" s="1"/>
  <c r="N29" i="41"/>
  <c r="O29" i="41" s="1"/>
  <c r="N25" i="42"/>
  <c r="O25" i="42" s="1"/>
  <c r="K38" i="40"/>
  <c r="E38" i="46"/>
  <c r="I38" i="45"/>
  <c r="H38" i="45"/>
  <c r="D40" i="47"/>
  <c r="M33" i="33"/>
  <c r="N18" i="33"/>
  <c r="O18" i="33" s="1"/>
  <c r="N30" i="36"/>
  <c r="O30" i="36" s="1"/>
  <c r="E40" i="47"/>
  <c r="M33" i="37"/>
  <c r="F35" i="38"/>
  <c r="J35" i="39"/>
  <c r="I35" i="39"/>
  <c r="N15" i="40"/>
  <c r="O15" i="40" s="1"/>
  <c r="N34" i="40"/>
  <c r="O34" i="40" s="1"/>
  <c r="L36" i="43"/>
  <c r="N32" i="44"/>
  <c r="O32" i="44" s="1"/>
  <c r="K38" i="45"/>
  <c r="F40" i="47"/>
  <c r="G40" i="47"/>
  <c r="N14" i="36"/>
  <c r="O14" i="36" s="1"/>
  <c r="E42" i="44"/>
  <c r="J38" i="46"/>
  <c r="E32" i="35"/>
  <c r="K32" i="36"/>
  <c r="E36" i="43"/>
  <c r="H42" i="44"/>
  <c r="N27" i="45"/>
  <c r="O27" i="45" s="1"/>
  <c r="K38" i="46"/>
  <c r="I40" i="47"/>
  <c r="M32" i="36"/>
  <c r="N22" i="41"/>
  <c r="O22" i="41" s="1"/>
  <c r="F36" i="42"/>
  <c r="M36" i="43"/>
  <c r="J40" i="47"/>
  <c r="G33" i="33"/>
  <c r="E32" i="34"/>
  <c r="G36" i="42"/>
  <c r="G36" i="43"/>
  <c r="K40" i="47"/>
  <c r="D36" i="43"/>
  <c r="L40" i="47"/>
  <c r="N15" i="42"/>
  <c r="O15" i="42" s="1"/>
  <c r="H36" i="43"/>
  <c r="N18" i="36"/>
  <c r="O18" i="36" s="1"/>
  <c r="E35" i="38"/>
  <c r="N29" i="38"/>
  <c r="O29" i="38" s="1"/>
  <c r="I35" i="41"/>
  <c r="I36" i="42"/>
  <c r="M40" i="47"/>
  <c r="N31" i="33"/>
  <c r="O31" i="33" s="1"/>
  <c r="D33" i="37"/>
  <c r="G35" i="38"/>
  <c r="E38" i="40"/>
  <c r="J36" i="42"/>
  <c r="D42" i="44"/>
  <c r="N42" i="44" s="1"/>
  <c r="O42" i="44" s="1"/>
  <c r="N40" i="47"/>
  <c r="I33" i="33"/>
  <c r="K36" i="43"/>
  <c r="N27" i="40"/>
  <c r="O27" i="40" s="1"/>
  <c r="N30" i="35"/>
  <c r="O30" i="35" s="1"/>
  <c r="J33" i="33"/>
  <c r="M32" i="35"/>
  <c r="N25" i="40"/>
  <c r="O25" i="40" s="1"/>
  <c r="N32" i="41"/>
  <c r="O32" i="41" s="1"/>
  <c r="N27" i="42"/>
  <c r="O27" i="42" s="1"/>
  <c r="N34" i="42"/>
  <c r="O34" i="42" s="1"/>
  <c r="L42" i="44"/>
  <c r="D36" i="42"/>
  <c r="N5" i="46"/>
  <c r="O5" i="46" s="1"/>
  <c r="L32" i="35"/>
  <c r="N5" i="36"/>
  <c r="O5" i="36" s="1"/>
  <c r="J35" i="38"/>
  <c r="L35" i="39"/>
  <c r="N30" i="40"/>
  <c r="O30" i="40" s="1"/>
  <c r="N27" i="43"/>
  <c r="O27" i="43" s="1"/>
  <c r="G42" i="44"/>
  <c r="G38" i="45"/>
  <c r="F32" i="34"/>
  <c r="N23" i="33"/>
  <c r="O23" i="33" s="1"/>
  <c r="H32" i="34"/>
  <c r="L32" i="34"/>
  <c r="N20" i="40"/>
  <c r="O20" i="40" s="1"/>
  <c r="N20" i="46"/>
  <c r="O20" i="46" s="1"/>
  <c r="F32" i="35"/>
  <c r="N5" i="37"/>
  <c r="O5" i="37" s="1"/>
  <c r="N15" i="37"/>
  <c r="O15" i="37" s="1"/>
  <c r="L33" i="37"/>
  <c r="K35" i="39"/>
  <c r="G38" i="40"/>
  <c r="N34" i="43"/>
  <c r="O34" i="43" s="1"/>
  <c r="O25" i="47"/>
  <c r="P25" i="47" s="1"/>
  <c r="D35" i="41"/>
  <c r="N5" i="41"/>
  <c r="O5" i="41" s="1"/>
  <c r="D33" i="33"/>
  <c r="M32" i="34"/>
  <c r="N14" i="34"/>
  <c r="O14" i="34" s="1"/>
  <c r="N29" i="37"/>
  <c r="O29" i="37" s="1"/>
  <c r="K33" i="37"/>
  <c r="L38" i="40"/>
  <c r="E36" i="42"/>
  <c r="N20" i="42"/>
  <c r="O20" i="42" s="1"/>
  <c r="F33" i="33"/>
  <c r="N5" i="44"/>
  <c r="O5" i="44" s="1"/>
  <c r="N18" i="38"/>
  <c r="O18" i="38" s="1"/>
  <c r="M35" i="39"/>
  <c r="N15" i="39"/>
  <c r="O15" i="39" s="1"/>
  <c r="D38" i="45"/>
  <c r="O30" i="47"/>
  <c r="P30" i="47" s="1"/>
  <c r="O38" i="47"/>
  <c r="P38" i="47" s="1"/>
  <c r="N25" i="44"/>
  <c r="O25" i="44" s="1"/>
  <c r="N25" i="35"/>
  <c r="O25" i="35" s="1"/>
  <c r="E32" i="36"/>
  <c r="N19" i="37"/>
  <c r="O19" i="37" s="1"/>
  <c r="N25" i="38"/>
  <c r="O25" i="38" s="1"/>
  <c r="D35" i="38"/>
  <c r="N35" i="38" s="1"/>
  <c r="O35" i="38" s="1"/>
  <c r="D35" i="39"/>
  <c r="N35" i="39" s="1"/>
  <c r="O35" i="39" s="1"/>
  <c r="N30" i="42"/>
  <c r="O30" i="42" s="1"/>
  <c r="O20" i="47"/>
  <c r="P20" i="47" s="1"/>
  <c r="E33" i="33"/>
  <c r="N5" i="33"/>
  <c r="O5" i="33" s="1"/>
  <c r="O5" i="47"/>
  <c r="P5" i="47" s="1"/>
  <c r="N14" i="38"/>
  <c r="O14" i="38" s="1"/>
  <c r="L33" i="33"/>
  <c r="N30" i="34"/>
  <c r="O30" i="34" s="1"/>
  <c r="D32" i="35"/>
  <c r="N23" i="35"/>
  <c r="O23" i="35" s="1"/>
  <c r="N28" i="35"/>
  <c r="O28" i="35" s="1"/>
  <c r="F33" i="37"/>
  <c r="N26" i="37"/>
  <c r="O26" i="37" s="1"/>
  <c r="N19" i="39"/>
  <c r="O19" i="39" s="1"/>
  <c r="F35" i="39"/>
  <c r="N26" i="39"/>
  <c r="O26" i="39" s="1"/>
  <c r="N5" i="40"/>
  <c r="O5" i="40" s="1"/>
  <c r="D38" i="40"/>
  <c r="H36" i="42"/>
  <c r="L38" i="46"/>
  <c r="N28" i="34"/>
  <c r="O28" i="34" s="1"/>
  <c r="D32" i="34"/>
  <c r="G32" i="35"/>
  <c r="N18" i="35"/>
  <c r="O18" i="35" s="1"/>
  <c r="N25" i="36"/>
  <c r="O25" i="36" s="1"/>
  <c r="N31" i="37"/>
  <c r="O31" i="37" s="1"/>
  <c r="N33" i="39"/>
  <c r="O33" i="39" s="1"/>
  <c r="M38" i="46"/>
  <c r="O15" i="47"/>
  <c r="P15" i="47" s="1"/>
  <c r="N20" i="43"/>
  <c r="O20" i="43" s="1"/>
  <c r="G32" i="36"/>
  <c r="F36" i="43"/>
  <c r="O32" i="47"/>
  <c r="P32" i="47" s="1"/>
  <c r="K32" i="35"/>
  <c r="H32" i="36"/>
  <c r="N32" i="36" s="1"/>
  <c r="O32" i="36" s="1"/>
  <c r="N24" i="37"/>
  <c r="O24" i="37" s="1"/>
  <c r="F38" i="40"/>
  <c r="K36" i="42"/>
  <c r="J38" i="45"/>
  <c r="O28" i="47"/>
  <c r="P28" i="47" s="1"/>
  <c r="F35" i="41"/>
  <c r="I33" i="37"/>
  <c r="N33" i="37" s="1"/>
  <c r="O33" i="37" s="1"/>
  <c r="H35" i="39"/>
  <c r="N5" i="39"/>
  <c r="O5" i="39" s="1"/>
  <c r="N23" i="34"/>
  <c r="O23" i="34" s="1"/>
  <c r="J32" i="35"/>
  <c r="N29" i="39"/>
  <c r="O29" i="39" s="1"/>
  <c r="N5" i="42"/>
  <c r="O5" i="42" s="1"/>
  <c r="L36" i="42"/>
  <c r="N5" i="45"/>
  <c r="O5" i="45" s="1"/>
  <c r="J32" i="36"/>
  <c r="N5" i="38"/>
  <c r="O5" i="38" s="1"/>
  <c r="I38" i="40"/>
  <c r="L38" i="45"/>
  <c r="I32" i="35"/>
  <c r="N5" i="35"/>
  <c r="O5" i="35" s="1"/>
  <c r="J36" i="43"/>
  <c r="M38" i="45"/>
  <c r="H38" i="46"/>
  <c r="N38" i="46" s="1"/>
  <c r="O38" i="46" s="1"/>
  <c r="N36" i="42" l="1"/>
  <c r="O36" i="42" s="1"/>
  <c r="N32" i="34"/>
  <c r="O32" i="34" s="1"/>
  <c r="O40" i="47"/>
  <c r="P40" i="47" s="1"/>
  <c r="N38" i="45"/>
  <c r="O38" i="45" s="1"/>
  <c r="N32" i="35"/>
  <c r="O32" i="35" s="1"/>
  <c r="N33" i="33"/>
  <c r="O33" i="33" s="1"/>
  <c r="N35" i="41"/>
  <c r="O35" i="41" s="1"/>
  <c r="N36" i="43"/>
  <c r="O36" i="43" s="1"/>
  <c r="N38" i="40"/>
  <c r="O38" i="40" s="1"/>
</calcChain>
</file>

<file path=xl/sharedStrings.xml><?xml version="1.0" encoding="utf-8"?>
<sst xmlns="http://schemas.openxmlformats.org/spreadsheetml/2006/main" count="891" uniqueCount="109">
  <si>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</si>
  <si>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</si>
  <si>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</si>
  <si>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</si>
  <si>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</si>
  <si>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</si>
  <si>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</si>
  <si>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</si>
  <si>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</si>
  <si>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</si>
  <si>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</si>
  <si>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</si>
  <si>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</si>
  <si>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</si>
  <si>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</si>
  <si>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</si>
  <si>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</si>
  <si>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</si>
  <si>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</si>
  <si>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</si>
  <si>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</si>
  <si>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</si>
  <si>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</si>
  <si>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</si>
  <si>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</si>
  <si>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</si>
  <si>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</si>
  <si>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</si>
  <si>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</si>
  <si>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</si>
  <si>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</si>
  <si>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</si>
  <si>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Water Utility Services</t>
  </si>
  <si>
    <t>Garbage / Solid Waste Control Services</t>
  </si>
  <si>
    <t>Sewer / Wastewater Services</t>
  </si>
  <si>
    <t>Flood Control / Stormwater Management</t>
  </si>
  <si>
    <t>Transportation</t>
  </si>
  <si>
    <t>Road and Street Facilities</t>
  </si>
  <si>
    <t>Economic Environment</t>
  </si>
  <si>
    <t>Industry Development</t>
  </si>
  <si>
    <t>Other Economic Environment</t>
  </si>
  <si>
    <t>Culture / Recreation</t>
  </si>
  <si>
    <t>Libraries</t>
  </si>
  <si>
    <t>Parks and Recreation</t>
  </si>
  <si>
    <t>Inter-Fund Group Transfers Out</t>
  </si>
  <si>
    <t>Other Uses and Non-Operating</t>
  </si>
  <si>
    <t>2009 Municipal Population:</t>
  </si>
  <si>
    <t>Clermont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</si>
  <si>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</si>
  <si>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</si>
  <si>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</si>
  <si>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</si>
  <si>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</si>
  <si>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</si>
  <si>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</si>
  <si>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</si>
  <si>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Non-Court Information Systems</t>
  </si>
  <si>
    <t>2013 Municipal Population:</t>
  </si>
  <si>
    <t>Local Fiscal Year Ended September 30, 2008</t>
  </si>
  <si>
    <t>Human Services</t>
  </si>
  <si>
    <t>Health Services</t>
  </si>
  <si>
    <t>Proprietary - Non-Operating Interest Expense</t>
  </si>
  <si>
    <t>2008 Municipal Population:</t>
  </si>
  <si>
    <t>Local Fiscal Year Ended September 30, 2014</t>
  </si>
  <si>
    <t>Other General Government</t>
  </si>
  <si>
    <t>Garbage / Solid Waste</t>
  </si>
  <si>
    <t>Flood Control / Stormwater Control</t>
  </si>
  <si>
    <t>Road / Street Facilities</t>
  </si>
  <si>
    <t>Parks / Recreation</t>
  </si>
  <si>
    <t>Special Events</t>
  </si>
  <si>
    <t>Special Facilities</t>
  </si>
  <si>
    <t>Other Uses</t>
  </si>
  <si>
    <t>Interfund Transfers Out</t>
  </si>
  <si>
    <t>2014 Municipal Population:</t>
  </si>
  <si>
    <t>Local Fiscal Year Ended September 30, 2015</t>
  </si>
  <si>
    <t>Other Public Safety</t>
  </si>
  <si>
    <t>Extraordinary Items (Loss)</t>
  </si>
  <si>
    <t>Special Items (Loss)</t>
  </si>
  <si>
    <t>2015 Municipal Population:</t>
  </si>
  <si>
    <t>Local Fiscal Year Ended September 30, 2007</t>
  </si>
  <si>
    <t>Other Human Services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</si>
  <si>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</si>
  <si>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</si>
  <si>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</si>
  <si>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</si>
  <si>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</si>
  <si>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</si>
  <si>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Parking Facilities</t>
  </si>
  <si>
    <t>Other Transportation</t>
  </si>
  <si>
    <t>Cultural Services</t>
  </si>
  <si>
    <t>Other Culture / Recreation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</si>
  <si>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</si>
  <si>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</si>
  <si>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</si>
  <si>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</si>
  <si>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</si>
  <si>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</si>
  <si>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</si>
  <si>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</si>
  <si>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</si>
  <si>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Other Transportation Systems / Services</t>
  </si>
  <si>
    <t>Special Recreation Facilities</t>
  </si>
  <si>
    <t>Inter-fund Group Transfers Out</t>
  </si>
  <si>
    <t>2021 Municipal Population:</t>
  </si>
  <si>
    <t>Local Fiscal Year Ended September 30, 2022</t>
  </si>
  <si>
    <t>Developmental Disabilities Services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</si>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</sst>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A78F7-D38B-4858-B308-8A98B7B99A86}">
  <sheetPr>
    <pageSetUpPr fitToPage="1"/>
  </sheetPr>
  <dimension ref="A1:ED43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47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107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97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98</v>
      </c>
      <c r="N4" s="98" t="s">
        <v>5</v>
      </c>
      <c r="O4" s="98" t="s">
        <v>99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SUM(D6:D14)</f>
        <v>7015944</v>
      </c>
      <c r="E5" s="103">
        <f t="shared" ref="E5:N5" si="0">SUM(E6:E14)</f>
        <v>291421</v>
      </c>
      <c r="F5" s="103">
        <f t="shared" si="0"/>
        <v>2806588</v>
      </c>
      <c r="G5" s="103">
        <f t="shared" si="0"/>
        <v>6328369</v>
      </c>
      <c r="H5" s="103">
        <f t="shared" si="0"/>
        <v>0</v>
      </c>
      <c r="I5" s="103">
        <f t="shared" si="0"/>
        <v>0</v>
      </c>
      <c r="J5" s="103">
        <f t="shared" si="0"/>
        <v>6405599</v>
      </c>
      <c r="K5" s="103">
        <f t="shared" si="0"/>
        <v>1289710</v>
      </c>
      <c r="L5" s="103">
        <f>SUM(L6:L14)</f>
        <v>0</v>
      </c>
      <c r="M5" s="103">
        <f t="shared" si="0"/>
        <v>0</v>
      </c>
      <c r="N5" s="103">
        <f t="shared" si="0"/>
        <v>0</v>
      </c>
      <c r="O5" s="104">
        <f>SUM(D5:N5)</f>
        <v>24137631</v>
      </c>
      <c r="P5" s="105">
        <f>(O5/P$41)</f>
        <v>508.63180630478757</v>
      </c>
      <c r="Q5" s="106"/>
    </row>
    <row r="6" spans="1:134">
      <c r="A6" s="108"/>
      <c r="B6" s="109">
        <v>511</v>
      </c>
      <c r="C6" s="110" t="s">
        <v>19</v>
      </c>
      <c r="D6" s="111">
        <v>55655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55655</v>
      </c>
      <c r="P6" s="112">
        <f>(O6/P$41)</f>
        <v>1.1727705664194201</v>
      </c>
      <c r="Q6" s="113"/>
    </row>
    <row r="7" spans="1:134">
      <c r="A7" s="108"/>
      <c r="B7" s="109">
        <v>512</v>
      </c>
      <c r="C7" s="110" t="s">
        <v>20</v>
      </c>
      <c r="D7" s="111">
        <v>810939</v>
      </c>
      <c r="E7" s="111">
        <v>6010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4" si="1">SUM(D7:N7)</f>
        <v>816949</v>
      </c>
      <c r="P7" s="112">
        <f>(O7/P$41)</f>
        <v>17.214872724207687</v>
      </c>
      <c r="Q7" s="113"/>
    </row>
    <row r="8" spans="1:134">
      <c r="A8" s="108"/>
      <c r="B8" s="109">
        <v>513</v>
      </c>
      <c r="C8" s="110" t="s">
        <v>21</v>
      </c>
      <c r="D8" s="111">
        <v>1287384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1"/>
        <v>1287384</v>
      </c>
      <c r="P8" s="112">
        <f>(O8/P$41)</f>
        <v>27.127950101146325</v>
      </c>
      <c r="Q8" s="113"/>
    </row>
    <row r="9" spans="1:134">
      <c r="A9" s="108"/>
      <c r="B9" s="109">
        <v>514</v>
      </c>
      <c r="C9" s="110" t="s">
        <v>22</v>
      </c>
      <c r="D9" s="111">
        <v>139284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1"/>
        <v>139284</v>
      </c>
      <c r="P9" s="112">
        <f>(O9/P$41)</f>
        <v>2.9350134861766688</v>
      </c>
      <c r="Q9" s="113"/>
    </row>
    <row r="10" spans="1:134">
      <c r="A10" s="108"/>
      <c r="B10" s="109">
        <v>515</v>
      </c>
      <c r="C10" s="110" t="s">
        <v>23</v>
      </c>
      <c r="D10" s="111">
        <v>1030834</v>
      </c>
      <c r="E10" s="111">
        <v>744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1"/>
        <v>1031578</v>
      </c>
      <c r="P10" s="112">
        <f>(O10/P$41)</f>
        <v>21.737567430883345</v>
      </c>
      <c r="Q10" s="113"/>
    </row>
    <row r="11" spans="1:134">
      <c r="A11" s="108"/>
      <c r="B11" s="109">
        <v>516</v>
      </c>
      <c r="C11" s="110" t="s">
        <v>56</v>
      </c>
      <c r="D11" s="111">
        <v>918472</v>
      </c>
      <c r="E11" s="111">
        <v>92292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1"/>
        <v>1010764</v>
      </c>
      <c r="P11" s="112">
        <f>(O11/P$41)</f>
        <v>21.298971679028995</v>
      </c>
      <c r="Q11" s="113"/>
    </row>
    <row r="12" spans="1:134">
      <c r="A12" s="108"/>
      <c r="B12" s="109">
        <v>517</v>
      </c>
      <c r="C12" s="110" t="s">
        <v>24</v>
      </c>
      <c r="D12" s="111">
        <v>0</v>
      </c>
      <c r="E12" s="111">
        <v>0</v>
      </c>
      <c r="F12" s="111">
        <v>2806588</v>
      </c>
      <c r="G12" s="111">
        <v>0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 t="shared" si="1"/>
        <v>2806588</v>
      </c>
      <c r="P12" s="112">
        <f>(O12/P$41)</f>
        <v>59.140846257585977</v>
      </c>
      <c r="Q12" s="113"/>
    </row>
    <row r="13" spans="1:134">
      <c r="A13" s="108"/>
      <c r="B13" s="109">
        <v>518</v>
      </c>
      <c r="C13" s="110" t="s">
        <v>25</v>
      </c>
      <c r="D13" s="111">
        <v>0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1289710</v>
      </c>
      <c r="L13" s="111">
        <v>0</v>
      </c>
      <c r="M13" s="111">
        <v>0</v>
      </c>
      <c r="N13" s="111">
        <v>0</v>
      </c>
      <c r="O13" s="111">
        <f t="shared" si="1"/>
        <v>1289710</v>
      </c>
      <c r="P13" s="112">
        <f>(O13/P$41)</f>
        <v>27.176963924477409</v>
      </c>
      <c r="Q13" s="113"/>
    </row>
    <row r="14" spans="1:134">
      <c r="A14" s="108"/>
      <c r="B14" s="109">
        <v>519</v>
      </c>
      <c r="C14" s="110" t="s">
        <v>26</v>
      </c>
      <c r="D14" s="111">
        <v>2773376</v>
      </c>
      <c r="E14" s="111">
        <v>192375</v>
      </c>
      <c r="F14" s="111">
        <v>0</v>
      </c>
      <c r="G14" s="111">
        <v>6328369</v>
      </c>
      <c r="H14" s="111">
        <v>0</v>
      </c>
      <c r="I14" s="111">
        <v>0</v>
      </c>
      <c r="J14" s="111">
        <v>6405599</v>
      </c>
      <c r="K14" s="111">
        <v>0</v>
      </c>
      <c r="L14" s="111">
        <v>0</v>
      </c>
      <c r="M14" s="111">
        <v>0</v>
      </c>
      <c r="N14" s="111">
        <v>0</v>
      </c>
      <c r="O14" s="111">
        <f t="shared" si="1"/>
        <v>15699719</v>
      </c>
      <c r="P14" s="112">
        <f>(O14/P$41)</f>
        <v>330.82685013486179</v>
      </c>
      <c r="Q14" s="113"/>
    </row>
    <row r="15" spans="1:134" ht="15.75">
      <c r="A15" s="114" t="s">
        <v>27</v>
      </c>
      <c r="B15" s="115"/>
      <c r="C15" s="116"/>
      <c r="D15" s="117">
        <f>SUM(D16:D19)</f>
        <v>25119183</v>
      </c>
      <c r="E15" s="117">
        <f>SUM(E16:E19)</f>
        <v>3852314</v>
      </c>
      <c r="F15" s="117">
        <f>SUM(F16:F19)</f>
        <v>0</v>
      </c>
      <c r="G15" s="117">
        <f>SUM(G16:G19)</f>
        <v>0</v>
      </c>
      <c r="H15" s="117">
        <f>SUM(H16:H19)</f>
        <v>0</v>
      </c>
      <c r="I15" s="117">
        <f>SUM(I16:I19)</f>
        <v>0</v>
      </c>
      <c r="J15" s="117">
        <f>SUM(J16:J19)</f>
        <v>0</v>
      </c>
      <c r="K15" s="117">
        <f>SUM(K16:K19)</f>
        <v>0</v>
      </c>
      <c r="L15" s="117">
        <f>SUM(L16:L19)</f>
        <v>0</v>
      </c>
      <c r="M15" s="117">
        <f>SUM(M16:M19)</f>
        <v>0</v>
      </c>
      <c r="N15" s="117">
        <f>SUM(N16:N19)</f>
        <v>0</v>
      </c>
      <c r="O15" s="118">
        <f>SUM(D15:N15)</f>
        <v>28971497</v>
      </c>
      <c r="P15" s="119">
        <f>(O15/P$41)</f>
        <v>610.49176078894129</v>
      </c>
      <c r="Q15" s="120"/>
    </row>
    <row r="16" spans="1:134">
      <c r="A16" s="108"/>
      <c r="B16" s="109">
        <v>521</v>
      </c>
      <c r="C16" s="110" t="s">
        <v>28</v>
      </c>
      <c r="D16" s="111">
        <v>12372064</v>
      </c>
      <c r="E16" s="111">
        <v>1311084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>SUM(D16:N16)</f>
        <v>13683148</v>
      </c>
      <c r="P16" s="112">
        <f>(O16/P$41)</f>
        <v>288.3333614295347</v>
      </c>
      <c r="Q16" s="113"/>
    </row>
    <row r="17" spans="1:17">
      <c r="A17" s="108"/>
      <c r="B17" s="109">
        <v>522</v>
      </c>
      <c r="C17" s="110" t="s">
        <v>29</v>
      </c>
      <c r="D17" s="111">
        <v>12409841</v>
      </c>
      <c r="E17" s="111">
        <v>747836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ref="O17:O19" si="2">SUM(D17:N17)</f>
        <v>13157677</v>
      </c>
      <c r="P17" s="112">
        <f>(O17/P$41)</f>
        <v>277.26055714767364</v>
      </c>
      <c r="Q17" s="113"/>
    </row>
    <row r="18" spans="1:17">
      <c r="A18" s="108"/>
      <c r="B18" s="109">
        <v>524</v>
      </c>
      <c r="C18" s="110" t="s">
        <v>30</v>
      </c>
      <c r="D18" s="111">
        <v>0</v>
      </c>
      <c r="E18" s="111">
        <v>1791194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2"/>
        <v>1791194</v>
      </c>
      <c r="P18" s="112">
        <f>(O18/P$41)</f>
        <v>37.744310519217805</v>
      </c>
      <c r="Q18" s="113"/>
    </row>
    <row r="19" spans="1:17">
      <c r="A19" s="108"/>
      <c r="B19" s="109">
        <v>529</v>
      </c>
      <c r="C19" s="110" t="s">
        <v>75</v>
      </c>
      <c r="D19" s="111">
        <v>337278</v>
      </c>
      <c r="E19" s="111">
        <v>2200</v>
      </c>
      <c r="F19" s="111">
        <v>0</v>
      </c>
      <c r="G19" s="111">
        <v>0</v>
      </c>
      <c r="H19" s="111">
        <v>0</v>
      </c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2"/>
        <v>339478</v>
      </c>
      <c r="P19" s="112">
        <f>(O19/P$41)</f>
        <v>7.1535316925151715</v>
      </c>
      <c r="Q19" s="113"/>
    </row>
    <row r="20" spans="1:17" ht="15.75">
      <c r="A20" s="114" t="s">
        <v>31</v>
      </c>
      <c r="B20" s="115"/>
      <c r="C20" s="116"/>
      <c r="D20" s="117">
        <f>SUM(D21:D24)</f>
        <v>0</v>
      </c>
      <c r="E20" s="117">
        <f>SUM(E21:E24)</f>
        <v>0</v>
      </c>
      <c r="F20" s="117">
        <f>SUM(F21:F24)</f>
        <v>0</v>
      </c>
      <c r="G20" s="117">
        <f>SUM(G21:G24)</f>
        <v>0</v>
      </c>
      <c r="H20" s="117">
        <f>SUM(H21:H24)</f>
        <v>0</v>
      </c>
      <c r="I20" s="117">
        <f>SUM(I21:I24)</f>
        <v>27153114</v>
      </c>
      <c r="J20" s="117">
        <f>SUM(J21:J24)</f>
        <v>0</v>
      </c>
      <c r="K20" s="117">
        <f>SUM(K21:K24)</f>
        <v>0</v>
      </c>
      <c r="L20" s="117">
        <f>SUM(L21:L24)</f>
        <v>0</v>
      </c>
      <c r="M20" s="117">
        <f>SUM(M21:M24)</f>
        <v>0</v>
      </c>
      <c r="N20" s="117">
        <f>SUM(N21:N24)</f>
        <v>0</v>
      </c>
      <c r="O20" s="118">
        <f>SUM(D20:N20)</f>
        <v>27153114</v>
      </c>
      <c r="P20" s="119">
        <f>(O20/P$41)</f>
        <v>572.17451955495619</v>
      </c>
      <c r="Q20" s="120"/>
    </row>
    <row r="21" spans="1:17">
      <c r="A21" s="108"/>
      <c r="B21" s="109">
        <v>533</v>
      </c>
      <c r="C21" s="110" t="s">
        <v>32</v>
      </c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9835337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ref="O21:O36" si="3">SUM(D21:N21)</f>
        <v>9835337</v>
      </c>
      <c r="P21" s="112">
        <f>(O21/P$41)</f>
        <v>207.25170684423466</v>
      </c>
      <c r="Q21" s="113"/>
    </row>
    <row r="22" spans="1:17">
      <c r="A22" s="108"/>
      <c r="B22" s="109">
        <v>534</v>
      </c>
      <c r="C22" s="110" t="s">
        <v>33</v>
      </c>
      <c r="D22" s="111">
        <v>0</v>
      </c>
      <c r="E22" s="111">
        <v>0</v>
      </c>
      <c r="F22" s="111">
        <v>0</v>
      </c>
      <c r="G22" s="111">
        <v>0</v>
      </c>
      <c r="H22" s="111">
        <v>0</v>
      </c>
      <c r="I22" s="111">
        <v>4009243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3"/>
        <v>4009243</v>
      </c>
      <c r="P22" s="112">
        <f>(O22/P$41)</f>
        <v>84.483374072825356</v>
      </c>
      <c r="Q22" s="113"/>
    </row>
    <row r="23" spans="1:17">
      <c r="A23" s="108"/>
      <c r="B23" s="109">
        <v>535</v>
      </c>
      <c r="C23" s="110" t="s">
        <v>34</v>
      </c>
      <c r="D23" s="111">
        <v>0</v>
      </c>
      <c r="E23" s="111">
        <v>0</v>
      </c>
      <c r="F23" s="111">
        <v>0</v>
      </c>
      <c r="G23" s="111">
        <v>0</v>
      </c>
      <c r="H23" s="111">
        <v>0</v>
      </c>
      <c r="I23" s="111">
        <v>10689522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3"/>
        <v>10689522</v>
      </c>
      <c r="P23" s="112">
        <f>(O23/P$41)</f>
        <v>225.25122218476062</v>
      </c>
      <c r="Q23" s="113"/>
    </row>
    <row r="24" spans="1:17">
      <c r="A24" s="108"/>
      <c r="B24" s="109">
        <v>538</v>
      </c>
      <c r="C24" s="110" t="s">
        <v>35</v>
      </c>
      <c r="D24" s="111">
        <v>0</v>
      </c>
      <c r="E24" s="111">
        <v>0</v>
      </c>
      <c r="F24" s="111">
        <v>0</v>
      </c>
      <c r="G24" s="111">
        <v>0</v>
      </c>
      <c r="H24" s="111">
        <v>0</v>
      </c>
      <c r="I24" s="111">
        <v>2619012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3"/>
        <v>2619012</v>
      </c>
      <c r="P24" s="112">
        <f>(O24/P$41)</f>
        <v>55.188216453135539</v>
      </c>
      <c r="Q24" s="113"/>
    </row>
    <row r="25" spans="1:17" ht="15.75">
      <c r="A25" s="114" t="s">
        <v>36</v>
      </c>
      <c r="B25" s="115"/>
      <c r="C25" s="116"/>
      <c r="D25" s="117">
        <f>SUM(D26:D26)</f>
        <v>1139732</v>
      </c>
      <c r="E25" s="117">
        <f>SUM(E26:E26)</f>
        <v>601780</v>
      </c>
      <c r="F25" s="117">
        <f>SUM(F26:F26)</f>
        <v>0</v>
      </c>
      <c r="G25" s="117">
        <f>SUM(G26:G26)</f>
        <v>0</v>
      </c>
      <c r="H25" s="117">
        <f>SUM(H26:H26)</f>
        <v>0</v>
      </c>
      <c r="I25" s="117">
        <f>SUM(I26:I26)</f>
        <v>0</v>
      </c>
      <c r="J25" s="117">
        <f>SUM(J26:J26)</f>
        <v>0</v>
      </c>
      <c r="K25" s="117">
        <f>SUM(K26:K26)</f>
        <v>0</v>
      </c>
      <c r="L25" s="117">
        <f>SUM(L26:L26)</f>
        <v>0</v>
      </c>
      <c r="M25" s="117">
        <f>SUM(M26:M26)</f>
        <v>0</v>
      </c>
      <c r="N25" s="117">
        <f>SUM(N26:N26)</f>
        <v>0</v>
      </c>
      <c r="O25" s="117">
        <f t="shared" si="3"/>
        <v>1741512</v>
      </c>
      <c r="P25" s="119">
        <f>(O25/P$41)</f>
        <v>36.697403910991234</v>
      </c>
      <c r="Q25" s="120"/>
    </row>
    <row r="26" spans="1:17">
      <c r="A26" s="108"/>
      <c r="B26" s="109">
        <v>541</v>
      </c>
      <c r="C26" s="110" t="s">
        <v>37</v>
      </c>
      <c r="D26" s="111">
        <v>1139732</v>
      </c>
      <c r="E26" s="111">
        <v>601780</v>
      </c>
      <c r="F26" s="111">
        <v>0</v>
      </c>
      <c r="G26" s="111">
        <v>0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f t="shared" si="3"/>
        <v>1741512</v>
      </c>
      <c r="P26" s="112">
        <f>(O26/P$41)</f>
        <v>36.697403910991234</v>
      </c>
      <c r="Q26" s="113"/>
    </row>
    <row r="27" spans="1:17" ht="15.75">
      <c r="A27" s="114" t="s">
        <v>38</v>
      </c>
      <c r="B27" s="115"/>
      <c r="C27" s="116"/>
      <c r="D27" s="117">
        <f>SUM(D28:D28)</f>
        <v>128945</v>
      </c>
      <c r="E27" s="117">
        <f>SUM(E28:E28)</f>
        <v>0</v>
      </c>
      <c r="F27" s="117">
        <f>SUM(F28:F28)</f>
        <v>0</v>
      </c>
      <c r="G27" s="117">
        <f>SUM(G28:G28)</f>
        <v>1116124</v>
      </c>
      <c r="H27" s="117">
        <f>SUM(H28:H28)</f>
        <v>0</v>
      </c>
      <c r="I27" s="117">
        <f>SUM(I28:I28)</f>
        <v>0</v>
      </c>
      <c r="J27" s="117">
        <f>SUM(J28:J28)</f>
        <v>0</v>
      </c>
      <c r="K27" s="117">
        <f>SUM(K28:K28)</f>
        <v>0</v>
      </c>
      <c r="L27" s="117">
        <f>SUM(L28:L28)</f>
        <v>0</v>
      </c>
      <c r="M27" s="117">
        <f>SUM(M28:M28)</f>
        <v>0</v>
      </c>
      <c r="N27" s="117">
        <f>SUM(N28:N28)</f>
        <v>0</v>
      </c>
      <c r="O27" s="117">
        <f t="shared" si="3"/>
        <v>1245069</v>
      </c>
      <c r="P27" s="119">
        <f>(O27/P$41)</f>
        <v>26.236282029669589</v>
      </c>
      <c r="Q27" s="120"/>
    </row>
    <row r="28" spans="1:17">
      <c r="A28" s="121"/>
      <c r="B28" s="122">
        <v>559</v>
      </c>
      <c r="C28" s="123" t="s">
        <v>40</v>
      </c>
      <c r="D28" s="111">
        <v>128945</v>
      </c>
      <c r="E28" s="111">
        <v>0</v>
      </c>
      <c r="F28" s="111">
        <v>0</v>
      </c>
      <c r="G28" s="111">
        <v>1116124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f t="shared" si="3"/>
        <v>1245069</v>
      </c>
      <c r="P28" s="112">
        <f>(O28/P$41)</f>
        <v>26.236282029669589</v>
      </c>
      <c r="Q28" s="113"/>
    </row>
    <row r="29" spans="1:17" ht="15.75">
      <c r="A29" s="114" t="s">
        <v>59</v>
      </c>
      <c r="B29" s="115"/>
      <c r="C29" s="116"/>
      <c r="D29" s="117">
        <f>SUM(D30:D30)</f>
        <v>396547</v>
      </c>
      <c r="E29" s="117">
        <f>SUM(E30:E30)</f>
        <v>0</v>
      </c>
      <c r="F29" s="117">
        <f>SUM(F30:F30)</f>
        <v>0</v>
      </c>
      <c r="G29" s="117">
        <f>SUM(G30:G30)</f>
        <v>0</v>
      </c>
      <c r="H29" s="117">
        <f>SUM(H30:H30)</f>
        <v>0</v>
      </c>
      <c r="I29" s="117">
        <f>SUM(I30:I30)</f>
        <v>0</v>
      </c>
      <c r="J29" s="117">
        <f>SUM(J30:J30)</f>
        <v>0</v>
      </c>
      <c r="K29" s="117">
        <f>SUM(K30:K30)</f>
        <v>0</v>
      </c>
      <c r="L29" s="117">
        <f>SUM(L30:L30)</f>
        <v>0</v>
      </c>
      <c r="M29" s="117">
        <f>SUM(M30:M30)</f>
        <v>0</v>
      </c>
      <c r="N29" s="117">
        <f>SUM(N30:N30)</f>
        <v>0</v>
      </c>
      <c r="O29" s="117">
        <f t="shared" si="3"/>
        <v>396547</v>
      </c>
      <c r="P29" s="119">
        <f>(O29/P$41)</f>
        <v>8.3560982805124748</v>
      </c>
      <c r="Q29" s="120"/>
    </row>
    <row r="30" spans="1:17">
      <c r="A30" s="108"/>
      <c r="B30" s="109">
        <v>565</v>
      </c>
      <c r="C30" s="110" t="s">
        <v>105</v>
      </c>
      <c r="D30" s="111">
        <v>396547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  <c r="O30" s="111">
        <f t="shared" si="3"/>
        <v>396547</v>
      </c>
      <c r="P30" s="112">
        <f>(O30/P$41)</f>
        <v>8.3560982805124748</v>
      </c>
      <c r="Q30" s="113"/>
    </row>
    <row r="31" spans="1:17" ht="15.75">
      <c r="A31" s="114" t="s">
        <v>41</v>
      </c>
      <c r="B31" s="115"/>
      <c r="C31" s="116"/>
      <c r="D31" s="117">
        <f>SUM(D32:D36)</f>
        <v>5612206</v>
      </c>
      <c r="E31" s="117">
        <f>SUM(E32:E36)</f>
        <v>1372648</v>
      </c>
      <c r="F31" s="117">
        <f>SUM(F32:F36)</f>
        <v>0</v>
      </c>
      <c r="G31" s="117">
        <f>SUM(G32:G36)</f>
        <v>0</v>
      </c>
      <c r="H31" s="117">
        <f>SUM(H32:H36)</f>
        <v>0</v>
      </c>
      <c r="I31" s="117">
        <f>SUM(I32:I36)</f>
        <v>0</v>
      </c>
      <c r="J31" s="117">
        <f>SUM(J32:J36)</f>
        <v>0</v>
      </c>
      <c r="K31" s="117">
        <f>SUM(K32:K36)</f>
        <v>0</v>
      </c>
      <c r="L31" s="117">
        <f>SUM(L32:L36)</f>
        <v>0</v>
      </c>
      <c r="M31" s="117">
        <f>SUM(M32:M36)</f>
        <v>0</v>
      </c>
      <c r="N31" s="117">
        <f>SUM(N32:N36)</f>
        <v>0</v>
      </c>
      <c r="O31" s="117">
        <f>SUM(D31:N31)</f>
        <v>6984854</v>
      </c>
      <c r="P31" s="119">
        <f>(O31/P$41)</f>
        <v>147.18589851652055</v>
      </c>
      <c r="Q31" s="113"/>
    </row>
    <row r="32" spans="1:17">
      <c r="A32" s="108"/>
      <c r="B32" s="109">
        <v>572</v>
      </c>
      <c r="C32" s="110" t="s">
        <v>43</v>
      </c>
      <c r="D32" s="111">
        <v>2660499</v>
      </c>
      <c r="E32" s="111">
        <v>618739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111">
        <v>0</v>
      </c>
      <c r="M32" s="111">
        <v>0</v>
      </c>
      <c r="N32" s="111">
        <v>0</v>
      </c>
      <c r="O32" s="111">
        <f t="shared" si="3"/>
        <v>3279238</v>
      </c>
      <c r="P32" s="112">
        <f>(O32/P$41)</f>
        <v>69.100598449089688</v>
      </c>
      <c r="Q32" s="113"/>
    </row>
    <row r="33" spans="1:120">
      <c r="A33" s="108"/>
      <c r="B33" s="109">
        <v>573</v>
      </c>
      <c r="C33" s="110" t="s">
        <v>89</v>
      </c>
      <c r="D33" s="111">
        <v>118148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111">
        <v>0</v>
      </c>
      <c r="M33" s="111">
        <v>0</v>
      </c>
      <c r="N33" s="111">
        <v>0</v>
      </c>
      <c r="O33" s="111">
        <f t="shared" si="3"/>
        <v>118148</v>
      </c>
      <c r="P33" s="112">
        <f>(O33/P$41)</f>
        <v>2.4896325016857719</v>
      </c>
      <c r="Q33" s="113"/>
    </row>
    <row r="34" spans="1:120">
      <c r="A34" s="108"/>
      <c r="B34" s="109">
        <v>574</v>
      </c>
      <c r="C34" s="110" t="s">
        <v>69</v>
      </c>
      <c r="D34" s="111">
        <v>758081</v>
      </c>
      <c r="E34" s="111">
        <v>133177</v>
      </c>
      <c r="F34" s="111">
        <v>0</v>
      </c>
      <c r="G34" s="111">
        <v>0</v>
      </c>
      <c r="H34" s="111">
        <v>0</v>
      </c>
      <c r="I34" s="111">
        <v>0</v>
      </c>
      <c r="J34" s="111">
        <v>0</v>
      </c>
      <c r="K34" s="111">
        <v>0</v>
      </c>
      <c r="L34" s="111">
        <v>0</v>
      </c>
      <c r="M34" s="111">
        <v>0</v>
      </c>
      <c r="N34" s="111">
        <v>0</v>
      </c>
      <c r="O34" s="111">
        <f t="shared" si="3"/>
        <v>891258</v>
      </c>
      <c r="P34" s="112">
        <f>(O34/P$41)</f>
        <v>18.780723196223871</v>
      </c>
      <c r="Q34" s="113"/>
    </row>
    <row r="35" spans="1:120">
      <c r="A35" s="108"/>
      <c r="B35" s="109">
        <v>575</v>
      </c>
      <c r="C35" s="110" t="s">
        <v>101</v>
      </c>
      <c r="D35" s="111">
        <v>1248375</v>
      </c>
      <c r="E35" s="111">
        <v>620732</v>
      </c>
      <c r="F35" s="111">
        <v>0</v>
      </c>
      <c r="G35" s="111">
        <v>0</v>
      </c>
      <c r="H35" s="111">
        <v>0</v>
      </c>
      <c r="I35" s="111">
        <v>0</v>
      </c>
      <c r="J35" s="111">
        <v>0</v>
      </c>
      <c r="K35" s="111">
        <v>0</v>
      </c>
      <c r="L35" s="111">
        <v>0</v>
      </c>
      <c r="M35" s="111">
        <v>0</v>
      </c>
      <c r="N35" s="111">
        <v>0</v>
      </c>
      <c r="O35" s="111">
        <f t="shared" si="3"/>
        <v>1869107</v>
      </c>
      <c r="P35" s="112">
        <f>(O35/P$41)</f>
        <v>39.386105023600813</v>
      </c>
      <c r="Q35" s="113"/>
    </row>
    <row r="36" spans="1:120">
      <c r="A36" s="108"/>
      <c r="B36" s="109">
        <v>579</v>
      </c>
      <c r="C36" s="110" t="s">
        <v>90</v>
      </c>
      <c r="D36" s="111">
        <v>827103</v>
      </c>
      <c r="E36" s="111">
        <v>0</v>
      </c>
      <c r="F36" s="111">
        <v>0</v>
      </c>
      <c r="G36" s="111">
        <v>0</v>
      </c>
      <c r="H36" s="111">
        <v>0</v>
      </c>
      <c r="I36" s="111">
        <v>0</v>
      </c>
      <c r="J36" s="111">
        <v>0</v>
      </c>
      <c r="K36" s="111">
        <v>0</v>
      </c>
      <c r="L36" s="111">
        <v>0</v>
      </c>
      <c r="M36" s="111">
        <v>0</v>
      </c>
      <c r="N36" s="111">
        <v>0</v>
      </c>
      <c r="O36" s="111">
        <f t="shared" si="3"/>
        <v>827103</v>
      </c>
      <c r="P36" s="112">
        <f>(O36/P$41)</f>
        <v>17.42883934592043</v>
      </c>
      <c r="Q36" s="113"/>
    </row>
    <row r="37" spans="1:120" ht="15.75">
      <c r="A37" s="114" t="s">
        <v>45</v>
      </c>
      <c r="B37" s="115"/>
      <c r="C37" s="116"/>
      <c r="D37" s="117">
        <f>SUM(D38:D38)</f>
        <v>3139246</v>
      </c>
      <c r="E37" s="117">
        <f>SUM(E38:E38)</f>
        <v>5489469</v>
      </c>
      <c r="F37" s="117">
        <f>SUM(F38:F38)</f>
        <v>0</v>
      </c>
      <c r="G37" s="117">
        <f>SUM(G38:G38)</f>
        <v>0</v>
      </c>
      <c r="H37" s="117">
        <f>SUM(H38:H38)</f>
        <v>0</v>
      </c>
      <c r="I37" s="117">
        <f>SUM(I38:I38)</f>
        <v>3200253</v>
      </c>
      <c r="J37" s="117">
        <f>SUM(J38:J38)</f>
        <v>0</v>
      </c>
      <c r="K37" s="117">
        <f>SUM(K38:K38)</f>
        <v>0</v>
      </c>
      <c r="L37" s="117">
        <f>SUM(L38:L38)</f>
        <v>0</v>
      </c>
      <c r="M37" s="117">
        <f>SUM(M38:M38)</f>
        <v>0</v>
      </c>
      <c r="N37" s="117">
        <f>SUM(N38:N38)</f>
        <v>0</v>
      </c>
      <c r="O37" s="117">
        <f>SUM(D37:N37)</f>
        <v>11828968</v>
      </c>
      <c r="P37" s="119">
        <f>(O37/P$41)</f>
        <v>249.2618004045853</v>
      </c>
      <c r="Q37" s="113"/>
    </row>
    <row r="38" spans="1:120" ht="15.75" thickBot="1">
      <c r="A38" s="108"/>
      <c r="B38" s="109">
        <v>581</v>
      </c>
      <c r="C38" s="110" t="s">
        <v>102</v>
      </c>
      <c r="D38" s="111">
        <v>3139246</v>
      </c>
      <c r="E38" s="111">
        <v>5489469</v>
      </c>
      <c r="F38" s="111">
        <v>0</v>
      </c>
      <c r="G38" s="111">
        <v>0</v>
      </c>
      <c r="H38" s="111">
        <v>0</v>
      </c>
      <c r="I38" s="111">
        <v>3200253</v>
      </c>
      <c r="J38" s="111">
        <v>0</v>
      </c>
      <c r="K38" s="111">
        <v>0</v>
      </c>
      <c r="L38" s="111">
        <v>0</v>
      </c>
      <c r="M38" s="111">
        <v>0</v>
      </c>
      <c r="N38" s="111">
        <v>0</v>
      </c>
      <c r="O38" s="111">
        <f>SUM(D38:N38)</f>
        <v>11828968</v>
      </c>
      <c r="P38" s="112">
        <f>(O38/P$41)</f>
        <v>249.2618004045853</v>
      </c>
      <c r="Q38" s="113"/>
    </row>
    <row r="39" spans="1:120" ht="16.5" thickBot="1">
      <c r="A39" s="124" t="s">
        <v>10</v>
      </c>
      <c r="B39" s="125"/>
      <c r="C39" s="126"/>
      <c r="D39" s="127">
        <f>SUM(D5,D15,D20,D25,D27,D29,D31,D37)</f>
        <v>42551803</v>
      </c>
      <c r="E39" s="127">
        <f t="shared" ref="E39:N39" si="4">SUM(E5,E15,E20,E25,E27,E29,E31,E37)</f>
        <v>11607632</v>
      </c>
      <c r="F39" s="127">
        <f t="shared" si="4"/>
        <v>2806588</v>
      </c>
      <c r="G39" s="127">
        <f t="shared" si="4"/>
        <v>7444493</v>
      </c>
      <c r="H39" s="127">
        <f t="shared" si="4"/>
        <v>0</v>
      </c>
      <c r="I39" s="127">
        <f t="shared" si="4"/>
        <v>30353367</v>
      </c>
      <c r="J39" s="127">
        <f t="shared" si="4"/>
        <v>6405599</v>
      </c>
      <c r="K39" s="127">
        <f t="shared" si="4"/>
        <v>1289710</v>
      </c>
      <c r="L39" s="127">
        <f t="shared" si="4"/>
        <v>0</v>
      </c>
      <c r="M39" s="127">
        <f t="shared" si="4"/>
        <v>0</v>
      </c>
      <c r="N39" s="127">
        <f t="shared" si="4"/>
        <v>0</v>
      </c>
      <c r="O39" s="127">
        <f>SUM(D39:N39)</f>
        <v>102459192</v>
      </c>
      <c r="P39" s="128">
        <f>(O39/P$41)</f>
        <v>2159.0355697909645</v>
      </c>
      <c r="Q39" s="106"/>
      <c r="R39" s="129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6"/>
      <c r="BM39" s="96"/>
      <c r="BN39" s="96"/>
      <c r="BO39" s="96"/>
      <c r="BP39" s="96"/>
      <c r="BQ39" s="96"/>
      <c r="BR39" s="96"/>
      <c r="BS39" s="96"/>
      <c r="BT39" s="96"/>
      <c r="BU39" s="96"/>
      <c r="BV39" s="96"/>
      <c r="BW39" s="96"/>
      <c r="BX39" s="96"/>
      <c r="BY39" s="96"/>
      <c r="BZ39" s="96"/>
      <c r="CA39" s="96"/>
      <c r="CB39" s="96"/>
      <c r="CC39" s="96"/>
      <c r="CD39" s="96"/>
      <c r="CE39" s="96"/>
      <c r="CF39" s="96"/>
      <c r="CG39" s="96"/>
      <c r="CH39" s="96"/>
      <c r="CI39" s="96"/>
      <c r="CJ39" s="96"/>
      <c r="CK39" s="96"/>
      <c r="CL39" s="96"/>
      <c r="CM39" s="96"/>
      <c r="CN39" s="96"/>
      <c r="CO39" s="96"/>
      <c r="CP39" s="96"/>
      <c r="CQ39" s="96"/>
      <c r="CR39" s="96"/>
      <c r="CS39" s="96"/>
      <c r="CT39" s="96"/>
      <c r="CU39" s="96"/>
      <c r="CV39" s="96"/>
      <c r="CW39" s="96"/>
      <c r="CX39" s="96"/>
      <c r="CY39" s="96"/>
      <c r="CZ39" s="96"/>
      <c r="DA39" s="96"/>
      <c r="DB39" s="96"/>
      <c r="DC39" s="96"/>
      <c r="DD39" s="96"/>
      <c r="DE39" s="96"/>
      <c r="DF39" s="96"/>
      <c r="DG39" s="96"/>
      <c r="DH39" s="96"/>
      <c r="DI39" s="96"/>
      <c r="DJ39" s="96"/>
      <c r="DK39" s="96"/>
      <c r="DL39" s="96"/>
      <c r="DM39" s="96"/>
      <c r="DN39" s="96"/>
      <c r="DO39" s="96"/>
      <c r="DP39" s="96"/>
    </row>
    <row r="40" spans="1:120">
      <c r="A40" s="130"/>
      <c r="B40" s="131"/>
      <c r="C40" s="131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3"/>
    </row>
    <row r="41" spans="1:120">
      <c r="A41" s="134"/>
      <c r="B41" s="135"/>
      <c r="C41" s="135"/>
      <c r="D41" s="136"/>
      <c r="E41" s="136"/>
      <c r="F41" s="136"/>
      <c r="G41" s="136"/>
      <c r="H41" s="136"/>
      <c r="I41" s="136"/>
      <c r="J41" s="136"/>
      <c r="K41" s="136"/>
      <c r="L41" s="136"/>
      <c r="M41" s="139" t="s">
        <v>108</v>
      </c>
      <c r="N41" s="139"/>
      <c r="O41" s="139"/>
      <c r="P41" s="137">
        <v>47456</v>
      </c>
    </row>
    <row r="42" spans="1:120">
      <c r="A42" s="140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2"/>
    </row>
    <row r="43" spans="1:120" ht="15.75" customHeight="1" thickBot="1">
      <c r="A43" s="143" t="s">
        <v>50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5"/>
    </row>
  </sheetData>
  <mergeCells count="10">
    <mergeCell ref="M41:O41"/>
    <mergeCell ref="A42:P42"/>
    <mergeCell ref="A43:P4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47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63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>SUM(D6:D14)</f>
        <v>3924854</v>
      </c>
      <c r="E5" s="59">
        <f t="shared" ref="E5:M5" si="0">SUM(E6:E14)</f>
        <v>607816</v>
      </c>
      <c r="F5" s="59">
        <f t="shared" si="0"/>
        <v>748138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3455982</v>
      </c>
      <c r="K5" s="59">
        <f t="shared" si="0"/>
        <v>656326</v>
      </c>
      <c r="L5" s="59">
        <f t="shared" si="0"/>
        <v>0</v>
      </c>
      <c r="M5" s="59">
        <f t="shared" si="0"/>
        <v>0</v>
      </c>
      <c r="N5" s="60">
        <f>SUM(D5:M5)</f>
        <v>9393116</v>
      </c>
      <c r="O5" s="61">
        <f t="shared" ref="O5:O35" si="1">(N5/O$37)</f>
        <v>295.89277051504172</v>
      </c>
      <c r="P5" s="62"/>
    </row>
    <row r="6" spans="1:133">
      <c r="A6" s="64"/>
      <c r="B6" s="65">
        <v>511</v>
      </c>
      <c r="C6" s="66" t="s">
        <v>19</v>
      </c>
      <c r="D6" s="67">
        <v>24186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24186</v>
      </c>
      <c r="O6" s="68">
        <f t="shared" si="1"/>
        <v>0.76188376122223977</v>
      </c>
      <c r="P6" s="69"/>
    </row>
    <row r="7" spans="1:133">
      <c r="A7" s="64"/>
      <c r="B7" s="65">
        <v>512</v>
      </c>
      <c r="C7" s="66" t="s">
        <v>20</v>
      </c>
      <c r="D7" s="67">
        <v>666959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4" si="2">SUM(D7:M7)</f>
        <v>666959</v>
      </c>
      <c r="O7" s="68">
        <f t="shared" si="1"/>
        <v>21.009891321467947</v>
      </c>
      <c r="P7" s="69"/>
    </row>
    <row r="8" spans="1:133">
      <c r="A8" s="64"/>
      <c r="B8" s="65">
        <v>513</v>
      </c>
      <c r="C8" s="66" t="s">
        <v>21</v>
      </c>
      <c r="D8" s="67">
        <v>1048597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1048597</v>
      </c>
      <c r="O8" s="68">
        <f t="shared" si="1"/>
        <v>33.031879036068673</v>
      </c>
      <c r="P8" s="69"/>
    </row>
    <row r="9" spans="1:133">
      <c r="A9" s="64"/>
      <c r="B9" s="65">
        <v>514</v>
      </c>
      <c r="C9" s="66" t="s">
        <v>22</v>
      </c>
      <c r="D9" s="67">
        <v>97322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97322</v>
      </c>
      <c r="O9" s="68">
        <f t="shared" si="1"/>
        <v>3.0657426366356906</v>
      </c>
      <c r="P9" s="69"/>
    </row>
    <row r="10" spans="1:133">
      <c r="A10" s="64"/>
      <c r="B10" s="65">
        <v>515</v>
      </c>
      <c r="C10" s="66" t="s">
        <v>23</v>
      </c>
      <c r="D10" s="67">
        <v>552761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552761</v>
      </c>
      <c r="O10" s="68">
        <f t="shared" si="1"/>
        <v>17.412537407465742</v>
      </c>
      <c r="P10" s="69"/>
    </row>
    <row r="11" spans="1:133">
      <c r="A11" s="64"/>
      <c r="B11" s="65">
        <v>516</v>
      </c>
      <c r="C11" s="66" t="s">
        <v>56</v>
      </c>
      <c r="D11" s="67">
        <v>436571</v>
      </c>
      <c r="E11" s="67">
        <v>563816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1000387</v>
      </c>
      <c r="O11" s="68">
        <f t="shared" si="1"/>
        <v>31.513214679477084</v>
      </c>
      <c r="P11" s="69"/>
    </row>
    <row r="12" spans="1:133">
      <c r="A12" s="64"/>
      <c r="B12" s="65">
        <v>517</v>
      </c>
      <c r="C12" s="66" t="s">
        <v>24</v>
      </c>
      <c r="D12" s="67">
        <v>0</v>
      </c>
      <c r="E12" s="67">
        <v>0</v>
      </c>
      <c r="F12" s="67">
        <v>748138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2"/>
        <v>748138</v>
      </c>
      <c r="O12" s="68">
        <f t="shared" si="1"/>
        <v>23.567112931170264</v>
      </c>
      <c r="P12" s="69"/>
    </row>
    <row r="13" spans="1:133">
      <c r="A13" s="64"/>
      <c r="B13" s="65">
        <v>518</v>
      </c>
      <c r="C13" s="66" t="s">
        <v>25</v>
      </c>
      <c r="D13" s="67">
        <v>0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656326</v>
      </c>
      <c r="L13" s="67">
        <v>0</v>
      </c>
      <c r="M13" s="67">
        <v>0</v>
      </c>
      <c r="N13" s="67">
        <f t="shared" si="2"/>
        <v>656326</v>
      </c>
      <c r="O13" s="68">
        <f t="shared" si="1"/>
        <v>20.674940935580405</v>
      </c>
      <c r="P13" s="69"/>
    </row>
    <row r="14" spans="1:133">
      <c r="A14" s="64"/>
      <c r="B14" s="65">
        <v>519</v>
      </c>
      <c r="C14" s="66" t="s">
        <v>64</v>
      </c>
      <c r="D14" s="67">
        <v>1098458</v>
      </c>
      <c r="E14" s="67">
        <v>44000</v>
      </c>
      <c r="F14" s="67">
        <v>0</v>
      </c>
      <c r="G14" s="67">
        <v>0</v>
      </c>
      <c r="H14" s="67">
        <v>0</v>
      </c>
      <c r="I14" s="67">
        <v>0</v>
      </c>
      <c r="J14" s="67">
        <v>3455982</v>
      </c>
      <c r="K14" s="67">
        <v>0</v>
      </c>
      <c r="L14" s="67">
        <v>0</v>
      </c>
      <c r="M14" s="67">
        <v>0</v>
      </c>
      <c r="N14" s="67">
        <f t="shared" si="2"/>
        <v>4598440</v>
      </c>
      <c r="O14" s="68">
        <f t="shared" si="1"/>
        <v>144.85556780595368</v>
      </c>
      <c r="P14" s="69"/>
    </row>
    <row r="15" spans="1:133" ht="15.75">
      <c r="A15" s="70" t="s">
        <v>27</v>
      </c>
      <c r="B15" s="71"/>
      <c r="C15" s="72"/>
      <c r="D15" s="73">
        <f t="shared" ref="D15:M15" si="3">SUM(D16:D18)</f>
        <v>12067756</v>
      </c>
      <c r="E15" s="73">
        <f t="shared" si="3"/>
        <v>1502920</v>
      </c>
      <c r="F15" s="73">
        <f t="shared" si="3"/>
        <v>0</v>
      </c>
      <c r="G15" s="73">
        <f t="shared" si="3"/>
        <v>60687</v>
      </c>
      <c r="H15" s="73">
        <f t="shared" si="3"/>
        <v>0</v>
      </c>
      <c r="I15" s="73">
        <f t="shared" si="3"/>
        <v>0</v>
      </c>
      <c r="J15" s="73">
        <f t="shared" si="3"/>
        <v>0</v>
      </c>
      <c r="K15" s="73">
        <f t="shared" si="3"/>
        <v>0</v>
      </c>
      <c r="L15" s="73">
        <f t="shared" si="3"/>
        <v>0</v>
      </c>
      <c r="M15" s="73">
        <f t="shared" si="3"/>
        <v>0</v>
      </c>
      <c r="N15" s="74">
        <f t="shared" ref="N15:N35" si="4">SUM(D15:M15)</f>
        <v>13631363</v>
      </c>
      <c r="O15" s="75">
        <f t="shared" si="1"/>
        <v>429.40189006142697</v>
      </c>
      <c r="P15" s="76"/>
    </row>
    <row r="16" spans="1:133">
      <c r="A16" s="64"/>
      <c r="B16" s="65">
        <v>521</v>
      </c>
      <c r="C16" s="66" t="s">
        <v>28</v>
      </c>
      <c r="D16" s="67">
        <v>6605033</v>
      </c>
      <c r="E16" s="67">
        <v>195136</v>
      </c>
      <c r="F16" s="67">
        <v>0</v>
      </c>
      <c r="G16" s="67">
        <v>60687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6860856</v>
      </c>
      <c r="O16" s="68">
        <f t="shared" si="1"/>
        <v>216.12398802961096</v>
      </c>
      <c r="P16" s="69"/>
    </row>
    <row r="17" spans="1:16">
      <c r="A17" s="64"/>
      <c r="B17" s="65">
        <v>522</v>
      </c>
      <c r="C17" s="66" t="s">
        <v>29</v>
      </c>
      <c r="D17" s="67">
        <v>5462723</v>
      </c>
      <c r="E17" s="67">
        <v>393812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5856535</v>
      </c>
      <c r="O17" s="68">
        <f t="shared" si="1"/>
        <v>184.48684832257049</v>
      </c>
      <c r="P17" s="69"/>
    </row>
    <row r="18" spans="1:16">
      <c r="A18" s="64"/>
      <c r="B18" s="65">
        <v>524</v>
      </c>
      <c r="C18" s="66" t="s">
        <v>30</v>
      </c>
      <c r="D18" s="67">
        <v>0</v>
      </c>
      <c r="E18" s="67">
        <v>913972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913972</v>
      </c>
      <c r="O18" s="68">
        <f t="shared" si="1"/>
        <v>28.791053709245549</v>
      </c>
      <c r="P18" s="69"/>
    </row>
    <row r="19" spans="1:16" ht="15.75">
      <c r="A19" s="70" t="s">
        <v>31</v>
      </c>
      <c r="B19" s="71"/>
      <c r="C19" s="72"/>
      <c r="D19" s="73">
        <f t="shared" ref="D19:M19" si="5">SUM(D20:D23)</f>
        <v>0</v>
      </c>
      <c r="E19" s="73">
        <f t="shared" si="5"/>
        <v>0</v>
      </c>
      <c r="F19" s="73">
        <f t="shared" si="5"/>
        <v>0</v>
      </c>
      <c r="G19" s="73">
        <f t="shared" si="5"/>
        <v>0</v>
      </c>
      <c r="H19" s="73">
        <f t="shared" si="5"/>
        <v>0</v>
      </c>
      <c r="I19" s="73">
        <f t="shared" si="5"/>
        <v>14436576</v>
      </c>
      <c r="J19" s="73">
        <f t="shared" si="5"/>
        <v>0</v>
      </c>
      <c r="K19" s="73">
        <f t="shared" si="5"/>
        <v>0</v>
      </c>
      <c r="L19" s="73">
        <f t="shared" si="5"/>
        <v>0</v>
      </c>
      <c r="M19" s="73">
        <f t="shared" si="5"/>
        <v>0</v>
      </c>
      <c r="N19" s="74">
        <f t="shared" si="4"/>
        <v>14436576</v>
      </c>
      <c r="O19" s="75">
        <f t="shared" si="1"/>
        <v>454.76692392502758</v>
      </c>
      <c r="P19" s="76"/>
    </row>
    <row r="20" spans="1:16">
      <c r="A20" s="64"/>
      <c r="B20" s="65">
        <v>533</v>
      </c>
      <c r="C20" s="66" t="s">
        <v>32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4559098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4559098</v>
      </c>
      <c r="O20" s="68">
        <f t="shared" si="1"/>
        <v>143.61625452827218</v>
      </c>
      <c r="P20" s="69"/>
    </row>
    <row r="21" spans="1:16">
      <c r="A21" s="64"/>
      <c r="B21" s="65">
        <v>534</v>
      </c>
      <c r="C21" s="66" t="s">
        <v>65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2454948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2454948</v>
      </c>
      <c r="O21" s="68">
        <f t="shared" si="1"/>
        <v>77.333375334698374</v>
      </c>
      <c r="P21" s="69"/>
    </row>
    <row r="22" spans="1:16">
      <c r="A22" s="64"/>
      <c r="B22" s="65">
        <v>535</v>
      </c>
      <c r="C22" s="66" t="s">
        <v>34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6412608</v>
      </c>
      <c r="J22" s="67">
        <v>0</v>
      </c>
      <c r="K22" s="67">
        <v>0</v>
      </c>
      <c r="L22" s="67">
        <v>0</v>
      </c>
      <c r="M22" s="67">
        <v>0</v>
      </c>
      <c r="N22" s="67">
        <f t="shared" si="4"/>
        <v>6412608</v>
      </c>
      <c r="O22" s="68">
        <f t="shared" si="1"/>
        <v>202.00371712080641</v>
      </c>
      <c r="P22" s="69"/>
    </row>
    <row r="23" spans="1:16">
      <c r="A23" s="64"/>
      <c r="B23" s="65">
        <v>538</v>
      </c>
      <c r="C23" s="66" t="s">
        <v>66</v>
      </c>
      <c r="D23" s="67">
        <v>0</v>
      </c>
      <c r="E23" s="67">
        <v>0</v>
      </c>
      <c r="F23" s="67">
        <v>0</v>
      </c>
      <c r="G23" s="67">
        <v>0</v>
      </c>
      <c r="H23" s="67">
        <v>0</v>
      </c>
      <c r="I23" s="67">
        <v>1009922</v>
      </c>
      <c r="J23" s="67">
        <v>0</v>
      </c>
      <c r="K23" s="67">
        <v>0</v>
      </c>
      <c r="L23" s="67">
        <v>0</v>
      </c>
      <c r="M23" s="67">
        <v>0</v>
      </c>
      <c r="N23" s="67">
        <f t="shared" si="4"/>
        <v>1009922</v>
      </c>
      <c r="O23" s="68">
        <f t="shared" si="1"/>
        <v>31.813576941250592</v>
      </c>
      <c r="P23" s="69"/>
    </row>
    <row r="24" spans="1:16" ht="15.75">
      <c r="A24" s="70" t="s">
        <v>36</v>
      </c>
      <c r="B24" s="71"/>
      <c r="C24" s="72"/>
      <c r="D24" s="73">
        <f t="shared" ref="D24:M24" si="6">SUM(D25:D25)</f>
        <v>935082</v>
      </c>
      <c r="E24" s="73">
        <f t="shared" si="6"/>
        <v>366265</v>
      </c>
      <c r="F24" s="73">
        <f t="shared" si="6"/>
        <v>0</v>
      </c>
      <c r="G24" s="73">
        <f t="shared" si="6"/>
        <v>0</v>
      </c>
      <c r="H24" s="73">
        <f t="shared" si="6"/>
        <v>0</v>
      </c>
      <c r="I24" s="73">
        <f t="shared" si="6"/>
        <v>0</v>
      </c>
      <c r="J24" s="73">
        <f t="shared" si="6"/>
        <v>0</v>
      </c>
      <c r="K24" s="73">
        <f t="shared" si="6"/>
        <v>0</v>
      </c>
      <c r="L24" s="73">
        <f t="shared" si="6"/>
        <v>0</v>
      </c>
      <c r="M24" s="73">
        <f t="shared" si="6"/>
        <v>0</v>
      </c>
      <c r="N24" s="73">
        <f t="shared" si="4"/>
        <v>1301347</v>
      </c>
      <c r="O24" s="75">
        <f t="shared" si="1"/>
        <v>40.993762797290913</v>
      </c>
      <c r="P24" s="76"/>
    </row>
    <row r="25" spans="1:16">
      <c r="A25" s="64"/>
      <c r="B25" s="65">
        <v>541</v>
      </c>
      <c r="C25" s="66" t="s">
        <v>67</v>
      </c>
      <c r="D25" s="67">
        <v>935082</v>
      </c>
      <c r="E25" s="67">
        <v>366265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4"/>
        <v>1301347</v>
      </c>
      <c r="O25" s="68">
        <f t="shared" si="1"/>
        <v>40.993762797290913</v>
      </c>
      <c r="P25" s="69"/>
    </row>
    <row r="26" spans="1:16" ht="15.75">
      <c r="A26" s="70" t="s">
        <v>38</v>
      </c>
      <c r="B26" s="71"/>
      <c r="C26" s="72"/>
      <c r="D26" s="73">
        <f t="shared" ref="D26:M26" si="7">SUM(D27:D28)</f>
        <v>237820</v>
      </c>
      <c r="E26" s="73">
        <f t="shared" si="7"/>
        <v>126801</v>
      </c>
      <c r="F26" s="73">
        <f t="shared" si="7"/>
        <v>0</v>
      </c>
      <c r="G26" s="73">
        <f t="shared" si="7"/>
        <v>0</v>
      </c>
      <c r="H26" s="73">
        <f t="shared" si="7"/>
        <v>0</v>
      </c>
      <c r="I26" s="73">
        <f t="shared" si="7"/>
        <v>0</v>
      </c>
      <c r="J26" s="73">
        <f t="shared" si="7"/>
        <v>0</v>
      </c>
      <c r="K26" s="73">
        <f t="shared" si="7"/>
        <v>0</v>
      </c>
      <c r="L26" s="73">
        <f t="shared" si="7"/>
        <v>0</v>
      </c>
      <c r="M26" s="73">
        <f t="shared" si="7"/>
        <v>0</v>
      </c>
      <c r="N26" s="73">
        <f t="shared" si="4"/>
        <v>364621</v>
      </c>
      <c r="O26" s="75">
        <f t="shared" si="1"/>
        <v>11.485934792880769</v>
      </c>
      <c r="P26" s="76"/>
    </row>
    <row r="27" spans="1:16">
      <c r="A27" s="64"/>
      <c r="B27" s="65">
        <v>552</v>
      </c>
      <c r="C27" s="66" t="s">
        <v>39</v>
      </c>
      <c r="D27" s="67">
        <v>0</v>
      </c>
      <c r="E27" s="67">
        <v>126801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4"/>
        <v>126801</v>
      </c>
      <c r="O27" s="68">
        <f t="shared" si="1"/>
        <v>3.9943613167427943</v>
      </c>
      <c r="P27" s="69"/>
    </row>
    <row r="28" spans="1:16">
      <c r="A28" s="64"/>
      <c r="B28" s="65">
        <v>559</v>
      </c>
      <c r="C28" s="66" t="s">
        <v>40</v>
      </c>
      <c r="D28" s="67">
        <v>237820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f t="shared" si="4"/>
        <v>237820</v>
      </c>
      <c r="O28" s="68">
        <f t="shared" si="1"/>
        <v>7.4915734761379742</v>
      </c>
      <c r="P28" s="69"/>
    </row>
    <row r="29" spans="1:16" ht="15.75">
      <c r="A29" s="70" t="s">
        <v>41</v>
      </c>
      <c r="B29" s="71"/>
      <c r="C29" s="72"/>
      <c r="D29" s="73">
        <f t="shared" ref="D29:M29" si="8">SUM(D30:D32)</f>
        <v>2675775</v>
      </c>
      <c r="E29" s="73">
        <f t="shared" si="8"/>
        <v>262391</v>
      </c>
      <c r="F29" s="73">
        <f t="shared" si="8"/>
        <v>0</v>
      </c>
      <c r="G29" s="73">
        <f t="shared" si="8"/>
        <v>9330755</v>
      </c>
      <c r="H29" s="73">
        <f t="shared" si="8"/>
        <v>0</v>
      </c>
      <c r="I29" s="73">
        <f t="shared" si="8"/>
        <v>0</v>
      </c>
      <c r="J29" s="73">
        <f t="shared" si="8"/>
        <v>0</v>
      </c>
      <c r="K29" s="73">
        <f t="shared" si="8"/>
        <v>0</v>
      </c>
      <c r="L29" s="73">
        <f t="shared" si="8"/>
        <v>0</v>
      </c>
      <c r="M29" s="73">
        <f t="shared" si="8"/>
        <v>0</v>
      </c>
      <c r="N29" s="73">
        <f t="shared" si="4"/>
        <v>12268921</v>
      </c>
      <c r="O29" s="75">
        <f t="shared" si="1"/>
        <v>386.483572216097</v>
      </c>
      <c r="P29" s="69"/>
    </row>
    <row r="30" spans="1:16">
      <c r="A30" s="64"/>
      <c r="B30" s="65">
        <v>572</v>
      </c>
      <c r="C30" s="66" t="s">
        <v>68</v>
      </c>
      <c r="D30" s="67">
        <v>2038973</v>
      </c>
      <c r="E30" s="67">
        <v>262391</v>
      </c>
      <c r="F30" s="67">
        <v>0</v>
      </c>
      <c r="G30" s="67">
        <v>2885595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f t="shared" si="4"/>
        <v>5186959</v>
      </c>
      <c r="O30" s="68">
        <f t="shared" si="1"/>
        <v>163.39451882186171</v>
      </c>
      <c r="P30" s="69"/>
    </row>
    <row r="31" spans="1:16">
      <c r="A31" s="64"/>
      <c r="B31" s="65">
        <v>574</v>
      </c>
      <c r="C31" s="66" t="s">
        <v>69</v>
      </c>
      <c r="D31" s="67">
        <v>54545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f t="shared" si="4"/>
        <v>54545</v>
      </c>
      <c r="O31" s="68">
        <f t="shared" si="1"/>
        <v>1.7182233422586235</v>
      </c>
      <c r="P31" s="69"/>
    </row>
    <row r="32" spans="1:16">
      <c r="A32" s="64"/>
      <c r="B32" s="65">
        <v>575</v>
      </c>
      <c r="C32" s="66" t="s">
        <v>70</v>
      </c>
      <c r="D32" s="67">
        <v>582257</v>
      </c>
      <c r="E32" s="67">
        <v>0</v>
      </c>
      <c r="F32" s="67">
        <v>0</v>
      </c>
      <c r="G32" s="67">
        <v>6445160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f t="shared" si="4"/>
        <v>7027417</v>
      </c>
      <c r="O32" s="68">
        <f t="shared" si="1"/>
        <v>221.3708300519767</v>
      </c>
      <c r="P32" s="69"/>
    </row>
    <row r="33" spans="1:119" ht="15.75">
      <c r="A33" s="70" t="s">
        <v>71</v>
      </c>
      <c r="B33" s="71"/>
      <c r="C33" s="72"/>
      <c r="D33" s="73">
        <f t="shared" ref="D33:M33" si="9">SUM(D34:D34)</f>
        <v>489209</v>
      </c>
      <c r="E33" s="73">
        <f t="shared" si="9"/>
        <v>2292678</v>
      </c>
      <c r="F33" s="73">
        <f t="shared" si="9"/>
        <v>6000000</v>
      </c>
      <c r="G33" s="73">
        <f t="shared" si="9"/>
        <v>0</v>
      </c>
      <c r="H33" s="73">
        <f t="shared" si="9"/>
        <v>6066</v>
      </c>
      <c r="I33" s="73">
        <f t="shared" si="9"/>
        <v>478440</v>
      </c>
      <c r="J33" s="73">
        <f t="shared" si="9"/>
        <v>110000</v>
      </c>
      <c r="K33" s="73">
        <f t="shared" si="9"/>
        <v>0</v>
      </c>
      <c r="L33" s="73">
        <f t="shared" si="9"/>
        <v>0</v>
      </c>
      <c r="M33" s="73">
        <f t="shared" si="9"/>
        <v>0</v>
      </c>
      <c r="N33" s="73">
        <f t="shared" si="4"/>
        <v>9376393</v>
      </c>
      <c r="O33" s="75">
        <f t="shared" si="1"/>
        <v>295.36597889431408</v>
      </c>
      <c r="P33" s="69"/>
    </row>
    <row r="34" spans="1:119" ht="15.75" thickBot="1">
      <c r="A34" s="64"/>
      <c r="B34" s="65">
        <v>581</v>
      </c>
      <c r="C34" s="66" t="s">
        <v>72</v>
      </c>
      <c r="D34" s="67">
        <v>489209</v>
      </c>
      <c r="E34" s="67">
        <v>2292678</v>
      </c>
      <c r="F34" s="67">
        <v>6000000</v>
      </c>
      <c r="G34" s="67">
        <v>0</v>
      </c>
      <c r="H34" s="67">
        <v>6066</v>
      </c>
      <c r="I34" s="67">
        <v>478440</v>
      </c>
      <c r="J34" s="67">
        <v>110000</v>
      </c>
      <c r="K34" s="67">
        <v>0</v>
      </c>
      <c r="L34" s="67">
        <v>0</v>
      </c>
      <c r="M34" s="67">
        <v>0</v>
      </c>
      <c r="N34" s="67">
        <f t="shared" si="4"/>
        <v>9376393</v>
      </c>
      <c r="O34" s="68">
        <f t="shared" si="1"/>
        <v>295.36597889431408</v>
      </c>
      <c r="P34" s="69"/>
    </row>
    <row r="35" spans="1:119" ht="16.5" thickBot="1">
      <c r="A35" s="77" t="s">
        <v>10</v>
      </c>
      <c r="B35" s="78"/>
      <c r="C35" s="79"/>
      <c r="D35" s="80">
        <f>SUM(D5,D15,D19,D24,D26,D29,D33)</f>
        <v>20330496</v>
      </c>
      <c r="E35" s="80">
        <f t="shared" ref="E35:M35" si="10">SUM(E5,E15,E19,E24,E26,E29,E33)</f>
        <v>5158871</v>
      </c>
      <c r="F35" s="80">
        <f t="shared" si="10"/>
        <v>6748138</v>
      </c>
      <c r="G35" s="80">
        <f t="shared" si="10"/>
        <v>9391442</v>
      </c>
      <c r="H35" s="80">
        <f t="shared" si="10"/>
        <v>6066</v>
      </c>
      <c r="I35" s="80">
        <f t="shared" si="10"/>
        <v>14915016</v>
      </c>
      <c r="J35" s="80">
        <f t="shared" si="10"/>
        <v>3565982</v>
      </c>
      <c r="K35" s="80">
        <f t="shared" si="10"/>
        <v>656326</v>
      </c>
      <c r="L35" s="80">
        <f t="shared" si="10"/>
        <v>0</v>
      </c>
      <c r="M35" s="80">
        <f t="shared" si="10"/>
        <v>0</v>
      </c>
      <c r="N35" s="80">
        <f t="shared" si="4"/>
        <v>60772337</v>
      </c>
      <c r="O35" s="81">
        <f t="shared" si="1"/>
        <v>1914.390833202079</v>
      </c>
      <c r="P35" s="62"/>
      <c r="Q35" s="82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</row>
    <row r="36" spans="1:119">
      <c r="A36" s="84"/>
      <c r="B36" s="85"/>
      <c r="C36" s="85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7"/>
    </row>
    <row r="37" spans="1:119">
      <c r="A37" s="88"/>
      <c r="B37" s="89"/>
      <c r="C37" s="89"/>
      <c r="D37" s="90"/>
      <c r="E37" s="90"/>
      <c r="F37" s="90"/>
      <c r="G37" s="90"/>
      <c r="H37" s="90"/>
      <c r="I37" s="90"/>
      <c r="J37" s="90"/>
      <c r="K37" s="90"/>
      <c r="L37" s="177" t="s">
        <v>73</v>
      </c>
      <c r="M37" s="177"/>
      <c r="N37" s="177"/>
      <c r="O37" s="91">
        <v>31745</v>
      </c>
    </row>
    <row r="38" spans="1:119">
      <c r="A38" s="178"/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80"/>
    </row>
    <row r="39" spans="1:119" ht="15.75" customHeight="1" thickBot="1">
      <c r="A39" s="181" t="s">
        <v>50</v>
      </c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3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3710976</v>
      </c>
      <c r="E5" s="26">
        <f t="shared" ref="E5:M5" si="0">SUM(E6:E14)</f>
        <v>70927</v>
      </c>
      <c r="F5" s="26">
        <f t="shared" si="0"/>
        <v>3202164</v>
      </c>
      <c r="G5" s="26">
        <f t="shared" si="0"/>
        <v>2097051</v>
      </c>
      <c r="H5" s="26">
        <f t="shared" si="0"/>
        <v>0</v>
      </c>
      <c r="I5" s="26">
        <f t="shared" si="0"/>
        <v>0</v>
      </c>
      <c r="J5" s="26">
        <f t="shared" si="0"/>
        <v>2511301</v>
      </c>
      <c r="K5" s="26">
        <f t="shared" si="0"/>
        <v>1436046</v>
      </c>
      <c r="L5" s="26">
        <f t="shared" si="0"/>
        <v>0</v>
      </c>
      <c r="M5" s="26">
        <f t="shared" si="0"/>
        <v>0</v>
      </c>
      <c r="N5" s="27">
        <f>SUM(D5:M5)</f>
        <v>13028465</v>
      </c>
      <c r="O5" s="32">
        <f t="shared" ref="O5:O33" si="1">(N5/O$35)</f>
        <v>431.39184132975731</v>
      </c>
      <c r="P5" s="6"/>
    </row>
    <row r="6" spans="1:133">
      <c r="A6" s="12"/>
      <c r="B6" s="44">
        <v>511</v>
      </c>
      <c r="C6" s="20" t="s">
        <v>19</v>
      </c>
      <c r="D6" s="46">
        <v>24876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24876</v>
      </c>
      <c r="O6" s="47">
        <f t="shared" si="1"/>
        <v>0.82368133505513064</v>
      </c>
      <c r="P6" s="9"/>
    </row>
    <row r="7" spans="1:133">
      <c r="A7" s="12"/>
      <c r="B7" s="44">
        <v>512</v>
      </c>
      <c r="C7" s="20" t="s">
        <v>20</v>
      </c>
      <c r="D7" s="46">
        <v>861449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861449</v>
      </c>
      <c r="O7" s="47">
        <f t="shared" si="1"/>
        <v>28.523856825932917</v>
      </c>
      <c r="P7" s="9"/>
    </row>
    <row r="8" spans="1:133">
      <c r="A8" s="12"/>
      <c r="B8" s="44">
        <v>513</v>
      </c>
      <c r="C8" s="20" t="s">
        <v>21</v>
      </c>
      <c r="D8" s="46">
        <v>1019731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1019731</v>
      </c>
      <c r="O8" s="47">
        <f t="shared" si="1"/>
        <v>33.76480911228105</v>
      </c>
      <c r="P8" s="9"/>
    </row>
    <row r="9" spans="1:133">
      <c r="A9" s="12"/>
      <c r="B9" s="44">
        <v>514</v>
      </c>
      <c r="C9" s="20" t="s">
        <v>22</v>
      </c>
      <c r="D9" s="46">
        <v>180349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180349</v>
      </c>
      <c r="O9" s="47">
        <f t="shared" si="1"/>
        <v>5.9716234561769479</v>
      </c>
      <c r="P9" s="9"/>
    </row>
    <row r="10" spans="1:133">
      <c r="A10" s="12"/>
      <c r="B10" s="44">
        <v>515</v>
      </c>
      <c r="C10" s="20" t="s">
        <v>23</v>
      </c>
      <c r="D10" s="46">
        <v>465600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465600</v>
      </c>
      <c r="O10" s="47">
        <f t="shared" si="1"/>
        <v>15.416708056024635</v>
      </c>
      <c r="P10" s="9"/>
    </row>
    <row r="11" spans="1:133">
      <c r="A11" s="12"/>
      <c r="B11" s="44">
        <v>516</v>
      </c>
      <c r="C11" s="20" t="s">
        <v>56</v>
      </c>
      <c r="D11" s="46">
        <v>216234</v>
      </c>
      <c r="E11" s="46">
        <v>70927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287161</v>
      </c>
      <c r="O11" s="47">
        <f t="shared" si="1"/>
        <v>9.5083275388232185</v>
      </c>
      <c r="P11" s="9"/>
    </row>
    <row r="12" spans="1:133">
      <c r="A12" s="12"/>
      <c r="B12" s="44">
        <v>517</v>
      </c>
      <c r="C12" s="20" t="s">
        <v>24</v>
      </c>
      <c r="D12" s="46">
        <v>0</v>
      </c>
      <c r="E12" s="46">
        <v>0</v>
      </c>
      <c r="F12" s="46">
        <v>3202164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3202164</v>
      </c>
      <c r="O12" s="47">
        <f t="shared" si="1"/>
        <v>106.02840965530943</v>
      </c>
      <c r="P12" s="9"/>
    </row>
    <row r="13" spans="1:133">
      <c r="A13" s="12"/>
      <c r="B13" s="44">
        <v>518</v>
      </c>
      <c r="C13" s="20" t="s">
        <v>25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1436046</v>
      </c>
      <c r="L13" s="46">
        <v>0</v>
      </c>
      <c r="M13" s="46">
        <v>0</v>
      </c>
      <c r="N13" s="46">
        <f t="shared" si="2"/>
        <v>1436046</v>
      </c>
      <c r="O13" s="47">
        <f t="shared" si="1"/>
        <v>47.549617562332372</v>
      </c>
      <c r="P13" s="9"/>
    </row>
    <row r="14" spans="1:133">
      <c r="A14" s="12"/>
      <c r="B14" s="44">
        <v>519</v>
      </c>
      <c r="C14" s="20" t="s">
        <v>26</v>
      </c>
      <c r="D14" s="46">
        <v>942737</v>
      </c>
      <c r="E14" s="46">
        <v>0</v>
      </c>
      <c r="F14" s="46">
        <v>0</v>
      </c>
      <c r="G14" s="46">
        <v>2097051</v>
      </c>
      <c r="H14" s="46">
        <v>0</v>
      </c>
      <c r="I14" s="46">
        <v>0</v>
      </c>
      <c r="J14" s="46">
        <v>2511301</v>
      </c>
      <c r="K14" s="46">
        <v>0</v>
      </c>
      <c r="L14" s="46">
        <v>0</v>
      </c>
      <c r="M14" s="46">
        <v>0</v>
      </c>
      <c r="N14" s="46">
        <f t="shared" si="2"/>
        <v>5551089</v>
      </c>
      <c r="O14" s="47">
        <f t="shared" si="1"/>
        <v>183.8048077878216</v>
      </c>
      <c r="P14" s="9"/>
    </row>
    <row r="15" spans="1:133" ht="15.75">
      <c r="A15" s="28" t="s">
        <v>27</v>
      </c>
      <c r="B15" s="29"/>
      <c r="C15" s="30"/>
      <c r="D15" s="31">
        <f t="shared" ref="D15:M15" si="3">SUM(D16:D18)</f>
        <v>11022892</v>
      </c>
      <c r="E15" s="31">
        <f t="shared" si="3"/>
        <v>1556521</v>
      </c>
      <c r="F15" s="31">
        <f t="shared" si="3"/>
        <v>0</v>
      </c>
      <c r="G15" s="31">
        <f t="shared" si="3"/>
        <v>353772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33" si="4">SUM(D15:M15)</f>
        <v>12933185</v>
      </c>
      <c r="O15" s="43">
        <f t="shared" si="1"/>
        <v>428.2369789079832</v>
      </c>
      <c r="P15" s="10"/>
    </row>
    <row r="16" spans="1:133">
      <c r="A16" s="12"/>
      <c r="B16" s="44">
        <v>521</v>
      </c>
      <c r="C16" s="20" t="s">
        <v>28</v>
      </c>
      <c r="D16" s="46">
        <v>5931443</v>
      </c>
      <c r="E16" s="46">
        <v>137077</v>
      </c>
      <c r="F16" s="46">
        <v>0</v>
      </c>
      <c r="G16" s="46">
        <v>353772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6422292</v>
      </c>
      <c r="O16" s="47">
        <f t="shared" si="1"/>
        <v>212.6516340518526</v>
      </c>
      <c r="P16" s="9"/>
    </row>
    <row r="17" spans="1:16">
      <c r="A17" s="12"/>
      <c r="B17" s="44">
        <v>522</v>
      </c>
      <c r="C17" s="20" t="s">
        <v>29</v>
      </c>
      <c r="D17" s="46">
        <v>5091449</v>
      </c>
      <c r="E17" s="46">
        <v>672433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5763882</v>
      </c>
      <c r="O17" s="47">
        <f t="shared" si="1"/>
        <v>190.85070030793682</v>
      </c>
      <c r="P17" s="9"/>
    </row>
    <row r="18" spans="1:16">
      <c r="A18" s="12"/>
      <c r="B18" s="44">
        <v>524</v>
      </c>
      <c r="C18" s="20" t="s">
        <v>30</v>
      </c>
      <c r="D18" s="46">
        <v>0</v>
      </c>
      <c r="E18" s="46">
        <v>747011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747011</v>
      </c>
      <c r="O18" s="47">
        <f t="shared" si="1"/>
        <v>24.734644548193767</v>
      </c>
      <c r="P18" s="9"/>
    </row>
    <row r="19" spans="1:16" ht="15.75">
      <c r="A19" s="28" t="s">
        <v>31</v>
      </c>
      <c r="B19" s="29"/>
      <c r="C19" s="30"/>
      <c r="D19" s="31">
        <f t="shared" ref="D19:M19" si="5">SUM(D20:D23)</f>
        <v>0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13773934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13773934</v>
      </c>
      <c r="O19" s="43">
        <f t="shared" si="1"/>
        <v>456.07542796596141</v>
      </c>
      <c r="P19" s="10"/>
    </row>
    <row r="20" spans="1:16">
      <c r="A20" s="12"/>
      <c r="B20" s="44">
        <v>533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4212918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4212918</v>
      </c>
      <c r="O20" s="47">
        <f t="shared" si="1"/>
        <v>139.49597695440548</v>
      </c>
      <c r="P20" s="9"/>
    </row>
    <row r="21" spans="1:16">
      <c r="A21" s="12"/>
      <c r="B21" s="44">
        <v>534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2476885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2476885</v>
      </c>
      <c r="O21" s="47">
        <f t="shared" si="1"/>
        <v>82.013343929008968</v>
      </c>
      <c r="P21" s="9"/>
    </row>
    <row r="22" spans="1:16">
      <c r="A22" s="12"/>
      <c r="B22" s="44">
        <v>535</v>
      </c>
      <c r="C22" s="20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6154233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6154233</v>
      </c>
      <c r="O22" s="47">
        <f t="shared" si="1"/>
        <v>203.77580212575742</v>
      </c>
      <c r="P22" s="9"/>
    </row>
    <row r="23" spans="1:16">
      <c r="A23" s="12"/>
      <c r="B23" s="44">
        <v>538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929898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929898</v>
      </c>
      <c r="O23" s="47">
        <f t="shared" si="1"/>
        <v>30.790304956789509</v>
      </c>
      <c r="P23" s="9"/>
    </row>
    <row r="24" spans="1:16" ht="15.75">
      <c r="A24" s="28" t="s">
        <v>36</v>
      </c>
      <c r="B24" s="29"/>
      <c r="C24" s="30"/>
      <c r="D24" s="31">
        <f t="shared" ref="D24:M24" si="6">SUM(D25:D25)</f>
        <v>787750</v>
      </c>
      <c r="E24" s="31">
        <f t="shared" si="6"/>
        <v>88295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876045</v>
      </c>
      <c r="O24" s="43">
        <f t="shared" si="1"/>
        <v>29.007152081056919</v>
      </c>
      <c r="P24" s="10"/>
    </row>
    <row r="25" spans="1:16">
      <c r="A25" s="12"/>
      <c r="B25" s="44">
        <v>541</v>
      </c>
      <c r="C25" s="20" t="s">
        <v>37</v>
      </c>
      <c r="D25" s="46">
        <v>787750</v>
      </c>
      <c r="E25" s="46">
        <v>88295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876045</v>
      </c>
      <c r="O25" s="47">
        <f t="shared" si="1"/>
        <v>29.007152081056919</v>
      </c>
      <c r="P25" s="9"/>
    </row>
    <row r="26" spans="1:16" ht="15.75">
      <c r="A26" s="28" t="s">
        <v>38</v>
      </c>
      <c r="B26" s="29"/>
      <c r="C26" s="30"/>
      <c r="D26" s="31">
        <f t="shared" ref="D26:M26" si="7">SUM(D27:D28)</f>
        <v>134865</v>
      </c>
      <c r="E26" s="31">
        <f t="shared" si="7"/>
        <v>587362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722227</v>
      </c>
      <c r="O26" s="43">
        <f t="shared" si="1"/>
        <v>23.914009469885102</v>
      </c>
      <c r="P26" s="10"/>
    </row>
    <row r="27" spans="1:16">
      <c r="A27" s="13"/>
      <c r="B27" s="45">
        <v>552</v>
      </c>
      <c r="C27" s="21" t="s">
        <v>39</v>
      </c>
      <c r="D27" s="46">
        <v>0</v>
      </c>
      <c r="E27" s="46">
        <v>587362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587362</v>
      </c>
      <c r="O27" s="47">
        <f t="shared" si="1"/>
        <v>19.448428859971525</v>
      </c>
      <c r="P27" s="9"/>
    </row>
    <row r="28" spans="1:16">
      <c r="A28" s="13"/>
      <c r="B28" s="45">
        <v>559</v>
      </c>
      <c r="C28" s="21" t="s">
        <v>40</v>
      </c>
      <c r="D28" s="46">
        <v>134865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134865</v>
      </c>
      <c r="O28" s="47">
        <f t="shared" si="1"/>
        <v>4.4655806099135793</v>
      </c>
      <c r="P28" s="9"/>
    </row>
    <row r="29" spans="1:16" ht="15.75">
      <c r="A29" s="28" t="s">
        <v>41</v>
      </c>
      <c r="B29" s="29"/>
      <c r="C29" s="30"/>
      <c r="D29" s="31">
        <f t="shared" ref="D29:M29" si="8">SUM(D30:D30)</f>
        <v>1984394</v>
      </c>
      <c r="E29" s="31">
        <f t="shared" si="8"/>
        <v>29951</v>
      </c>
      <c r="F29" s="31">
        <f t="shared" si="8"/>
        <v>0</v>
      </c>
      <c r="G29" s="31">
        <f t="shared" si="8"/>
        <v>246583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4"/>
        <v>2260928</v>
      </c>
      <c r="O29" s="43">
        <f t="shared" si="1"/>
        <v>74.862686666004436</v>
      </c>
      <c r="P29" s="9"/>
    </row>
    <row r="30" spans="1:16">
      <c r="A30" s="12"/>
      <c r="B30" s="44">
        <v>572</v>
      </c>
      <c r="C30" s="20" t="s">
        <v>43</v>
      </c>
      <c r="D30" s="46">
        <v>1984394</v>
      </c>
      <c r="E30" s="46">
        <v>29951</v>
      </c>
      <c r="F30" s="46">
        <v>0</v>
      </c>
      <c r="G30" s="46">
        <v>246583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2260928</v>
      </c>
      <c r="O30" s="47">
        <f t="shared" si="1"/>
        <v>74.862686666004436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SUM(D32:D32)</f>
        <v>69606</v>
      </c>
      <c r="E31" s="31">
        <f t="shared" si="9"/>
        <v>2536428</v>
      </c>
      <c r="F31" s="31">
        <f t="shared" si="9"/>
        <v>0</v>
      </c>
      <c r="G31" s="31">
        <f t="shared" si="9"/>
        <v>0</v>
      </c>
      <c r="H31" s="31">
        <f t="shared" si="9"/>
        <v>6388</v>
      </c>
      <c r="I31" s="31">
        <f t="shared" si="9"/>
        <v>478539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4"/>
        <v>3090961</v>
      </c>
      <c r="O31" s="43">
        <f t="shared" si="1"/>
        <v>102.34631303599218</v>
      </c>
      <c r="P31" s="9"/>
    </row>
    <row r="32" spans="1:16" ht="15.75" thickBot="1">
      <c r="A32" s="12"/>
      <c r="B32" s="44">
        <v>581</v>
      </c>
      <c r="C32" s="20" t="s">
        <v>44</v>
      </c>
      <c r="D32" s="46">
        <v>69606</v>
      </c>
      <c r="E32" s="46">
        <v>2536428</v>
      </c>
      <c r="F32" s="46">
        <v>0</v>
      </c>
      <c r="G32" s="46">
        <v>0</v>
      </c>
      <c r="H32" s="46">
        <v>6388</v>
      </c>
      <c r="I32" s="46">
        <v>478539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3090961</v>
      </c>
      <c r="O32" s="47">
        <f t="shared" si="1"/>
        <v>102.34631303599218</v>
      </c>
      <c r="P32" s="9"/>
    </row>
    <row r="33" spans="1:119" ht="16.5" thickBot="1">
      <c r="A33" s="14" t="s">
        <v>10</v>
      </c>
      <c r="B33" s="23"/>
      <c r="C33" s="22"/>
      <c r="D33" s="15">
        <f>SUM(D5,D15,D19,D24,D26,D29,D31)</f>
        <v>17710483</v>
      </c>
      <c r="E33" s="15">
        <f t="shared" ref="E33:M33" si="10">SUM(E5,E15,E19,E24,E26,E29,E31)</f>
        <v>4869484</v>
      </c>
      <c r="F33" s="15">
        <f t="shared" si="10"/>
        <v>3202164</v>
      </c>
      <c r="G33" s="15">
        <f t="shared" si="10"/>
        <v>2697406</v>
      </c>
      <c r="H33" s="15">
        <f t="shared" si="10"/>
        <v>6388</v>
      </c>
      <c r="I33" s="15">
        <f t="shared" si="10"/>
        <v>14252473</v>
      </c>
      <c r="J33" s="15">
        <f t="shared" si="10"/>
        <v>2511301</v>
      </c>
      <c r="K33" s="15">
        <f t="shared" si="10"/>
        <v>1436046</v>
      </c>
      <c r="L33" s="15">
        <f t="shared" si="10"/>
        <v>0</v>
      </c>
      <c r="M33" s="15">
        <f t="shared" si="10"/>
        <v>0</v>
      </c>
      <c r="N33" s="15">
        <f t="shared" si="4"/>
        <v>46685745</v>
      </c>
      <c r="O33" s="37">
        <f t="shared" si="1"/>
        <v>1545.8344094566405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57</v>
      </c>
      <c r="M35" s="163"/>
      <c r="N35" s="163"/>
      <c r="O35" s="41">
        <v>30201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50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3153377</v>
      </c>
      <c r="E5" s="26">
        <f t="shared" si="0"/>
        <v>44623</v>
      </c>
      <c r="F5" s="26">
        <f t="shared" si="0"/>
        <v>633350</v>
      </c>
      <c r="G5" s="26">
        <f t="shared" si="0"/>
        <v>893704</v>
      </c>
      <c r="H5" s="26">
        <f t="shared" si="0"/>
        <v>0</v>
      </c>
      <c r="I5" s="26">
        <f t="shared" si="0"/>
        <v>0</v>
      </c>
      <c r="J5" s="26">
        <f t="shared" si="0"/>
        <v>2863473</v>
      </c>
      <c r="K5" s="26">
        <f t="shared" si="0"/>
        <v>540191</v>
      </c>
      <c r="L5" s="26">
        <f t="shared" si="0"/>
        <v>0</v>
      </c>
      <c r="M5" s="26">
        <f t="shared" si="0"/>
        <v>0</v>
      </c>
      <c r="N5" s="27">
        <f>SUM(D5:M5)</f>
        <v>8128718</v>
      </c>
      <c r="O5" s="32">
        <f t="shared" ref="O5:O32" si="1">(N5/O$34)</f>
        <v>272.5288496999363</v>
      </c>
      <c r="P5" s="6"/>
    </row>
    <row r="6" spans="1:133">
      <c r="A6" s="12"/>
      <c r="B6" s="44">
        <v>511</v>
      </c>
      <c r="C6" s="20" t="s">
        <v>19</v>
      </c>
      <c r="D6" s="46">
        <v>25529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25529</v>
      </c>
      <c r="O6" s="47">
        <f t="shared" si="1"/>
        <v>0.85590237033560201</v>
      </c>
      <c r="P6" s="9"/>
    </row>
    <row r="7" spans="1:133">
      <c r="A7" s="12"/>
      <c r="B7" s="44">
        <v>512</v>
      </c>
      <c r="C7" s="20" t="s">
        <v>20</v>
      </c>
      <c r="D7" s="46">
        <v>533735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533735</v>
      </c>
      <c r="O7" s="47">
        <f t="shared" si="1"/>
        <v>17.894357461360514</v>
      </c>
      <c r="P7" s="9"/>
    </row>
    <row r="8" spans="1:133">
      <c r="A8" s="12"/>
      <c r="B8" s="44">
        <v>513</v>
      </c>
      <c r="C8" s="20" t="s">
        <v>21</v>
      </c>
      <c r="D8" s="46">
        <v>1117000</v>
      </c>
      <c r="E8" s="46">
        <v>44623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1161623</v>
      </c>
      <c r="O8" s="47">
        <f t="shared" si="1"/>
        <v>38.945351527139842</v>
      </c>
      <c r="P8" s="9"/>
    </row>
    <row r="9" spans="1:133">
      <c r="A9" s="12"/>
      <c r="B9" s="44">
        <v>514</v>
      </c>
      <c r="C9" s="20" t="s">
        <v>22</v>
      </c>
      <c r="D9" s="46">
        <v>111796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111796</v>
      </c>
      <c r="O9" s="47">
        <f t="shared" si="1"/>
        <v>3.7481476514567338</v>
      </c>
      <c r="P9" s="9"/>
    </row>
    <row r="10" spans="1:133">
      <c r="A10" s="12"/>
      <c r="B10" s="44">
        <v>515</v>
      </c>
      <c r="C10" s="20" t="s">
        <v>23</v>
      </c>
      <c r="D10" s="46">
        <v>431106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431106</v>
      </c>
      <c r="O10" s="47">
        <f t="shared" si="1"/>
        <v>14.453548798068864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633350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633350</v>
      </c>
      <c r="O11" s="47">
        <f t="shared" si="1"/>
        <v>21.234116739866565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540191</v>
      </c>
      <c r="L12" s="46">
        <v>0</v>
      </c>
      <c r="M12" s="46">
        <v>0</v>
      </c>
      <c r="N12" s="46">
        <f t="shared" si="2"/>
        <v>540191</v>
      </c>
      <c r="O12" s="47">
        <f t="shared" si="1"/>
        <v>18.110805645891308</v>
      </c>
      <c r="P12" s="9"/>
    </row>
    <row r="13" spans="1:133">
      <c r="A13" s="12"/>
      <c r="B13" s="44">
        <v>519</v>
      </c>
      <c r="C13" s="20" t="s">
        <v>26</v>
      </c>
      <c r="D13" s="46">
        <v>934211</v>
      </c>
      <c r="E13" s="46">
        <v>0</v>
      </c>
      <c r="F13" s="46">
        <v>0</v>
      </c>
      <c r="G13" s="46">
        <v>893704</v>
      </c>
      <c r="H13" s="46">
        <v>0</v>
      </c>
      <c r="I13" s="46">
        <v>0</v>
      </c>
      <c r="J13" s="46">
        <v>2863473</v>
      </c>
      <c r="K13" s="46">
        <v>0</v>
      </c>
      <c r="L13" s="46">
        <v>0</v>
      </c>
      <c r="M13" s="46">
        <v>0</v>
      </c>
      <c r="N13" s="46">
        <f t="shared" si="2"/>
        <v>4691388</v>
      </c>
      <c r="O13" s="47">
        <f t="shared" si="1"/>
        <v>157.28661950581687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11192315</v>
      </c>
      <c r="E14" s="31">
        <f t="shared" si="3"/>
        <v>497229</v>
      </c>
      <c r="F14" s="31">
        <f t="shared" si="3"/>
        <v>0</v>
      </c>
      <c r="G14" s="31">
        <f t="shared" si="3"/>
        <v>1251483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2" si="4">SUM(D14:M14)</f>
        <v>12941027</v>
      </c>
      <c r="O14" s="43">
        <f t="shared" si="1"/>
        <v>433.8695477252154</v>
      </c>
      <c r="P14" s="10"/>
    </row>
    <row r="15" spans="1:133">
      <c r="A15" s="12"/>
      <c r="B15" s="44">
        <v>521</v>
      </c>
      <c r="C15" s="20" t="s">
        <v>28</v>
      </c>
      <c r="D15" s="46">
        <v>5951004</v>
      </c>
      <c r="E15" s="46">
        <v>107682</v>
      </c>
      <c r="F15" s="46">
        <v>0</v>
      </c>
      <c r="G15" s="46">
        <v>1251483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7310169</v>
      </c>
      <c r="O15" s="47">
        <f t="shared" si="1"/>
        <v>245.08562711637109</v>
      </c>
      <c r="P15" s="9"/>
    </row>
    <row r="16" spans="1:133">
      <c r="A16" s="12"/>
      <c r="B16" s="44">
        <v>522</v>
      </c>
      <c r="C16" s="20" t="s">
        <v>29</v>
      </c>
      <c r="D16" s="46">
        <v>5241311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5241311</v>
      </c>
      <c r="O16" s="47">
        <f t="shared" si="1"/>
        <v>175.72370670868676</v>
      </c>
      <c r="P16" s="9"/>
    </row>
    <row r="17" spans="1:119">
      <c r="A17" s="12"/>
      <c r="B17" s="44">
        <v>524</v>
      </c>
      <c r="C17" s="20" t="s">
        <v>30</v>
      </c>
      <c r="D17" s="46">
        <v>0</v>
      </c>
      <c r="E17" s="46">
        <v>389547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389547</v>
      </c>
      <c r="O17" s="47">
        <f t="shared" si="1"/>
        <v>13.060213900157576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SUM(D19:D22)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13432768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13432768</v>
      </c>
      <c r="O18" s="43">
        <f t="shared" si="1"/>
        <v>450.35598618701175</v>
      </c>
      <c r="P18" s="10"/>
    </row>
    <row r="19" spans="1:119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4124737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4124737</v>
      </c>
      <c r="O19" s="47">
        <f t="shared" si="1"/>
        <v>138.2886981593858</v>
      </c>
      <c r="P19" s="9"/>
    </row>
    <row r="20" spans="1:119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2586645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2586645</v>
      </c>
      <c r="O20" s="47">
        <f t="shared" si="1"/>
        <v>86.721594528447383</v>
      </c>
      <c r="P20" s="9"/>
    </row>
    <row r="21" spans="1:119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5775542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5775542</v>
      </c>
      <c r="O21" s="47">
        <f t="shared" si="1"/>
        <v>193.63469339859859</v>
      </c>
      <c r="P21" s="9"/>
    </row>
    <row r="22" spans="1:119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945844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945844</v>
      </c>
      <c r="O22" s="47">
        <f t="shared" si="1"/>
        <v>31.711000100580012</v>
      </c>
      <c r="P22" s="9"/>
    </row>
    <row r="23" spans="1:119" ht="15.75">
      <c r="A23" s="28" t="s">
        <v>36</v>
      </c>
      <c r="B23" s="29"/>
      <c r="C23" s="30"/>
      <c r="D23" s="31">
        <f t="shared" ref="D23:M23" si="6">SUM(D24:D24)</f>
        <v>810945</v>
      </c>
      <c r="E23" s="31">
        <f t="shared" si="6"/>
        <v>231403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1042348</v>
      </c>
      <c r="O23" s="43">
        <f t="shared" si="1"/>
        <v>34.946457907265227</v>
      </c>
      <c r="P23" s="10"/>
    </row>
    <row r="24" spans="1:119">
      <c r="A24" s="12"/>
      <c r="B24" s="44">
        <v>541</v>
      </c>
      <c r="C24" s="20" t="s">
        <v>37</v>
      </c>
      <c r="D24" s="46">
        <v>810945</v>
      </c>
      <c r="E24" s="46">
        <v>231403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1042348</v>
      </c>
      <c r="O24" s="47">
        <f t="shared" si="1"/>
        <v>34.946457907265227</v>
      </c>
      <c r="P24" s="9"/>
    </row>
    <row r="25" spans="1:119" ht="15.75">
      <c r="A25" s="28" t="s">
        <v>38</v>
      </c>
      <c r="B25" s="29"/>
      <c r="C25" s="30"/>
      <c r="D25" s="31">
        <f t="shared" ref="D25:M25" si="7">SUM(D26:D27)</f>
        <v>78519</v>
      </c>
      <c r="E25" s="31">
        <f t="shared" si="7"/>
        <v>562670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641189</v>
      </c>
      <c r="O25" s="43">
        <f t="shared" si="1"/>
        <v>21.49693230965233</v>
      </c>
      <c r="P25" s="10"/>
    </row>
    <row r="26" spans="1:119">
      <c r="A26" s="13"/>
      <c r="B26" s="45">
        <v>552</v>
      </c>
      <c r="C26" s="21" t="s">
        <v>39</v>
      </c>
      <c r="D26" s="46">
        <v>0</v>
      </c>
      <c r="E26" s="46">
        <v>562670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562670</v>
      </c>
      <c r="O26" s="47">
        <f t="shared" si="1"/>
        <v>18.864451671304522</v>
      </c>
      <c r="P26" s="9"/>
    </row>
    <row r="27" spans="1:119">
      <c r="A27" s="13"/>
      <c r="B27" s="45">
        <v>559</v>
      </c>
      <c r="C27" s="21" t="s">
        <v>40</v>
      </c>
      <c r="D27" s="46">
        <v>78519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78519</v>
      </c>
      <c r="O27" s="47">
        <f t="shared" si="1"/>
        <v>2.6324806383478059</v>
      </c>
      <c r="P27" s="9"/>
    </row>
    <row r="28" spans="1:119" ht="15.75">
      <c r="A28" s="28" t="s">
        <v>41</v>
      </c>
      <c r="B28" s="29"/>
      <c r="C28" s="30"/>
      <c r="D28" s="31">
        <f t="shared" ref="D28:M28" si="8">SUM(D29:D29)</f>
        <v>1684825</v>
      </c>
      <c r="E28" s="31">
        <f t="shared" si="8"/>
        <v>37034</v>
      </c>
      <c r="F28" s="31">
        <f t="shared" si="8"/>
        <v>0</v>
      </c>
      <c r="G28" s="31">
        <f t="shared" si="8"/>
        <v>63733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1785592</v>
      </c>
      <c r="O28" s="43">
        <f t="shared" si="1"/>
        <v>59.864954571361515</v>
      </c>
      <c r="P28" s="9"/>
    </row>
    <row r="29" spans="1:119">
      <c r="A29" s="12"/>
      <c r="B29" s="44">
        <v>572</v>
      </c>
      <c r="C29" s="20" t="s">
        <v>43</v>
      </c>
      <c r="D29" s="46">
        <v>1684825</v>
      </c>
      <c r="E29" s="46">
        <v>37034</v>
      </c>
      <c r="F29" s="46">
        <v>0</v>
      </c>
      <c r="G29" s="46">
        <v>63733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1785592</v>
      </c>
      <c r="O29" s="47">
        <f t="shared" si="1"/>
        <v>59.864954571361515</v>
      </c>
      <c r="P29" s="9"/>
    </row>
    <row r="30" spans="1:119" ht="15.75">
      <c r="A30" s="28" t="s">
        <v>45</v>
      </c>
      <c r="B30" s="29"/>
      <c r="C30" s="30"/>
      <c r="D30" s="31">
        <f t="shared" ref="D30:M30" si="9">SUM(D31:D31)</f>
        <v>76180</v>
      </c>
      <c r="E30" s="31">
        <f t="shared" si="9"/>
        <v>558652</v>
      </c>
      <c r="F30" s="31">
        <f t="shared" si="9"/>
        <v>0</v>
      </c>
      <c r="G30" s="31">
        <f t="shared" si="9"/>
        <v>0</v>
      </c>
      <c r="H30" s="31">
        <f t="shared" si="9"/>
        <v>8863</v>
      </c>
      <c r="I30" s="31">
        <f t="shared" si="9"/>
        <v>473841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1117536</v>
      </c>
      <c r="O30" s="43">
        <f t="shared" si="1"/>
        <v>37.467261206289606</v>
      </c>
      <c r="P30" s="9"/>
    </row>
    <row r="31" spans="1:119" ht="15.75" thickBot="1">
      <c r="A31" s="12"/>
      <c r="B31" s="44">
        <v>581</v>
      </c>
      <c r="C31" s="20" t="s">
        <v>44</v>
      </c>
      <c r="D31" s="46">
        <v>76180</v>
      </c>
      <c r="E31" s="46">
        <v>558652</v>
      </c>
      <c r="F31" s="46">
        <v>0</v>
      </c>
      <c r="G31" s="46">
        <v>0</v>
      </c>
      <c r="H31" s="46">
        <v>8863</v>
      </c>
      <c r="I31" s="46">
        <v>473841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1117536</v>
      </c>
      <c r="O31" s="47">
        <f t="shared" si="1"/>
        <v>37.467261206289606</v>
      </c>
      <c r="P31" s="9"/>
    </row>
    <row r="32" spans="1:119" ht="16.5" thickBot="1">
      <c r="A32" s="14" t="s">
        <v>10</v>
      </c>
      <c r="B32" s="23"/>
      <c r="C32" s="22"/>
      <c r="D32" s="15">
        <f>SUM(D5,D14,D18,D23,D25,D28,D30)</f>
        <v>16996161</v>
      </c>
      <c r="E32" s="15">
        <f t="shared" ref="E32:M32" si="10">SUM(E5,E14,E18,E23,E25,E28,E30)</f>
        <v>1931611</v>
      </c>
      <c r="F32" s="15">
        <f t="shared" si="10"/>
        <v>633350</v>
      </c>
      <c r="G32" s="15">
        <f t="shared" si="10"/>
        <v>2208920</v>
      </c>
      <c r="H32" s="15">
        <f t="shared" si="10"/>
        <v>8863</v>
      </c>
      <c r="I32" s="15">
        <f t="shared" si="10"/>
        <v>13906609</v>
      </c>
      <c r="J32" s="15">
        <f t="shared" si="10"/>
        <v>2863473</v>
      </c>
      <c r="K32" s="15">
        <f t="shared" si="10"/>
        <v>540191</v>
      </c>
      <c r="L32" s="15">
        <f t="shared" si="10"/>
        <v>0</v>
      </c>
      <c r="M32" s="15">
        <f t="shared" si="10"/>
        <v>0</v>
      </c>
      <c r="N32" s="15">
        <f t="shared" si="4"/>
        <v>39089178</v>
      </c>
      <c r="O32" s="37">
        <f t="shared" si="1"/>
        <v>1310.5299896067322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54</v>
      </c>
      <c r="M34" s="163"/>
      <c r="N34" s="163"/>
      <c r="O34" s="41">
        <v>29827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50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3284215</v>
      </c>
      <c r="E5" s="26">
        <f t="shared" si="0"/>
        <v>0</v>
      </c>
      <c r="F5" s="26">
        <f t="shared" si="0"/>
        <v>632256</v>
      </c>
      <c r="G5" s="26">
        <f t="shared" si="0"/>
        <v>151431</v>
      </c>
      <c r="H5" s="26">
        <f t="shared" si="0"/>
        <v>0</v>
      </c>
      <c r="I5" s="26">
        <f t="shared" si="0"/>
        <v>0</v>
      </c>
      <c r="J5" s="26">
        <f t="shared" si="0"/>
        <v>2928458</v>
      </c>
      <c r="K5" s="26">
        <f t="shared" si="0"/>
        <v>723318</v>
      </c>
      <c r="L5" s="26">
        <f t="shared" si="0"/>
        <v>0</v>
      </c>
      <c r="M5" s="26">
        <f t="shared" si="0"/>
        <v>0</v>
      </c>
      <c r="N5" s="27">
        <f>SUM(D5:M5)</f>
        <v>7719678</v>
      </c>
      <c r="O5" s="32">
        <f t="shared" ref="O5:O32" si="1">(N5/O$34)</f>
        <v>262.94972409564684</v>
      </c>
      <c r="P5" s="6"/>
    </row>
    <row r="6" spans="1:133">
      <c r="A6" s="12"/>
      <c r="B6" s="44">
        <v>511</v>
      </c>
      <c r="C6" s="20" t="s">
        <v>19</v>
      </c>
      <c r="D6" s="46">
        <v>24185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24185</v>
      </c>
      <c r="O6" s="47">
        <f t="shared" si="1"/>
        <v>0.82379589890319505</v>
      </c>
      <c r="P6" s="9"/>
    </row>
    <row r="7" spans="1:133">
      <c r="A7" s="12"/>
      <c r="B7" s="44">
        <v>512</v>
      </c>
      <c r="C7" s="20" t="s">
        <v>20</v>
      </c>
      <c r="D7" s="46">
        <v>555019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555019</v>
      </c>
      <c r="O7" s="47">
        <f t="shared" si="1"/>
        <v>18.905204714217589</v>
      </c>
      <c r="P7" s="9"/>
    </row>
    <row r="8" spans="1:133">
      <c r="A8" s="12"/>
      <c r="B8" s="44">
        <v>513</v>
      </c>
      <c r="C8" s="20" t="s">
        <v>21</v>
      </c>
      <c r="D8" s="46">
        <v>1142583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1142583</v>
      </c>
      <c r="O8" s="47">
        <f t="shared" si="1"/>
        <v>38.918965869609643</v>
      </c>
      <c r="P8" s="9"/>
    </row>
    <row r="9" spans="1:133">
      <c r="A9" s="12"/>
      <c r="B9" s="44">
        <v>514</v>
      </c>
      <c r="C9" s="20" t="s">
        <v>22</v>
      </c>
      <c r="D9" s="46">
        <v>160150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160150</v>
      </c>
      <c r="O9" s="47">
        <f t="shared" si="1"/>
        <v>5.4550718713808841</v>
      </c>
      <c r="P9" s="9"/>
    </row>
    <row r="10" spans="1:133">
      <c r="A10" s="12"/>
      <c r="B10" s="44">
        <v>515</v>
      </c>
      <c r="C10" s="20" t="s">
        <v>23</v>
      </c>
      <c r="D10" s="46">
        <v>455493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455493</v>
      </c>
      <c r="O10" s="47">
        <f t="shared" si="1"/>
        <v>15.515123646024934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632256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632256</v>
      </c>
      <c r="O11" s="47">
        <f t="shared" si="1"/>
        <v>21.536071939505415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723318</v>
      </c>
      <c r="L12" s="46">
        <v>0</v>
      </c>
      <c r="M12" s="46">
        <v>0</v>
      </c>
      <c r="N12" s="46">
        <f t="shared" si="2"/>
        <v>723318</v>
      </c>
      <c r="O12" s="47">
        <f t="shared" si="1"/>
        <v>24.637849989781319</v>
      </c>
      <c r="P12" s="9"/>
    </row>
    <row r="13" spans="1:133">
      <c r="A13" s="12"/>
      <c r="B13" s="44">
        <v>519</v>
      </c>
      <c r="C13" s="20" t="s">
        <v>26</v>
      </c>
      <c r="D13" s="46">
        <v>946785</v>
      </c>
      <c r="E13" s="46">
        <v>0</v>
      </c>
      <c r="F13" s="46">
        <v>0</v>
      </c>
      <c r="G13" s="46">
        <v>151431</v>
      </c>
      <c r="H13" s="46">
        <v>0</v>
      </c>
      <c r="I13" s="46">
        <v>0</v>
      </c>
      <c r="J13" s="46">
        <v>2928458</v>
      </c>
      <c r="K13" s="46">
        <v>0</v>
      </c>
      <c r="L13" s="46">
        <v>0</v>
      </c>
      <c r="M13" s="46">
        <v>0</v>
      </c>
      <c r="N13" s="46">
        <f t="shared" si="2"/>
        <v>4026674</v>
      </c>
      <c r="O13" s="47">
        <f t="shared" si="1"/>
        <v>137.15764016622387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11452455</v>
      </c>
      <c r="E14" s="31">
        <f t="shared" si="3"/>
        <v>537351</v>
      </c>
      <c r="F14" s="31">
        <f t="shared" si="3"/>
        <v>0</v>
      </c>
      <c r="G14" s="31">
        <f t="shared" si="3"/>
        <v>41902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2" si="4">SUM(D14:M14)</f>
        <v>12031708</v>
      </c>
      <c r="O14" s="43">
        <f t="shared" si="1"/>
        <v>409.82723618775123</v>
      </c>
      <c r="P14" s="10"/>
    </row>
    <row r="15" spans="1:133">
      <c r="A15" s="12"/>
      <c r="B15" s="44">
        <v>521</v>
      </c>
      <c r="C15" s="20" t="s">
        <v>28</v>
      </c>
      <c r="D15" s="46">
        <v>6177582</v>
      </c>
      <c r="E15" s="46">
        <v>130973</v>
      </c>
      <c r="F15" s="46">
        <v>0</v>
      </c>
      <c r="G15" s="46">
        <v>41902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6350457</v>
      </c>
      <c r="O15" s="47">
        <f t="shared" si="1"/>
        <v>216.31095442468833</v>
      </c>
      <c r="P15" s="9"/>
    </row>
    <row r="16" spans="1:133">
      <c r="A16" s="12"/>
      <c r="B16" s="44">
        <v>522</v>
      </c>
      <c r="C16" s="20" t="s">
        <v>29</v>
      </c>
      <c r="D16" s="46">
        <v>5274873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5274873</v>
      </c>
      <c r="O16" s="47">
        <f t="shared" si="1"/>
        <v>179.67412630288166</v>
      </c>
      <c r="P16" s="9"/>
    </row>
    <row r="17" spans="1:119">
      <c r="A17" s="12"/>
      <c r="B17" s="44">
        <v>524</v>
      </c>
      <c r="C17" s="20" t="s">
        <v>30</v>
      </c>
      <c r="D17" s="46">
        <v>0</v>
      </c>
      <c r="E17" s="46">
        <v>406378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406378</v>
      </c>
      <c r="O17" s="47">
        <f t="shared" si="1"/>
        <v>13.84215546018121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SUM(D19:D22)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13911758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13911758</v>
      </c>
      <c r="O18" s="43">
        <f t="shared" si="1"/>
        <v>473.86599904625655</v>
      </c>
      <c r="P18" s="10"/>
    </row>
    <row r="19" spans="1:119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4509105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4509105</v>
      </c>
      <c r="O19" s="47">
        <f t="shared" si="1"/>
        <v>153.59033312895974</v>
      </c>
      <c r="P19" s="9"/>
    </row>
    <row r="20" spans="1:119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2388031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2388031</v>
      </c>
      <c r="O20" s="47">
        <f t="shared" si="1"/>
        <v>81.341746712991352</v>
      </c>
      <c r="P20" s="9"/>
    </row>
    <row r="21" spans="1:119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6052653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6052653</v>
      </c>
      <c r="O21" s="47">
        <f t="shared" si="1"/>
        <v>206.16707541385654</v>
      </c>
      <c r="P21" s="9"/>
    </row>
    <row r="22" spans="1:119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961969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961969</v>
      </c>
      <c r="O22" s="47">
        <f t="shared" si="1"/>
        <v>32.766843790448938</v>
      </c>
      <c r="P22" s="9"/>
    </row>
    <row r="23" spans="1:119" ht="15.75">
      <c r="A23" s="28" t="s">
        <v>36</v>
      </c>
      <c r="B23" s="29"/>
      <c r="C23" s="30"/>
      <c r="D23" s="31">
        <f t="shared" ref="D23:M23" si="6">SUM(D24:D24)</f>
        <v>763945</v>
      </c>
      <c r="E23" s="31">
        <f t="shared" si="6"/>
        <v>418917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1182862</v>
      </c>
      <c r="O23" s="43">
        <f t="shared" si="1"/>
        <v>40.290959874650859</v>
      </c>
      <c r="P23" s="10"/>
    </row>
    <row r="24" spans="1:119">
      <c r="A24" s="12"/>
      <c r="B24" s="44">
        <v>541</v>
      </c>
      <c r="C24" s="20" t="s">
        <v>37</v>
      </c>
      <c r="D24" s="46">
        <v>763945</v>
      </c>
      <c r="E24" s="46">
        <v>418917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1182862</v>
      </c>
      <c r="O24" s="47">
        <f t="shared" si="1"/>
        <v>40.290959874650859</v>
      </c>
      <c r="P24" s="9"/>
    </row>
    <row r="25" spans="1:119" ht="15.75">
      <c r="A25" s="28" t="s">
        <v>38</v>
      </c>
      <c r="B25" s="29"/>
      <c r="C25" s="30"/>
      <c r="D25" s="31">
        <f t="shared" ref="D25:M25" si="7">SUM(D26:D27)</f>
        <v>47592</v>
      </c>
      <c r="E25" s="31">
        <f t="shared" si="7"/>
        <v>54695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102287</v>
      </c>
      <c r="O25" s="43">
        <f t="shared" si="1"/>
        <v>3.4841269841269842</v>
      </c>
      <c r="P25" s="10"/>
    </row>
    <row r="26" spans="1:119">
      <c r="A26" s="13"/>
      <c r="B26" s="45">
        <v>552</v>
      </c>
      <c r="C26" s="21" t="s">
        <v>39</v>
      </c>
      <c r="D26" s="46">
        <v>0</v>
      </c>
      <c r="E26" s="46">
        <v>54695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54695</v>
      </c>
      <c r="O26" s="47">
        <f t="shared" si="1"/>
        <v>1.8630356291300498</v>
      </c>
      <c r="P26" s="9"/>
    </row>
    <row r="27" spans="1:119">
      <c r="A27" s="13"/>
      <c r="B27" s="45">
        <v>559</v>
      </c>
      <c r="C27" s="21" t="s">
        <v>40</v>
      </c>
      <c r="D27" s="46">
        <v>47592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47592</v>
      </c>
      <c r="O27" s="47">
        <f t="shared" si="1"/>
        <v>1.6210913549969344</v>
      </c>
      <c r="P27" s="9"/>
    </row>
    <row r="28" spans="1:119" ht="15.75">
      <c r="A28" s="28" t="s">
        <v>41</v>
      </c>
      <c r="B28" s="29"/>
      <c r="C28" s="30"/>
      <c r="D28" s="31">
        <f t="shared" ref="D28:M28" si="8">SUM(D29:D29)</f>
        <v>1688433</v>
      </c>
      <c r="E28" s="31">
        <f t="shared" si="8"/>
        <v>44773</v>
      </c>
      <c r="F28" s="31">
        <f t="shared" si="8"/>
        <v>0</v>
      </c>
      <c r="G28" s="31">
        <f t="shared" si="8"/>
        <v>1975362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3708568</v>
      </c>
      <c r="O28" s="43">
        <f t="shared" si="1"/>
        <v>126.32222903467539</v>
      </c>
      <c r="P28" s="9"/>
    </row>
    <row r="29" spans="1:119">
      <c r="A29" s="12"/>
      <c r="B29" s="44">
        <v>572</v>
      </c>
      <c r="C29" s="20" t="s">
        <v>43</v>
      </c>
      <c r="D29" s="46">
        <v>1688433</v>
      </c>
      <c r="E29" s="46">
        <v>44773</v>
      </c>
      <c r="F29" s="46">
        <v>0</v>
      </c>
      <c r="G29" s="46">
        <v>1975362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3708568</v>
      </c>
      <c r="O29" s="47">
        <f t="shared" si="1"/>
        <v>126.32222903467539</v>
      </c>
      <c r="P29" s="9"/>
    </row>
    <row r="30" spans="1:119" ht="15.75">
      <c r="A30" s="28" t="s">
        <v>45</v>
      </c>
      <c r="B30" s="29"/>
      <c r="C30" s="30"/>
      <c r="D30" s="31">
        <f t="shared" ref="D30:M30" si="9">SUM(D31:D31)</f>
        <v>243966</v>
      </c>
      <c r="E30" s="31">
        <f t="shared" si="9"/>
        <v>2488443</v>
      </c>
      <c r="F30" s="31">
        <f t="shared" si="9"/>
        <v>0</v>
      </c>
      <c r="G30" s="31">
        <f t="shared" si="9"/>
        <v>39440</v>
      </c>
      <c r="H30" s="31">
        <f t="shared" si="9"/>
        <v>4312</v>
      </c>
      <c r="I30" s="31">
        <f t="shared" si="9"/>
        <v>520396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3296557</v>
      </c>
      <c r="O30" s="43">
        <f t="shared" si="1"/>
        <v>112.28820083111928</v>
      </c>
      <c r="P30" s="9"/>
    </row>
    <row r="31" spans="1:119" ht="15.75" thickBot="1">
      <c r="A31" s="12"/>
      <c r="B31" s="44">
        <v>581</v>
      </c>
      <c r="C31" s="20" t="s">
        <v>44</v>
      </c>
      <c r="D31" s="46">
        <v>243966</v>
      </c>
      <c r="E31" s="46">
        <v>2488443</v>
      </c>
      <c r="F31" s="46">
        <v>0</v>
      </c>
      <c r="G31" s="46">
        <v>39440</v>
      </c>
      <c r="H31" s="46">
        <v>4312</v>
      </c>
      <c r="I31" s="46">
        <v>520396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3296557</v>
      </c>
      <c r="O31" s="47">
        <f t="shared" si="1"/>
        <v>112.28820083111928</v>
      </c>
      <c r="P31" s="9"/>
    </row>
    <row r="32" spans="1:119" ht="16.5" thickBot="1">
      <c r="A32" s="14" t="s">
        <v>10</v>
      </c>
      <c r="B32" s="23"/>
      <c r="C32" s="22"/>
      <c r="D32" s="15">
        <f>SUM(D5,D14,D18,D23,D25,D28,D30)</f>
        <v>17480606</v>
      </c>
      <c r="E32" s="15">
        <f t="shared" ref="E32:M32" si="10">SUM(E5,E14,E18,E23,E25,E28,E30)</f>
        <v>3544179</v>
      </c>
      <c r="F32" s="15">
        <f t="shared" si="10"/>
        <v>632256</v>
      </c>
      <c r="G32" s="15">
        <f t="shared" si="10"/>
        <v>2208135</v>
      </c>
      <c r="H32" s="15">
        <f t="shared" si="10"/>
        <v>4312</v>
      </c>
      <c r="I32" s="15">
        <f t="shared" si="10"/>
        <v>14432154</v>
      </c>
      <c r="J32" s="15">
        <f t="shared" si="10"/>
        <v>2928458</v>
      </c>
      <c r="K32" s="15">
        <f t="shared" si="10"/>
        <v>723318</v>
      </c>
      <c r="L32" s="15">
        <f t="shared" si="10"/>
        <v>0</v>
      </c>
      <c r="M32" s="15">
        <f t="shared" si="10"/>
        <v>0</v>
      </c>
      <c r="N32" s="15">
        <f t="shared" si="4"/>
        <v>41953418</v>
      </c>
      <c r="O32" s="37">
        <f t="shared" si="1"/>
        <v>1429.0284760542272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52</v>
      </c>
      <c r="M34" s="163"/>
      <c r="N34" s="163"/>
      <c r="O34" s="41">
        <v>29358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50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3722708</v>
      </c>
      <c r="E5" s="26">
        <f t="shared" si="0"/>
        <v>0</v>
      </c>
      <c r="F5" s="26">
        <f t="shared" si="0"/>
        <v>634609</v>
      </c>
      <c r="G5" s="26">
        <f t="shared" si="0"/>
        <v>378075</v>
      </c>
      <c r="H5" s="26">
        <f t="shared" si="0"/>
        <v>0</v>
      </c>
      <c r="I5" s="26">
        <f t="shared" si="0"/>
        <v>0</v>
      </c>
      <c r="J5" s="26">
        <f t="shared" si="0"/>
        <v>3010101</v>
      </c>
      <c r="K5" s="26">
        <f t="shared" si="0"/>
        <v>408085</v>
      </c>
      <c r="L5" s="26">
        <f t="shared" si="0"/>
        <v>0</v>
      </c>
      <c r="M5" s="26">
        <f t="shared" si="0"/>
        <v>0</v>
      </c>
      <c r="N5" s="27">
        <f>SUM(D5:M5)</f>
        <v>8153578</v>
      </c>
      <c r="O5" s="32">
        <f t="shared" ref="O5:O32" si="1">(N5/O$34)</f>
        <v>283.68165054623893</v>
      </c>
      <c r="P5" s="6"/>
    </row>
    <row r="6" spans="1:133">
      <c r="A6" s="12"/>
      <c r="B6" s="44">
        <v>511</v>
      </c>
      <c r="C6" s="20" t="s">
        <v>19</v>
      </c>
      <c r="D6" s="46">
        <v>27215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27215</v>
      </c>
      <c r="O6" s="47">
        <f t="shared" si="1"/>
        <v>0.94687217312643523</v>
      </c>
      <c r="P6" s="9"/>
    </row>
    <row r="7" spans="1:133">
      <c r="A7" s="12"/>
      <c r="B7" s="44">
        <v>512</v>
      </c>
      <c r="C7" s="20" t="s">
        <v>20</v>
      </c>
      <c r="D7" s="46">
        <v>637284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637284</v>
      </c>
      <c r="O7" s="47">
        <f t="shared" si="1"/>
        <v>22.172569758541506</v>
      </c>
      <c r="P7" s="9"/>
    </row>
    <row r="8" spans="1:133">
      <c r="A8" s="12"/>
      <c r="B8" s="44">
        <v>513</v>
      </c>
      <c r="C8" s="20" t="s">
        <v>21</v>
      </c>
      <c r="D8" s="46">
        <v>1113571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1113571</v>
      </c>
      <c r="O8" s="47">
        <f t="shared" si="1"/>
        <v>38.743685199359824</v>
      </c>
      <c r="P8" s="9"/>
    </row>
    <row r="9" spans="1:133">
      <c r="A9" s="12"/>
      <c r="B9" s="44">
        <v>514</v>
      </c>
      <c r="C9" s="20" t="s">
        <v>22</v>
      </c>
      <c r="D9" s="46">
        <v>77778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77778</v>
      </c>
      <c r="O9" s="47">
        <f t="shared" si="1"/>
        <v>2.7060747338389812</v>
      </c>
      <c r="P9" s="9"/>
    </row>
    <row r="10" spans="1:133">
      <c r="A10" s="12"/>
      <c r="B10" s="44">
        <v>515</v>
      </c>
      <c r="C10" s="20" t="s">
        <v>23</v>
      </c>
      <c r="D10" s="46">
        <v>578503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578503</v>
      </c>
      <c r="O10" s="47">
        <f t="shared" si="1"/>
        <v>20.127444158374505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634609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634609</v>
      </c>
      <c r="O11" s="47">
        <f t="shared" si="1"/>
        <v>22.079500382715189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408085</v>
      </c>
      <c r="L12" s="46">
        <v>0</v>
      </c>
      <c r="M12" s="46">
        <v>0</v>
      </c>
      <c r="N12" s="46">
        <f t="shared" si="2"/>
        <v>408085</v>
      </c>
      <c r="O12" s="47">
        <f t="shared" si="1"/>
        <v>14.198211676292534</v>
      </c>
      <c r="P12" s="9"/>
    </row>
    <row r="13" spans="1:133">
      <c r="A13" s="12"/>
      <c r="B13" s="44">
        <v>519</v>
      </c>
      <c r="C13" s="20" t="s">
        <v>26</v>
      </c>
      <c r="D13" s="46">
        <v>1288357</v>
      </c>
      <c r="E13" s="46">
        <v>0</v>
      </c>
      <c r="F13" s="46">
        <v>0</v>
      </c>
      <c r="G13" s="46">
        <v>378075</v>
      </c>
      <c r="H13" s="46">
        <v>0</v>
      </c>
      <c r="I13" s="46">
        <v>0</v>
      </c>
      <c r="J13" s="46">
        <v>3010101</v>
      </c>
      <c r="K13" s="46">
        <v>0</v>
      </c>
      <c r="L13" s="46">
        <v>0</v>
      </c>
      <c r="M13" s="46">
        <v>0</v>
      </c>
      <c r="N13" s="46">
        <f t="shared" si="2"/>
        <v>4676533</v>
      </c>
      <c r="O13" s="47">
        <f t="shared" si="1"/>
        <v>162.70729246398997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11106772</v>
      </c>
      <c r="E14" s="31">
        <f t="shared" si="3"/>
        <v>670016</v>
      </c>
      <c r="F14" s="31">
        <f t="shared" si="3"/>
        <v>0</v>
      </c>
      <c r="G14" s="31">
        <f t="shared" si="3"/>
        <v>55337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2" si="4">SUM(D14:M14)</f>
        <v>11832125</v>
      </c>
      <c r="O14" s="43">
        <f t="shared" si="1"/>
        <v>411.66672465381669</v>
      </c>
      <c r="P14" s="10"/>
    </row>
    <row r="15" spans="1:133">
      <c r="A15" s="12"/>
      <c r="B15" s="44">
        <v>521</v>
      </c>
      <c r="C15" s="20" t="s">
        <v>28</v>
      </c>
      <c r="D15" s="46">
        <v>6217440</v>
      </c>
      <c r="E15" s="46">
        <v>48777</v>
      </c>
      <c r="F15" s="46">
        <v>0</v>
      </c>
      <c r="G15" s="46">
        <v>24909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6291126</v>
      </c>
      <c r="O15" s="47">
        <f t="shared" si="1"/>
        <v>218.88268039802381</v>
      </c>
      <c r="P15" s="9"/>
    </row>
    <row r="16" spans="1:133">
      <c r="A16" s="12"/>
      <c r="B16" s="44">
        <v>522</v>
      </c>
      <c r="C16" s="20" t="s">
        <v>29</v>
      </c>
      <c r="D16" s="46">
        <v>4889332</v>
      </c>
      <c r="E16" s="46">
        <v>70431</v>
      </c>
      <c r="F16" s="46">
        <v>0</v>
      </c>
      <c r="G16" s="46">
        <v>30428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4990191</v>
      </c>
      <c r="O16" s="47">
        <f t="shared" si="1"/>
        <v>173.62017256975855</v>
      </c>
      <c r="P16" s="9"/>
    </row>
    <row r="17" spans="1:119">
      <c r="A17" s="12"/>
      <c r="B17" s="44">
        <v>524</v>
      </c>
      <c r="C17" s="20" t="s">
        <v>30</v>
      </c>
      <c r="D17" s="46">
        <v>0</v>
      </c>
      <c r="E17" s="46">
        <v>550808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550808</v>
      </c>
      <c r="O17" s="47">
        <f t="shared" si="1"/>
        <v>19.163871686034376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SUM(D19:D22)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14766318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14766318</v>
      </c>
      <c r="O18" s="43">
        <f t="shared" si="1"/>
        <v>513.75401850949834</v>
      </c>
      <c r="P18" s="10"/>
    </row>
    <row r="19" spans="1:119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4805581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4805581</v>
      </c>
      <c r="O19" s="47">
        <f t="shared" si="1"/>
        <v>167.19716790759168</v>
      </c>
      <c r="P19" s="9"/>
    </row>
    <row r="20" spans="1:119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2165688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2165688</v>
      </c>
      <c r="O20" s="47">
        <f t="shared" si="1"/>
        <v>75.349245007306379</v>
      </c>
      <c r="P20" s="9"/>
    </row>
    <row r="21" spans="1:119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6847848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6847848</v>
      </c>
      <c r="O21" s="47">
        <f t="shared" si="1"/>
        <v>238.25231368728689</v>
      </c>
      <c r="P21" s="9"/>
    </row>
    <row r="22" spans="1:119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947201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947201</v>
      </c>
      <c r="O22" s="47">
        <f t="shared" si="1"/>
        <v>32.955291907313338</v>
      </c>
      <c r="P22" s="9"/>
    </row>
    <row r="23" spans="1:119" ht="15.75">
      <c r="A23" s="28" t="s">
        <v>36</v>
      </c>
      <c r="B23" s="29"/>
      <c r="C23" s="30"/>
      <c r="D23" s="31">
        <f t="shared" ref="D23:M23" si="6">SUM(D24:D24)</f>
        <v>821818</v>
      </c>
      <c r="E23" s="31">
        <f t="shared" si="6"/>
        <v>536950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1358768</v>
      </c>
      <c r="O23" s="43">
        <f t="shared" si="1"/>
        <v>47.274650337485213</v>
      </c>
      <c r="P23" s="10"/>
    </row>
    <row r="24" spans="1:119">
      <c r="A24" s="12"/>
      <c r="B24" s="44">
        <v>541</v>
      </c>
      <c r="C24" s="20" t="s">
        <v>37</v>
      </c>
      <c r="D24" s="46">
        <v>821818</v>
      </c>
      <c r="E24" s="46">
        <v>536950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1358768</v>
      </c>
      <c r="O24" s="47">
        <f t="shared" si="1"/>
        <v>47.274650337485213</v>
      </c>
      <c r="P24" s="9"/>
    </row>
    <row r="25" spans="1:119" ht="15.75">
      <c r="A25" s="28" t="s">
        <v>38</v>
      </c>
      <c r="B25" s="29"/>
      <c r="C25" s="30"/>
      <c r="D25" s="31">
        <f t="shared" ref="D25:M25" si="7">SUM(D26:D27)</f>
        <v>48903</v>
      </c>
      <c r="E25" s="31">
        <f t="shared" si="7"/>
        <v>1425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50328</v>
      </c>
      <c r="O25" s="43">
        <f t="shared" si="1"/>
        <v>1.7510263725558417</v>
      </c>
      <c r="P25" s="10"/>
    </row>
    <row r="26" spans="1:119">
      <c r="A26" s="13"/>
      <c r="B26" s="45">
        <v>552</v>
      </c>
      <c r="C26" s="21" t="s">
        <v>39</v>
      </c>
      <c r="D26" s="46">
        <v>0</v>
      </c>
      <c r="E26" s="46">
        <v>1425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1425</v>
      </c>
      <c r="O26" s="47">
        <f t="shared" si="1"/>
        <v>4.957901329065479E-2</v>
      </c>
      <c r="P26" s="9"/>
    </row>
    <row r="27" spans="1:119">
      <c r="A27" s="13"/>
      <c r="B27" s="45">
        <v>559</v>
      </c>
      <c r="C27" s="21" t="s">
        <v>40</v>
      </c>
      <c r="D27" s="46">
        <v>48903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48903</v>
      </c>
      <c r="O27" s="47">
        <f t="shared" si="1"/>
        <v>1.7014473592651869</v>
      </c>
      <c r="P27" s="9"/>
    </row>
    <row r="28" spans="1:119" ht="15.75">
      <c r="A28" s="28" t="s">
        <v>41</v>
      </c>
      <c r="B28" s="29"/>
      <c r="C28" s="30"/>
      <c r="D28" s="31">
        <f t="shared" ref="D28:M28" si="8">SUM(D29:D29)</f>
        <v>1707459</v>
      </c>
      <c r="E28" s="31">
        <f t="shared" si="8"/>
        <v>19032</v>
      </c>
      <c r="F28" s="31">
        <f t="shared" si="8"/>
        <v>0</v>
      </c>
      <c r="G28" s="31">
        <f t="shared" si="8"/>
        <v>764262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2490753</v>
      </c>
      <c r="O28" s="43">
        <f t="shared" si="1"/>
        <v>86.659000765430378</v>
      </c>
      <c r="P28" s="9"/>
    </row>
    <row r="29" spans="1:119">
      <c r="A29" s="12"/>
      <c r="B29" s="44">
        <v>572</v>
      </c>
      <c r="C29" s="20" t="s">
        <v>43</v>
      </c>
      <c r="D29" s="46">
        <v>1707459</v>
      </c>
      <c r="E29" s="46">
        <v>19032</v>
      </c>
      <c r="F29" s="46">
        <v>0</v>
      </c>
      <c r="G29" s="46">
        <v>764262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2490753</v>
      </c>
      <c r="O29" s="47">
        <f t="shared" si="1"/>
        <v>86.659000765430378</v>
      </c>
      <c r="P29" s="9"/>
    </row>
    <row r="30" spans="1:119" ht="15.75">
      <c r="A30" s="28" t="s">
        <v>45</v>
      </c>
      <c r="B30" s="29"/>
      <c r="C30" s="30"/>
      <c r="D30" s="31">
        <f t="shared" ref="D30:M30" si="9">SUM(D31:D31)</f>
        <v>90642</v>
      </c>
      <c r="E30" s="31">
        <f t="shared" si="9"/>
        <v>1549320</v>
      </c>
      <c r="F30" s="31">
        <f t="shared" si="9"/>
        <v>0</v>
      </c>
      <c r="G30" s="31">
        <f t="shared" si="9"/>
        <v>0</v>
      </c>
      <c r="H30" s="31">
        <f t="shared" si="9"/>
        <v>4866</v>
      </c>
      <c r="I30" s="31">
        <f t="shared" si="9"/>
        <v>443063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2087891</v>
      </c>
      <c r="O30" s="43">
        <f t="shared" si="1"/>
        <v>72.642509219956864</v>
      </c>
      <c r="P30" s="9"/>
    </row>
    <row r="31" spans="1:119" ht="15.75" thickBot="1">
      <c r="A31" s="12"/>
      <c r="B31" s="44">
        <v>581</v>
      </c>
      <c r="C31" s="20" t="s">
        <v>44</v>
      </c>
      <c r="D31" s="46">
        <v>90642</v>
      </c>
      <c r="E31" s="46">
        <v>1549320</v>
      </c>
      <c r="F31" s="46">
        <v>0</v>
      </c>
      <c r="G31" s="46">
        <v>0</v>
      </c>
      <c r="H31" s="46">
        <v>4866</v>
      </c>
      <c r="I31" s="46">
        <v>443063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2087891</v>
      </c>
      <c r="O31" s="47">
        <f t="shared" si="1"/>
        <v>72.642509219956864</v>
      </c>
      <c r="P31" s="9"/>
    </row>
    <row r="32" spans="1:119" ht="16.5" thickBot="1">
      <c r="A32" s="14" t="s">
        <v>10</v>
      </c>
      <c r="B32" s="23"/>
      <c r="C32" s="22"/>
      <c r="D32" s="15">
        <f>SUM(D5,D14,D18,D23,D25,D28,D30)</f>
        <v>17498302</v>
      </c>
      <c r="E32" s="15">
        <f t="shared" ref="E32:M32" si="10">SUM(E5,E14,E18,E23,E25,E28,E30)</f>
        <v>2776743</v>
      </c>
      <c r="F32" s="15">
        <f t="shared" si="10"/>
        <v>634609</v>
      </c>
      <c r="G32" s="15">
        <f t="shared" si="10"/>
        <v>1197674</v>
      </c>
      <c r="H32" s="15">
        <f t="shared" si="10"/>
        <v>4866</v>
      </c>
      <c r="I32" s="15">
        <f t="shared" si="10"/>
        <v>15209381</v>
      </c>
      <c r="J32" s="15">
        <f t="shared" si="10"/>
        <v>3010101</v>
      </c>
      <c r="K32" s="15">
        <f t="shared" si="10"/>
        <v>408085</v>
      </c>
      <c r="L32" s="15">
        <f t="shared" si="10"/>
        <v>0</v>
      </c>
      <c r="M32" s="15">
        <f t="shared" si="10"/>
        <v>0</v>
      </c>
      <c r="N32" s="15">
        <f t="shared" si="4"/>
        <v>40739761</v>
      </c>
      <c r="O32" s="37">
        <f t="shared" si="1"/>
        <v>1417.4295804049823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49</v>
      </c>
      <c r="M34" s="163"/>
      <c r="N34" s="163"/>
      <c r="O34" s="41">
        <v>28742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50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3895213</v>
      </c>
      <c r="E5" s="26">
        <f t="shared" ref="E5:M5" si="0">SUM(E6:E13)</f>
        <v>518</v>
      </c>
      <c r="F5" s="26">
        <f t="shared" si="0"/>
        <v>635556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2966145</v>
      </c>
      <c r="K5" s="26">
        <f t="shared" si="0"/>
        <v>494525</v>
      </c>
      <c r="L5" s="26">
        <f t="shared" si="0"/>
        <v>0</v>
      </c>
      <c r="M5" s="26">
        <f t="shared" si="0"/>
        <v>0</v>
      </c>
      <c r="N5" s="27">
        <f>SUM(D5:M5)</f>
        <v>7991957</v>
      </c>
      <c r="O5" s="32">
        <f t="shared" ref="O5:O33" si="1">(N5/O$35)</f>
        <v>330.25980412413736</v>
      </c>
      <c r="P5" s="6"/>
    </row>
    <row r="6" spans="1:133">
      <c r="A6" s="12"/>
      <c r="B6" s="44">
        <v>511</v>
      </c>
      <c r="C6" s="20" t="s">
        <v>19</v>
      </c>
      <c r="D6" s="46">
        <v>25945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25945</v>
      </c>
      <c r="O6" s="47">
        <f t="shared" si="1"/>
        <v>1.0721517418075126</v>
      </c>
      <c r="P6" s="9"/>
    </row>
    <row r="7" spans="1:133">
      <c r="A7" s="12"/>
      <c r="B7" s="44">
        <v>512</v>
      </c>
      <c r="C7" s="20" t="s">
        <v>20</v>
      </c>
      <c r="D7" s="46">
        <v>657489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657489</v>
      </c>
      <c r="O7" s="47">
        <f t="shared" si="1"/>
        <v>27.170089673126988</v>
      </c>
      <c r="P7" s="9"/>
    </row>
    <row r="8" spans="1:133">
      <c r="A8" s="12"/>
      <c r="B8" s="44">
        <v>513</v>
      </c>
      <c r="C8" s="20" t="s">
        <v>21</v>
      </c>
      <c r="D8" s="46">
        <v>1099589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1099589</v>
      </c>
      <c r="O8" s="47">
        <f t="shared" si="1"/>
        <v>45.439439646266372</v>
      </c>
      <c r="P8" s="9"/>
    </row>
    <row r="9" spans="1:133">
      <c r="A9" s="12"/>
      <c r="B9" s="44">
        <v>514</v>
      </c>
      <c r="C9" s="20" t="s">
        <v>22</v>
      </c>
      <c r="D9" s="46">
        <v>117984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117984</v>
      </c>
      <c r="O9" s="47">
        <f t="shared" si="1"/>
        <v>4.8755733708004465</v>
      </c>
      <c r="P9" s="9"/>
    </row>
    <row r="10" spans="1:133">
      <c r="A10" s="12"/>
      <c r="B10" s="44">
        <v>515</v>
      </c>
      <c r="C10" s="20" t="s">
        <v>23</v>
      </c>
      <c r="D10" s="46">
        <v>691526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691526</v>
      </c>
      <c r="O10" s="47">
        <f t="shared" si="1"/>
        <v>28.576635398156949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635556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635556</v>
      </c>
      <c r="O11" s="47">
        <f t="shared" si="1"/>
        <v>26.26372990619447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494525</v>
      </c>
      <c r="L12" s="46">
        <v>0</v>
      </c>
      <c r="M12" s="46">
        <v>0</v>
      </c>
      <c r="N12" s="46">
        <f t="shared" si="2"/>
        <v>494525</v>
      </c>
      <c r="O12" s="47">
        <f t="shared" si="1"/>
        <v>20.435761808339187</v>
      </c>
      <c r="P12" s="9"/>
    </row>
    <row r="13" spans="1:133">
      <c r="A13" s="12"/>
      <c r="B13" s="44">
        <v>519</v>
      </c>
      <c r="C13" s="20" t="s">
        <v>26</v>
      </c>
      <c r="D13" s="46">
        <v>1302680</v>
      </c>
      <c r="E13" s="46">
        <v>518</v>
      </c>
      <c r="F13" s="46">
        <v>0</v>
      </c>
      <c r="G13" s="46">
        <v>0</v>
      </c>
      <c r="H13" s="46">
        <v>0</v>
      </c>
      <c r="I13" s="46">
        <v>0</v>
      </c>
      <c r="J13" s="46">
        <v>2966145</v>
      </c>
      <c r="K13" s="46">
        <v>0</v>
      </c>
      <c r="L13" s="46">
        <v>0</v>
      </c>
      <c r="M13" s="46">
        <v>0</v>
      </c>
      <c r="N13" s="46">
        <f t="shared" si="2"/>
        <v>4269343</v>
      </c>
      <c r="O13" s="47">
        <f t="shared" si="1"/>
        <v>176.42642257944544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10158728</v>
      </c>
      <c r="E14" s="31">
        <f t="shared" si="3"/>
        <v>664243</v>
      </c>
      <c r="F14" s="31">
        <f t="shared" si="3"/>
        <v>0</v>
      </c>
      <c r="G14" s="31">
        <f t="shared" si="3"/>
        <v>1608254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3" si="4">SUM(D14:M14)</f>
        <v>12431225</v>
      </c>
      <c r="O14" s="43">
        <f t="shared" si="1"/>
        <v>513.70821108310258</v>
      </c>
      <c r="P14" s="10"/>
    </row>
    <row r="15" spans="1:133">
      <c r="A15" s="12"/>
      <c r="B15" s="44">
        <v>521</v>
      </c>
      <c r="C15" s="20" t="s">
        <v>28</v>
      </c>
      <c r="D15" s="46">
        <v>5544732</v>
      </c>
      <c r="E15" s="46">
        <v>116103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5660835</v>
      </c>
      <c r="O15" s="47">
        <f t="shared" si="1"/>
        <v>233.92846811851729</v>
      </c>
      <c r="P15" s="9"/>
    </row>
    <row r="16" spans="1:133">
      <c r="A16" s="12"/>
      <c r="B16" s="44">
        <v>522</v>
      </c>
      <c r="C16" s="20" t="s">
        <v>29</v>
      </c>
      <c r="D16" s="46">
        <v>4613996</v>
      </c>
      <c r="E16" s="46">
        <v>39277</v>
      </c>
      <c r="F16" s="46">
        <v>0</v>
      </c>
      <c r="G16" s="46">
        <v>1608254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6261527</v>
      </c>
      <c r="O16" s="47">
        <f t="shared" si="1"/>
        <v>258.75147733377412</v>
      </c>
      <c r="P16" s="9"/>
    </row>
    <row r="17" spans="1:16">
      <c r="A17" s="12"/>
      <c r="B17" s="44">
        <v>524</v>
      </c>
      <c r="C17" s="20" t="s">
        <v>30</v>
      </c>
      <c r="D17" s="46">
        <v>0</v>
      </c>
      <c r="E17" s="46">
        <v>508863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508863</v>
      </c>
      <c r="O17" s="47">
        <f t="shared" si="1"/>
        <v>21.028265630811191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10992558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10992558</v>
      </c>
      <c r="O18" s="43">
        <f t="shared" si="1"/>
        <v>454.25670482251331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3973655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3973655</v>
      </c>
      <c r="O19" s="47">
        <f t="shared" si="1"/>
        <v>164.20740526468035</v>
      </c>
      <c r="P19" s="9"/>
    </row>
    <row r="20" spans="1:16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2014142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2014142</v>
      </c>
      <c r="O20" s="47">
        <f t="shared" si="1"/>
        <v>83.23244762180255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4473349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4473349</v>
      </c>
      <c r="O21" s="47">
        <f t="shared" si="1"/>
        <v>184.85677094094797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531412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531412</v>
      </c>
      <c r="O22" s="47">
        <f t="shared" si="1"/>
        <v>21.960080995082443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SUM(D24:D24)</f>
        <v>868755</v>
      </c>
      <c r="E23" s="31">
        <f t="shared" si="6"/>
        <v>-100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868655</v>
      </c>
      <c r="O23" s="43">
        <f t="shared" si="1"/>
        <v>35.896318029670645</v>
      </c>
      <c r="P23" s="10"/>
    </row>
    <row r="24" spans="1:16">
      <c r="A24" s="12"/>
      <c r="B24" s="44">
        <v>541</v>
      </c>
      <c r="C24" s="20" t="s">
        <v>37</v>
      </c>
      <c r="D24" s="46">
        <v>868755</v>
      </c>
      <c r="E24" s="46">
        <v>-100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868655</v>
      </c>
      <c r="O24" s="47">
        <f t="shared" si="1"/>
        <v>35.896318029670645</v>
      </c>
      <c r="P24" s="9"/>
    </row>
    <row r="25" spans="1:16" ht="15.75">
      <c r="A25" s="28" t="s">
        <v>38</v>
      </c>
      <c r="B25" s="29"/>
      <c r="C25" s="30"/>
      <c r="D25" s="31">
        <f t="shared" ref="D25:M25" si="7">SUM(D26:D27)</f>
        <v>63546</v>
      </c>
      <c r="E25" s="31">
        <f t="shared" si="7"/>
        <v>38022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101568</v>
      </c>
      <c r="O25" s="43">
        <f t="shared" si="1"/>
        <v>4.197198231331873</v>
      </c>
      <c r="P25" s="10"/>
    </row>
    <row r="26" spans="1:16">
      <c r="A26" s="13"/>
      <c r="B26" s="45">
        <v>552</v>
      </c>
      <c r="C26" s="21" t="s">
        <v>39</v>
      </c>
      <c r="D26" s="46">
        <v>0</v>
      </c>
      <c r="E26" s="46">
        <v>38022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38022</v>
      </c>
      <c r="O26" s="47">
        <f t="shared" si="1"/>
        <v>1.5712219513203025</v>
      </c>
      <c r="P26" s="9"/>
    </row>
    <row r="27" spans="1:16">
      <c r="A27" s="13"/>
      <c r="B27" s="45">
        <v>559</v>
      </c>
      <c r="C27" s="21" t="s">
        <v>40</v>
      </c>
      <c r="D27" s="46">
        <v>63546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63546</v>
      </c>
      <c r="O27" s="47">
        <f t="shared" si="1"/>
        <v>2.6259762800115709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SUM(D29:D30)</f>
        <v>7488418</v>
      </c>
      <c r="E28" s="31">
        <f t="shared" si="8"/>
        <v>359104</v>
      </c>
      <c r="F28" s="31">
        <f t="shared" si="8"/>
        <v>0</v>
      </c>
      <c r="G28" s="31">
        <f t="shared" si="8"/>
        <v>134029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7981551</v>
      </c>
      <c r="O28" s="43">
        <f t="shared" si="1"/>
        <v>329.82978635480805</v>
      </c>
      <c r="P28" s="9"/>
    </row>
    <row r="29" spans="1:16">
      <c r="A29" s="12"/>
      <c r="B29" s="44">
        <v>571</v>
      </c>
      <c r="C29" s="20" t="s">
        <v>42</v>
      </c>
      <c r="D29" s="46">
        <v>73741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73741</v>
      </c>
      <c r="O29" s="47">
        <f t="shared" si="1"/>
        <v>3.0472746807719329</v>
      </c>
      <c r="P29" s="9"/>
    </row>
    <row r="30" spans="1:16">
      <c r="A30" s="12"/>
      <c r="B30" s="44">
        <v>572</v>
      </c>
      <c r="C30" s="20" t="s">
        <v>43</v>
      </c>
      <c r="D30" s="46">
        <v>7414677</v>
      </c>
      <c r="E30" s="46">
        <v>359104</v>
      </c>
      <c r="F30" s="46">
        <v>0</v>
      </c>
      <c r="G30" s="46">
        <v>134029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7907810</v>
      </c>
      <c r="O30" s="47">
        <f t="shared" si="1"/>
        <v>326.78251167403613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SUM(D32:D32)</f>
        <v>76731</v>
      </c>
      <c r="E31" s="31">
        <f t="shared" si="9"/>
        <v>3570385</v>
      </c>
      <c r="F31" s="31">
        <f t="shared" si="9"/>
        <v>0</v>
      </c>
      <c r="G31" s="31">
        <f t="shared" si="9"/>
        <v>2583551</v>
      </c>
      <c r="H31" s="31">
        <f t="shared" si="9"/>
        <v>1629</v>
      </c>
      <c r="I31" s="31">
        <f t="shared" si="9"/>
        <v>1124029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4"/>
        <v>7356325</v>
      </c>
      <c r="O31" s="43">
        <f t="shared" si="1"/>
        <v>303.99293359229722</v>
      </c>
      <c r="P31" s="9"/>
    </row>
    <row r="32" spans="1:16" ht="15.75" thickBot="1">
      <c r="A32" s="12"/>
      <c r="B32" s="44">
        <v>581</v>
      </c>
      <c r="C32" s="20" t="s">
        <v>44</v>
      </c>
      <c r="D32" s="46">
        <v>76731</v>
      </c>
      <c r="E32" s="46">
        <v>3570385</v>
      </c>
      <c r="F32" s="46">
        <v>0</v>
      </c>
      <c r="G32" s="46">
        <v>2583551</v>
      </c>
      <c r="H32" s="46">
        <v>1629</v>
      </c>
      <c r="I32" s="46">
        <v>1124029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7356325</v>
      </c>
      <c r="O32" s="47">
        <f t="shared" si="1"/>
        <v>303.99293359229722</v>
      </c>
      <c r="P32" s="9"/>
    </row>
    <row r="33" spans="1:119" ht="16.5" thickBot="1">
      <c r="A33" s="14" t="s">
        <v>10</v>
      </c>
      <c r="B33" s="23"/>
      <c r="C33" s="22"/>
      <c r="D33" s="15">
        <f>SUM(D5,D14,D18,D23,D25,D28,D31)</f>
        <v>22551391</v>
      </c>
      <c r="E33" s="15">
        <f t="shared" ref="E33:M33" si="10">SUM(E5,E14,E18,E23,E25,E28,E31)</f>
        <v>4632172</v>
      </c>
      <c r="F33" s="15">
        <f t="shared" si="10"/>
        <v>635556</v>
      </c>
      <c r="G33" s="15">
        <f t="shared" si="10"/>
        <v>4325834</v>
      </c>
      <c r="H33" s="15">
        <f t="shared" si="10"/>
        <v>1629</v>
      </c>
      <c r="I33" s="15">
        <f t="shared" si="10"/>
        <v>12116587</v>
      </c>
      <c r="J33" s="15">
        <f t="shared" si="10"/>
        <v>2966145</v>
      </c>
      <c r="K33" s="15">
        <f t="shared" si="10"/>
        <v>494525</v>
      </c>
      <c r="L33" s="15">
        <f t="shared" si="10"/>
        <v>0</v>
      </c>
      <c r="M33" s="15">
        <f t="shared" si="10"/>
        <v>0</v>
      </c>
      <c r="N33" s="15">
        <f t="shared" si="4"/>
        <v>47723839</v>
      </c>
      <c r="O33" s="37">
        <f t="shared" si="1"/>
        <v>1972.140956237861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46</v>
      </c>
      <c r="M35" s="163"/>
      <c r="N35" s="163"/>
      <c r="O35" s="41">
        <v>24199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thickBot="1">
      <c r="A37" s="165" t="s">
        <v>50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A37:O37"/>
    <mergeCell ref="A36:O36"/>
    <mergeCell ref="L35:N3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3779067</v>
      </c>
      <c r="E5" s="26">
        <f t="shared" si="0"/>
        <v>0</v>
      </c>
      <c r="F5" s="26">
        <f t="shared" si="0"/>
        <v>635056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2620149</v>
      </c>
      <c r="K5" s="26">
        <f t="shared" si="0"/>
        <v>294645</v>
      </c>
      <c r="L5" s="26">
        <f t="shared" si="0"/>
        <v>0</v>
      </c>
      <c r="M5" s="26">
        <f t="shared" si="0"/>
        <v>0</v>
      </c>
      <c r="N5" s="27">
        <f>SUM(D5:M5)</f>
        <v>7328917</v>
      </c>
      <c r="O5" s="32">
        <f t="shared" ref="O5:O35" si="1">(N5/O$37)</f>
        <v>312.18763843925711</v>
      </c>
      <c r="P5" s="6"/>
    </row>
    <row r="6" spans="1:133">
      <c r="A6" s="12"/>
      <c r="B6" s="44">
        <v>511</v>
      </c>
      <c r="C6" s="20" t="s">
        <v>19</v>
      </c>
      <c r="D6" s="46">
        <v>24181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24181</v>
      </c>
      <c r="O6" s="47">
        <f t="shared" si="1"/>
        <v>1.0300306696200374</v>
      </c>
      <c r="P6" s="9"/>
    </row>
    <row r="7" spans="1:133">
      <c r="A7" s="12"/>
      <c r="B7" s="44">
        <v>512</v>
      </c>
      <c r="C7" s="20" t="s">
        <v>20</v>
      </c>
      <c r="D7" s="46">
        <v>659991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659991</v>
      </c>
      <c r="O7" s="47">
        <f t="shared" si="1"/>
        <v>28.113434997444198</v>
      </c>
      <c r="P7" s="9"/>
    </row>
    <row r="8" spans="1:133">
      <c r="A8" s="12"/>
      <c r="B8" s="44">
        <v>513</v>
      </c>
      <c r="C8" s="20" t="s">
        <v>21</v>
      </c>
      <c r="D8" s="46">
        <v>992534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992534</v>
      </c>
      <c r="O8" s="47">
        <f t="shared" si="1"/>
        <v>42.278667575396149</v>
      </c>
      <c r="P8" s="9"/>
    </row>
    <row r="9" spans="1:133">
      <c r="A9" s="12"/>
      <c r="B9" s="44">
        <v>514</v>
      </c>
      <c r="C9" s="20" t="s">
        <v>22</v>
      </c>
      <c r="D9" s="46">
        <v>92257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92257</v>
      </c>
      <c r="O9" s="47">
        <f t="shared" si="1"/>
        <v>3.9298432441642528</v>
      </c>
      <c r="P9" s="9"/>
    </row>
    <row r="10" spans="1:133">
      <c r="A10" s="12"/>
      <c r="B10" s="44">
        <v>515</v>
      </c>
      <c r="C10" s="20" t="s">
        <v>23</v>
      </c>
      <c r="D10" s="46">
        <v>738619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738619</v>
      </c>
      <c r="O10" s="47">
        <f t="shared" si="1"/>
        <v>31.462727892315556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635056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635056</v>
      </c>
      <c r="O11" s="47">
        <f t="shared" si="1"/>
        <v>27.051286420173795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294645</v>
      </c>
      <c r="L12" s="46">
        <v>0</v>
      </c>
      <c r="M12" s="46">
        <v>0</v>
      </c>
      <c r="N12" s="46">
        <f t="shared" si="2"/>
        <v>294645</v>
      </c>
      <c r="O12" s="47">
        <f t="shared" si="1"/>
        <v>12.550903049923326</v>
      </c>
      <c r="P12" s="9"/>
    </row>
    <row r="13" spans="1:133">
      <c r="A13" s="12"/>
      <c r="B13" s="44">
        <v>519</v>
      </c>
      <c r="C13" s="20" t="s">
        <v>26</v>
      </c>
      <c r="D13" s="46">
        <v>1271485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2620149</v>
      </c>
      <c r="K13" s="46">
        <v>0</v>
      </c>
      <c r="L13" s="46">
        <v>0</v>
      </c>
      <c r="M13" s="46">
        <v>0</v>
      </c>
      <c r="N13" s="46">
        <f t="shared" si="2"/>
        <v>3891634</v>
      </c>
      <c r="O13" s="47">
        <f t="shared" si="1"/>
        <v>165.77074459021981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10033533</v>
      </c>
      <c r="E14" s="31">
        <f t="shared" si="3"/>
        <v>1623620</v>
      </c>
      <c r="F14" s="31">
        <f t="shared" si="3"/>
        <v>0</v>
      </c>
      <c r="G14" s="31">
        <f t="shared" si="3"/>
        <v>1371050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5" si="4">SUM(D14:M14)</f>
        <v>13028203</v>
      </c>
      <c r="O14" s="43">
        <f t="shared" si="1"/>
        <v>554.95838302947686</v>
      </c>
      <c r="P14" s="10"/>
    </row>
    <row r="15" spans="1:133">
      <c r="A15" s="12"/>
      <c r="B15" s="44">
        <v>521</v>
      </c>
      <c r="C15" s="20" t="s">
        <v>28</v>
      </c>
      <c r="D15" s="46">
        <v>5441807</v>
      </c>
      <c r="E15" s="46">
        <v>497144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5938951</v>
      </c>
      <c r="O15" s="47">
        <f t="shared" si="1"/>
        <v>252.97968137672515</v>
      </c>
      <c r="P15" s="9"/>
    </row>
    <row r="16" spans="1:133">
      <c r="A16" s="12"/>
      <c r="B16" s="44">
        <v>522</v>
      </c>
      <c r="C16" s="20" t="s">
        <v>29</v>
      </c>
      <c r="D16" s="46">
        <v>4591726</v>
      </c>
      <c r="E16" s="46">
        <v>507017</v>
      </c>
      <c r="F16" s="46">
        <v>0</v>
      </c>
      <c r="G16" s="46">
        <v>1371050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6469793</v>
      </c>
      <c r="O16" s="47">
        <f t="shared" si="1"/>
        <v>275.59179587663999</v>
      </c>
      <c r="P16" s="9"/>
    </row>
    <row r="17" spans="1:16">
      <c r="A17" s="12"/>
      <c r="B17" s="44">
        <v>524</v>
      </c>
      <c r="C17" s="20" t="s">
        <v>30</v>
      </c>
      <c r="D17" s="46">
        <v>0</v>
      </c>
      <c r="E17" s="46">
        <v>619459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619459</v>
      </c>
      <c r="O17" s="47">
        <f t="shared" si="1"/>
        <v>26.386905776111774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9833859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9833859</v>
      </c>
      <c r="O18" s="43">
        <f t="shared" si="1"/>
        <v>418.88988754472655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3338263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3338263</v>
      </c>
      <c r="O19" s="47">
        <f t="shared" si="1"/>
        <v>142.1989691599932</v>
      </c>
      <c r="P19" s="9"/>
    </row>
    <row r="20" spans="1:16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2103093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2103093</v>
      </c>
      <c r="O20" s="47">
        <f t="shared" si="1"/>
        <v>89.584810018742544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3854051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3854051</v>
      </c>
      <c r="O21" s="47">
        <f t="shared" si="1"/>
        <v>164.16983302095758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538452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538452</v>
      </c>
      <c r="O22" s="47">
        <f t="shared" si="1"/>
        <v>22.936275345033227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SUM(D24:D24)</f>
        <v>2692572</v>
      </c>
      <c r="E23" s="31">
        <f t="shared" si="6"/>
        <v>22552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2715124</v>
      </c>
      <c r="O23" s="43">
        <f t="shared" si="1"/>
        <v>115.65530754813426</v>
      </c>
      <c r="P23" s="10"/>
    </row>
    <row r="24" spans="1:16">
      <c r="A24" s="12"/>
      <c r="B24" s="44">
        <v>541</v>
      </c>
      <c r="C24" s="20" t="s">
        <v>37</v>
      </c>
      <c r="D24" s="46">
        <v>2692572</v>
      </c>
      <c r="E24" s="46">
        <v>22552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2715124</v>
      </c>
      <c r="O24" s="47">
        <f t="shared" si="1"/>
        <v>115.65530754813426</v>
      </c>
      <c r="P24" s="9"/>
    </row>
    <row r="25" spans="1:16" ht="15.75">
      <c r="A25" s="28" t="s">
        <v>38</v>
      </c>
      <c r="B25" s="29"/>
      <c r="C25" s="30"/>
      <c r="D25" s="31">
        <f t="shared" ref="D25:M25" si="7">SUM(D26:D26)</f>
        <v>40956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40956</v>
      </c>
      <c r="O25" s="43">
        <f t="shared" si="1"/>
        <v>1.7445902197989436</v>
      </c>
      <c r="P25" s="10"/>
    </row>
    <row r="26" spans="1:16">
      <c r="A26" s="13"/>
      <c r="B26" s="45">
        <v>559</v>
      </c>
      <c r="C26" s="21" t="s">
        <v>40</v>
      </c>
      <c r="D26" s="46">
        <v>40956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40956</v>
      </c>
      <c r="O26" s="47">
        <f t="shared" si="1"/>
        <v>1.7445902197989436</v>
      </c>
      <c r="P26" s="9"/>
    </row>
    <row r="27" spans="1:16" ht="15.75">
      <c r="A27" s="28" t="s">
        <v>59</v>
      </c>
      <c r="B27" s="29"/>
      <c r="C27" s="30"/>
      <c r="D27" s="31">
        <f t="shared" ref="D27:M27" si="8">SUM(D28:D28)</f>
        <v>104942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104942</v>
      </c>
      <c r="O27" s="43">
        <f t="shared" si="1"/>
        <v>4.4701823138524448</v>
      </c>
      <c r="P27" s="10"/>
    </row>
    <row r="28" spans="1:16">
      <c r="A28" s="12"/>
      <c r="B28" s="44">
        <v>562</v>
      </c>
      <c r="C28" s="20" t="s">
        <v>60</v>
      </c>
      <c r="D28" s="46">
        <v>104942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104942</v>
      </c>
      <c r="O28" s="47">
        <f t="shared" si="1"/>
        <v>4.4701823138524448</v>
      </c>
      <c r="P28" s="9"/>
    </row>
    <row r="29" spans="1:16" ht="15.75">
      <c r="A29" s="28" t="s">
        <v>41</v>
      </c>
      <c r="B29" s="29"/>
      <c r="C29" s="30"/>
      <c r="D29" s="31">
        <f t="shared" ref="D29:M29" si="9">SUM(D30:D31)</f>
        <v>15826659</v>
      </c>
      <c r="E29" s="31">
        <f t="shared" si="9"/>
        <v>2163971</v>
      </c>
      <c r="F29" s="31">
        <f t="shared" si="9"/>
        <v>0</v>
      </c>
      <c r="G29" s="31">
        <f t="shared" si="9"/>
        <v>538066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4"/>
        <v>18528696</v>
      </c>
      <c r="O29" s="43">
        <f t="shared" si="1"/>
        <v>789.26120293065253</v>
      </c>
      <c r="P29" s="9"/>
    </row>
    <row r="30" spans="1:16">
      <c r="A30" s="12"/>
      <c r="B30" s="44">
        <v>571</v>
      </c>
      <c r="C30" s="20" t="s">
        <v>42</v>
      </c>
      <c r="D30" s="46">
        <v>70952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70952</v>
      </c>
      <c r="O30" s="47">
        <f t="shared" si="1"/>
        <v>3.0223206679161696</v>
      </c>
      <c r="P30" s="9"/>
    </row>
    <row r="31" spans="1:16">
      <c r="A31" s="12"/>
      <c r="B31" s="44">
        <v>572</v>
      </c>
      <c r="C31" s="20" t="s">
        <v>43</v>
      </c>
      <c r="D31" s="46">
        <v>15755707</v>
      </c>
      <c r="E31" s="46">
        <v>2163971</v>
      </c>
      <c r="F31" s="46">
        <v>0</v>
      </c>
      <c r="G31" s="46">
        <v>538066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18457744</v>
      </c>
      <c r="O31" s="47">
        <f t="shared" si="1"/>
        <v>786.23888226273641</v>
      </c>
      <c r="P31" s="9"/>
    </row>
    <row r="32" spans="1:16" ht="15.75">
      <c r="A32" s="28" t="s">
        <v>45</v>
      </c>
      <c r="B32" s="29"/>
      <c r="C32" s="30"/>
      <c r="D32" s="31">
        <f t="shared" ref="D32:M32" si="10">SUM(D33:D34)</f>
        <v>243338</v>
      </c>
      <c r="E32" s="31">
        <f t="shared" si="10"/>
        <v>5708442</v>
      </c>
      <c r="F32" s="31">
        <f t="shared" si="10"/>
        <v>0</v>
      </c>
      <c r="G32" s="31">
        <f t="shared" si="10"/>
        <v>0</v>
      </c>
      <c r="H32" s="31">
        <f t="shared" si="10"/>
        <v>19381</v>
      </c>
      <c r="I32" s="31">
        <f t="shared" si="10"/>
        <v>1445938</v>
      </c>
      <c r="J32" s="31">
        <f t="shared" si="10"/>
        <v>0</v>
      </c>
      <c r="K32" s="31">
        <f t="shared" si="10"/>
        <v>0</v>
      </c>
      <c r="L32" s="31">
        <f t="shared" si="10"/>
        <v>0</v>
      </c>
      <c r="M32" s="31">
        <f t="shared" si="10"/>
        <v>0</v>
      </c>
      <c r="N32" s="31">
        <f t="shared" si="4"/>
        <v>7417099</v>
      </c>
      <c r="O32" s="43">
        <f t="shared" si="1"/>
        <v>315.94390015334812</v>
      </c>
      <c r="P32" s="9"/>
    </row>
    <row r="33" spans="1:119">
      <c r="A33" s="12"/>
      <c r="B33" s="44">
        <v>581</v>
      </c>
      <c r="C33" s="20" t="s">
        <v>44</v>
      </c>
      <c r="D33" s="46">
        <v>243338</v>
      </c>
      <c r="E33" s="46">
        <v>5708442</v>
      </c>
      <c r="F33" s="46">
        <v>0</v>
      </c>
      <c r="G33" s="46">
        <v>0</v>
      </c>
      <c r="H33" s="46">
        <v>19381</v>
      </c>
      <c r="I33" s="46">
        <v>496438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6467599</v>
      </c>
      <c r="O33" s="47">
        <f t="shared" si="1"/>
        <v>275.49833872891463</v>
      </c>
      <c r="P33" s="9"/>
    </row>
    <row r="34" spans="1:119" ht="15.75" thickBot="1">
      <c r="A34" s="12"/>
      <c r="B34" s="44">
        <v>591</v>
      </c>
      <c r="C34" s="20" t="s">
        <v>61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949500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949500</v>
      </c>
      <c r="O34" s="47">
        <f t="shared" si="1"/>
        <v>40.445561424433464</v>
      </c>
      <c r="P34" s="9"/>
    </row>
    <row r="35" spans="1:119" ht="16.5" thickBot="1">
      <c r="A35" s="14" t="s">
        <v>10</v>
      </c>
      <c r="B35" s="23"/>
      <c r="C35" s="22"/>
      <c r="D35" s="15">
        <f t="shared" ref="D35:M35" si="11">SUM(D5,D14,D18,D23,D25,D27,D29,D32)</f>
        <v>32721067</v>
      </c>
      <c r="E35" s="15">
        <f t="shared" si="11"/>
        <v>9518585</v>
      </c>
      <c r="F35" s="15">
        <f t="shared" si="11"/>
        <v>635056</v>
      </c>
      <c r="G35" s="15">
        <f t="shared" si="11"/>
        <v>1909116</v>
      </c>
      <c r="H35" s="15">
        <f t="shared" si="11"/>
        <v>19381</v>
      </c>
      <c r="I35" s="15">
        <f t="shared" si="11"/>
        <v>11279797</v>
      </c>
      <c r="J35" s="15">
        <f t="shared" si="11"/>
        <v>2620149</v>
      </c>
      <c r="K35" s="15">
        <f t="shared" si="11"/>
        <v>294645</v>
      </c>
      <c r="L35" s="15">
        <f t="shared" si="11"/>
        <v>0</v>
      </c>
      <c r="M35" s="15">
        <f t="shared" si="11"/>
        <v>0</v>
      </c>
      <c r="N35" s="15">
        <f t="shared" si="4"/>
        <v>58997796</v>
      </c>
      <c r="O35" s="37">
        <f t="shared" si="1"/>
        <v>2513.111092179247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62</v>
      </c>
      <c r="M37" s="163"/>
      <c r="N37" s="163"/>
      <c r="O37" s="41">
        <v>23476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50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8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3721083</v>
      </c>
      <c r="E5" s="26">
        <f t="shared" si="0"/>
        <v>0</v>
      </c>
      <c r="F5" s="26">
        <f t="shared" si="0"/>
        <v>637822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345648</v>
      </c>
      <c r="L5" s="26">
        <f t="shared" si="0"/>
        <v>0</v>
      </c>
      <c r="M5" s="26">
        <f t="shared" si="0"/>
        <v>0</v>
      </c>
      <c r="N5" s="27">
        <f>SUM(D5:M5)</f>
        <v>4704553</v>
      </c>
      <c r="O5" s="32">
        <f t="shared" ref="O5:O35" si="1">(N5/O$37)</f>
        <v>205.60060309413512</v>
      </c>
      <c r="P5" s="6"/>
    </row>
    <row r="6" spans="1:133">
      <c r="A6" s="12"/>
      <c r="B6" s="44">
        <v>511</v>
      </c>
      <c r="C6" s="20" t="s">
        <v>19</v>
      </c>
      <c r="D6" s="46">
        <v>207760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207760</v>
      </c>
      <c r="O6" s="47">
        <f t="shared" si="1"/>
        <v>9.0796259068263261</v>
      </c>
      <c r="P6" s="9"/>
    </row>
    <row r="7" spans="1:133">
      <c r="A7" s="12"/>
      <c r="B7" s="44">
        <v>512</v>
      </c>
      <c r="C7" s="20" t="s">
        <v>20</v>
      </c>
      <c r="D7" s="46">
        <v>366257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366257</v>
      </c>
      <c r="O7" s="47">
        <f t="shared" si="1"/>
        <v>16.006336858666202</v>
      </c>
      <c r="P7" s="9"/>
    </row>
    <row r="8" spans="1:133">
      <c r="A8" s="12"/>
      <c r="B8" s="44">
        <v>513</v>
      </c>
      <c r="C8" s="20" t="s">
        <v>21</v>
      </c>
      <c r="D8" s="46">
        <v>1141652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1141652</v>
      </c>
      <c r="O8" s="47">
        <f t="shared" si="1"/>
        <v>49.893016344725112</v>
      </c>
      <c r="P8" s="9"/>
    </row>
    <row r="9" spans="1:133">
      <c r="A9" s="12"/>
      <c r="B9" s="44">
        <v>514</v>
      </c>
      <c r="C9" s="20" t="s">
        <v>22</v>
      </c>
      <c r="D9" s="46">
        <v>114447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114447</v>
      </c>
      <c r="O9" s="47">
        <f t="shared" si="1"/>
        <v>5.0016169915217201</v>
      </c>
      <c r="P9" s="9"/>
    </row>
    <row r="10" spans="1:133">
      <c r="A10" s="12"/>
      <c r="B10" s="44">
        <v>515</v>
      </c>
      <c r="C10" s="20" t="s">
        <v>23</v>
      </c>
      <c r="D10" s="46">
        <v>586043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586043</v>
      </c>
      <c r="O10" s="47">
        <f t="shared" si="1"/>
        <v>25.611528712525129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637822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637822</v>
      </c>
      <c r="O11" s="47">
        <f t="shared" si="1"/>
        <v>27.87439909098855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345648</v>
      </c>
      <c r="L12" s="46">
        <v>0</v>
      </c>
      <c r="M12" s="46">
        <v>0</v>
      </c>
      <c r="N12" s="46">
        <f t="shared" si="2"/>
        <v>345648</v>
      </c>
      <c r="O12" s="47">
        <f t="shared" si="1"/>
        <v>15.105672581068088</v>
      </c>
      <c r="P12" s="9"/>
    </row>
    <row r="13" spans="1:133">
      <c r="A13" s="12"/>
      <c r="B13" s="44">
        <v>519</v>
      </c>
      <c r="C13" s="20" t="s">
        <v>26</v>
      </c>
      <c r="D13" s="46">
        <v>1304924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1304924</v>
      </c>
      <c r="O13" s="47">
        <f t="shared" si="1"/>
        <v>57.028406607814006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SUM(D15:D16)</f>
        <v>8433107</v>
      </c>
      <c r="E14" s="31">
        <f t="shared" si="3"/>
        <v>498666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5" si="4">SUM(D14:M14)</f>
        <v>8931773</v>
      </c>
      <c r="O14" s="43">
        <f t="shared" si="1"/>
        <v>390.34057337645311</v>
      </c>
      <c r="P14" s="10"/>
    </row>
    <row r="15" spans="1:133">
      <c r="A15" s="12"/>
      <c r="B15" s="44">
        <v>521</v>
      </c>
      <c r="C15" s="20" t="s">
        <v>28</v>
      </c>
      <c r="D15" s="46">
        <v>4444687</v>
      </c>
      <c r="E15" s="46">
        <v>244474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4689161</v>
      </c>
      <c r="O15" s="47">
        <f t="shared" si="1"/>
        <v>204.92793462109955</v>
      </c>
      <c r="P15" s="9"/>
    </row>
    <row r="16" spans="1:133">
      <c r="A16" s="12"/>
      <c r="B16" s="44">
        <v>522</v>
      </c>
      <c r="C16" s="20" t="s">
        <v>29</v>
      </c>
      <c r="D16" s="46">
        <v>3988420</v>
      </c>
      <c r="E16" s="46">
        <v>254192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4242612</v>
      </c>
      <c r="O16" s="47">
        <f t="shared" si="1"/>
        <v>185.41263875535356</v>
      </c>
      <c r="P16" s="9"/>
    </row>
    <row r="17" spans="1:16" ht="15.75">
      <c r="A17" s="28" t="s">
        <v>31</v>
      </c>
      <c r="B17" s="29"/>
      <c r="C17" s="30"/>
      <c r="D17" s="31">
        <f t="shared" ref="D17:M17" si="5">SUM(D18:D21)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8512659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8512659</v>
      </c>
      <c r="O17" s="43">
        <f t="shared" si="1"/>
        <v>372.02425487282579</v>
      </c>
      <c r="P17" s="10"/>
    </row>
    <row r="18" spans="1:16">
      <c r="A18" s="12"/>
      <c r="B18" s="44">
        <v>533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2937916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2937916</v>
      </c>
      <c r="O18" s="47">
        <f t="shared" si="1"/>
        <v>128.39419631151122</v>
      </c>
      <c r="P18" s="9"/>
    </row>
    <row r="19" spans="1:16">
      <c r="A19" s="12"/>
      <c r="B19" s="44">
        <v>534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1810780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1810780</v>
      </c>
      <c r="O19" s="47">
        <f t="shared" si="1"/>
        <v>79.135565072983127</v>
      </c>
      <c r="P19" s="9"/>
    </row>
    <row r="20" spans="1:16">
      <c r="A20" s="12"/>
      <c r="B20" s="44">
        <v>535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3271048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3271048</v>
      </c>
      <c r="O20" s="47">
        <f t="shared" si="1"/>
        <v>142.95288873350231</v>
      </c>
      <c r="P20" s="9"/>
    </row>
    <row r="21" spans="1:16">
      <c r="A21" s="12"/>
      <c r="B21" s="44">
        <v>538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492915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492915</v>
      </c>
      <c r="O21" s="47">
        <f t="shared" si="1"/>
        <v>21.541604754829123</v>
      </c>
      <c r="P21" s="9"/>
    </row>
    <row r="22" spans="1:16" ht="15.75">
      <c r="A22" s="28" t="s">
        <v>36</v>
      </c>
      <c r="B22" s="29"/>
      <c r="C22" s="30"/>
      <c r="D22" s="31">
        <f t="shared" ref="D22:M22" si="6">SUM(D23:D23)</f>
        <v>743155</v>
      </c>
      <c r="E22" s="31">
        <f t="shared" si="6"/>
        <v>4561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747716</v>
      </c>
      <c r="O22" s="43">
        <f t="shared" si="1"/>
        <v>32.677038720391572</v>
      </c>
      <c r="P22" s="10"/>
    </row>
    <row r="23" spans="1:16">
      <c r="A23" s="12"/>
      <c r="B23" s="44">
        <v>541</v>
      </c>
      <c r="C23" s="20" t="s">
        <v>37</v>
      </c>
      <c r="D23" s="46">
        <v>743155</v>
      </c>
      <c r="E23" s="46">
        <v>4561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747716</v>
      </c>
      <c r="O23" s="47">
        <f t="shared" si="1"/>
        <v>32.677038720391572</v>
      </c>
      <c r="P23" s="9"/>
    </row>
    <row r="24" spans="1:16" ht="15.75">
      <c r="A24" s="28" t="s">
        <v>38</v>
      </c>
      <c r="B24" s="29"/>
      <c r="C24" s="30"/>
      <c r="D24" s="31">
        <f t="shared" ref="D24:M24" si="7">SUM(D25:D25)</f>
        <v>38011</v>
      </c>
      <c r="E24" s="31">
        <f t="shared" si="7"/>
        <v>10265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4"/>
        <v>48276</v>
      </c>
      <c r="O24" s="43">
        <f t="shared" si="1"/>
        <v>2.1097806135827288</v>
      </c>
      <c r="P24" s="10"/>
    </row>
    <row r="25" spans="1:16">
      <c r="A25" s="13"/>
      <c r="B25" s="45">
        <v>559</v>
      </c>
      <c r="C25" s="21" t="s">
        <v>40</v>
      </c>
      <c r="D25" s="46">
        <v>38011</v>
      </c>
      <c r="E25" s="46">
        <v>10265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48276</v>
      </c>
      <c r="O25" s="47">
        <f t="shared" si="1"/>
        <v>2.1097806135827288</v>
      </c>
      <c r="P25" s="9"/>
    </row>
    <row r="26" spans="1:16" ht="15.75">
      <c r="A26" s="28" t="s">
        <v>59</v>
      </c>
      <c r="B26" s="29"/>
      <c r="C26" s="30"/>
      <c r="D26" s="31">
        <f t="shared" ref="D26:M26" si="8">SUM(D27:D28)</f>
        <v>129381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2144646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4"/>
        <v>2274027</v>
      </c>
      <c r="O26" s="43">
        <f t="shared" si="1"/>
        <v>99.380604842234064</v>
      </c>
      <c r="P26" s="10"/>
    </row>
    <row r="27" spans="1:16">
      <c r="A27" s="12"/>
      <c r="B27" s="44">
        <v>562</v>
      </c>
      <c r="C27" s="20" t="s">
        <v>60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2144646</v>
      </c>
      <c r="K27" s="46">
        <v>0</v>
      </c>
      <c r="L27" s="46">
        <v>0</v>
      </c>
      <c r="M27" s="46">
        <v>0</v>
      </c>
      <c r="N27" s="46">
        <f t="shared" si="4"/>
        <v>2144646</v>
      </c>
      <c r="O27" s="47">
        <f t="shared" si="1"/>
        <v>93.726335110567263</v>
      </c>
      <c r="P27" s="9"/>
    </row>
    <row r="28" spans="1:16">
      <c r="A28" s="12"/>
      <c r="B28" s="44">
        <v>569</v>
      </c>
      <c r="C28" s="20" t="s">
        <v>80</v>
      </c>
      <c r="D28" s="46">
        <v>129381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129381</v>
      </c>
      <c r="O28" s="47">
        <f t="shared" si="1"/>
        <v>5.6542697316668127</v>
      </c>
      <c r="P28" s="9"/>
    </row>
    <row r="29" spans="1:16" ht="15.75">
      <c r="A29" s="28" t="s">
        <v>41</v>
      </c>
      <c r="B29" s="29"/>
      <c r="C29" s="30"/>
      <c r="D29" s="31">
        <f t="shared" ref="D29:M29" si="9">SUM(D30:D31)</f>
        <v>1713943</v>
      </c>
      <c r="E29" s="31">
        <f t="shared" si="9"/>
        <v>61108</v>
      </c>
      <c r="F29" s="31">
        <f t="shared" si="9"/>
        <v>0</v>
      </c>
      <c r="G29" s="31">
        <f t="shared" si="9"/>
        <v>93836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4"/>
        <v>1868887</v>
      </c>
      <c r="O29" s="43">
        <f t="shared" si="1"/>
        <v>81.67498470413426</v>
      </c>
      <c r="P29" s="9"/>
    </row>
    <row r="30" spans="1:16">
      <c r="A30" s="12"/>
      <c r="B30" s="44">
        <v>571</v>
      </c>
      <c r="C30" s="20" t="s">
        <v>42</v>
      </c>
      <c r="D30" s="46">
        <v>3489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3489</v>
      </c>
      <c r="O30" s="47">
        <f t="shared" si="1"/>
        <v>0.15247793025085221</v>
      </c>
      <c r="P30" s="9"/>
    </row>
    <row r="31" spans="1:16">
      <c r="A31" s="12"/>
      <c r="B31" s="44">
        <v>572</v>
      </c>
      <c r="C31" s="20" t="s">
        <v>43</v>
      </c>
      <c r="D31" s="46">
        <v>1710454</v>
      </c>
      <c r="E31" s="46">
        <v>61108</v>
      </c>
      <c r="F31" s="46">
        <v>0</v>
      </c>
      <c r="G31" s="46">
        <v>93836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1865398</v>
      </c>
      <c r="O31" s="47">
        <f t="shared" si="1"/>
        <v>81.522506773883407</v>
      </c>
      <c r="P31" s="9"/>
    </row>
    <row r="32" spans="1:16" ht="15.75">
      <c r="A32" s="28" t="s">
        <v>45</v>
      </c>
      <c r="B32" s="29"/>
      <c r="C32" s="30"/>
      <c r="D32" s="31">
        <f t="shared" ref="D32:M32" si="10">SUM(D33:D34)</f>
        <v>75750</v>
      </c>
      <c r="E32" s="31">
        <f t="shared" si="10"/>
        <v>649332</v>
      </c>
      <c r="F32" s="31">
        <f t="shared" si="10"/>
        <v>0</v>
      </c>
      <c r="G32" s="31">
        <f t="shared" si="10"/>
        <v>0</v>
      </c>
      <c r="H32" s="31">
        <f t="shared" si="10"/>
        <v>30934</v>
      </c>
      <c r="I32" s="31">
        <f t="shared" si="10"/>
        <v>2465315</v>
      </c>
      <c r="J32" s="31">
        <f t="shared" si="10"/>
        <v>0</v>
      </c>
      <c r="K32" s="31">
        <f t="shared" si="10"/>
        <v>0</v>
      </c>
      <c r="L32" s="31">
        <f t="shared" si="10"/>
        <v>0</v>
      </c>
      <c r="M32" s="31">
        <f t="shared" si="10"/>
        <v>0</v>
      </c>
      <c r="N32" s="31">
        <f t="shared" si="4"/>
        <v>3221331</v>
      </c>
      <c r="O32" s="43">
        <f t="shared" si="1"/>
        <v>140.78013285551961</v>
      </c>
      <c r="P32" s="9"/>
    </row>
    <row r="33" spans="1:119">
      <c r="A33" s="12"/>
      <c r="B33" s="44">
        <v>581</v>
      </c>
      <c r="C33" s="20" t="s">
        <v>44</v>
      </c>
      <c r="D33" s="46">
        <v>75750</v>
      </c>
      <c r="E33" s="46">
        <v>649332</v>
      </c>
      <c r="F33" s="46">
        <v>0</v>
      </c>
      <c r="G33" s="46">
        <v>0</v>
      </c>
      <c r="H33" s="46">
        <v>30934</v>
      </c>
      <c r="I33" s="46">
        <v>1524873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2280889</v>
      </c>
      <c r="O33" s="47">
        <f t="shared" si="1"/>
        <v>99.680491215802817</v>
      </c>
      <c r="P33" s="9"/>
    </row>
    <row r="34" spans="1:119" ht="15.75" thickBot="1">
      <c r="A34" s="12"/>
      <c r="B34" s="44">
        <v>591</v>
      </c>
      <c r="C34" s="20" t="s">
        <v>61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940442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940442</v>
      </c>
      <c r="O34" s="47">
        <f t="shared" si="1"/>
        <v>41.099641639716808</v>
      </c>
      <c r="P34" s="9"/>
    </row>
    <row r="35" spans="1:119" ht="16.5" thickBot="1">
      <c r="A35" s="14" t="s">
        <v>10</v>
      </c>
      <c r="B35" s="23"/>
      <c r="C35" s="22"/>
      <c r="D35" s="15">
        <f t="shared" ref="D35:M35" si="11">SUM(D5,D14,D17,D22,D24,D26,D29,D32)</f>
        <v>14854430</v>
      </c>
      <c r="E35" s="15">
        <f t="shared" si="11"/>
        <v>1223932</v>
      </c>
      <c r="F35" s="15">
        <f t="shared" si="11"/>
        <v>637822</v>
      </c>
      <c r="G35" s="15">
        <f t="shared" si="11"/>
        <v>93836</v>
      </c>
      <c r="H35" s="15">
        <f t="shared" si="11"/>
        <v>30934</v>
      </c>
      <c r="I35" s="15">
        <f t="shared" si="11"/>
        <v>10977974</v>
      </c>
      <c r="J35" s="15">
        <f t="shared" si="11"/>
        <v>2144646</v>
      </c>
      <c r="K35" s="15">
        <f t="shared" si="11"/>
        <v>345648</v>
      </c>
      <c r="L35" s="15">
        <f t="shared" si="11"/>
        <v>0</v>
      </c>
      <c r="M35" s="15">
        <f t="shared" si="11"/>
        <v>0</v>
      </c>
      <c r="N35" s="15">
        <f t="shared" si="4"/>
        <v>30309222</v>
      </c>
      <c r="O35" s="37">
        <f t="shared" si="1"/>
        <v>1324.5879730792763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81</v>
      </c>
      <c r="M37" s="163"/>
      <c r="N37" s="163"/>
      <c r="O37" s="41">
        <v>22882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50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104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97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98</v>
      </c>
      <c r="N4" s="34" t="s">
        <v>5</v>
      </c>
      <c r="O4" s="34" t="s">
        <v>99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>SUM(D6:D14)</f>
        <v>6079592</v>
      </c>
      <c r="E5" s="26">
        <f t="shared" ref="E5:N5" si="0">SUM(E6:E14)</f>
        <v>409876</v>
      </c>
      <c r="F5" s="26">
        <f t="shared" si="0"/>
        <v>2806540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6153054</v>
      </c>
      <c r="K5" s="26">
        <f t="shared" si="0"/>
        <v>1857739</v>
      </c>
      <c r="L5" s="26">
        <f>SUM(L6:L14)</f>
        <v>0</v>
      </c>
      <c r="M5" s="26">
        <f t="shared" si="0"/>
        <v>0</v>
      </c>
      <c r="N5" s="26">
        <f t="shared" si="0"/>
        <v>0</v>
      </c>
      <c r="O5" s="27">
        <f>SUM(D5:N5)</f>
        <v>17306801</v>
      </c>
      <c r="P5" s="32">
        <f t="shared" ref="P5:P42" si="1">(O5/P$44)</f>
        <v>377.77876975464943</v>
      </c>
      <c r="Q5" s="6"/>
    </row>
    <row r="6" spans="1:134">
      <c r="A6" s="12"/>
      <c r="B6" s="44">
        <v>511</v>
      </c>
      <c r="C6" s="20" t="s">
        <v>19</v>
      </c>
      <c r="D6" s="46">
        <v>46287</v>
      </c>
      <c r="E6" s="46">
        <v>2074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48361</v>
      </c>
      <c r="P6" s="47">
        <f t="shared" si="1"/>
        <v>1.0556404435519078</v>
      </c>
      <c r="Q6" s="9"/>
    </row>
    <row r="7" spans="1:134">
      <c r="A7" s="12"/>
      <c r="B7" s="44">
        <v>512</v>
      </c>
      <c r="C7" s="20" t="s">
        <v>20</v>
      </c>
      <c r="D7" s="46">
        <v>642733</v>
      </c>
      <c r="E7" s="46">
        <v>2588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645321</v>
      </c>
      <c r="P7" s="47">
        <f t="shared" si="1"/>
        <v>14.086287435606391</v>
      </c>
      <c r="Q7" s="9"/>
    </row>
    <row r="8" spans="1:134">
      <c r="A8" s="12"/>
      <c r="B8" s="44">
        <v>513</v>
      </c>
      <c r="C8" s="20" t="s">
        <v>21</v>
      </c>
      <c r="D8" s="46">
        <v>835874</v>
      </c>
      <c r="E8" s="46">
        <v>108392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944266</v>
      </c>
      <c r="P8" s="47">
        <f t="shared" si="1"/>
        <v>20.611761110626038</v>
      </c>
      <c r="Q8" s="9"/>
    </row>
    <row r="9" spans="1:134">
      <c r="A9" s="12"/>
      <c r="B9" s="44">
        <v>514</v>
      </c>
      <c r="C9" s="20" t="s">
        <v>22</v>
      </c>
      <c r="D9" s="46">
        <v>143525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143525</v>
      </c>
      <c r="P9" s="47">
        <f t="shared" si="1"/>
        <v>3.1329127739456912</v>
      </c>
      <c r="Q9" s="9"/>
    </row>
    <row r="10" spans="1:134">
      <c r="A10" s="12"/>
      <c r="B10" s="44">
        <v>515</v>
      </c>
      <c r="C10" s="20" t="s">
        <v>23</v>
      </c>
      <c r="D10" s="46">
        <v>757474</v>
      </c>
      <c r="E10" s="46">
        <v>48714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806188</v>
      </c>
      <c r="P10" s="47">
        <f t="shared" si="1"/>
        <v>17.597747315113946</v>
      </c>
      <c r="Q10" s="9"/>
    </row>
    <row r="11" spans="1:134">
      <c r="A11" s="12"/>
      <c r="B11" s="44">
        <v>516</v>
      </c>
      <c r="C11" s="20" t="s">
        <v>56</v>
      </c>
      <c r="D11" s="46">
        <v>880455</v>
      </c>
      <c r="E11" s="46">
        <v>129709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1010164</v>
      </c>
      <c r="P11" s="47">
        <f t="shared" si="1"/>
        <v>22.05020518641404</v>
      </c>
      <c r="Q11" s="9"/>
    </row>
    <row r="12" spans="1:134">
      <c r="A12" s="12"/>
      <c r="B12" s="44">
        <v>517</v>
      </c>
      <c r="C12" s="20" t="s">
        <v>24</v>
      </c>
      <c r="D12" s="46">
        <v>0</v>
      </c>
      <c r="E12" s="46">
        <v>0</v>
      </c>
      <c r="F12" s="46">
        <v>2806540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2806540</v>
      </c>
      <c r="P12" s="47">
        <f t="shared" si="1"/>
        <v>61.262114729765131</v>
      </c>
      <c r="Q12" s="9"/>
    </row>
    <row r="13" spans="1:134">
      <c r="A13" s="12"/>
      <c r="B13" s="44">
        <v>518</v>
      </c>
      <c r="C13" s="20" t="s">
        <v>25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1857739</v>
      </c>
      <c r="L13" s="46">
        <v>0</v>
      </c>
      <c r="M13" s="46">
        <v>0</v>
      </c>
      <c r="N13" s="46">
        <v>0</v>
      </c>
      <c r="O13" s="46">
        <f t="shared" si="2"/>
        <v>1857739</v>
      </c>
      <c r="P13" s="47">
        <f t="shared" si="1"/>
        <v>40.551362088535754</v>
      </c>
      <c r="Q13" s="9"/>
    </row>
    <row r="14" spans="1:134">
      <c r="A14" s="12"/>
      <c r="B14" s="44">
        <v>519</v>
      </c>
      <c r="C14" s="20" t="s">
        <v>26</v>
      </c>
      <c r="D14" s="46">
        <v>2773244</v>
      </c>
      <c r="E14" s="46">
        <v>118399</v>
      </c>
      <c r="F14" s="46">
        <v>0</v>
      </c>
      <c r="G14" s="46">
        <v>0</v>
      </c>
      <c r="H14" s="46">
        <v>0</v>
      </c>
      <c r="I14" s="46">
        <v>0</v>
      </c>
      <c r="J14" s="46">
        <v>6153054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9044697</v>
      </c>
      <c r="P14" s="47">
        <f t="shared" si="1"/>
        <v>197.43073867109055</v>
      </c>
      <c r="Q14" s="9"/>
    </row>
    <row r="15" spans="1:134" ht="15.75">
      <c r="A15" s="28" t="s">
        <v>27</v>
      </c>
      <c r="B15" s="29"/>
      <c r="C15" s="30"/>
      <c r="D15" s="31">
        <f t="shared" ref="D15:N15" si="3">SUM(D16:D19)</f>
        <v>23608169</v>
      </c>
      <c r="E15" s="31">
        <f t="shared" si="3"/>
        <v>3119846</v>
      </c>
      <c r="F15" s="31">
        <f t="shared" si="3"/>
        <v>0</v>
      </c>
      <c r="G15" s="31">
        <f t="shared" si="3"/>
        <v>0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31">
        <f t="shared" si="3"/>
        <v>0</v>
      </c>
      <c r="O15" s="42">
        <f>SUM(D15:N15)</f>
        <v>26728015</v>
      </c>
      <c r="P15" s="43">
        <f t="shared" si="1"/>
        <v>583.42825024011177</v>
      </c>
      <c r="Q15" s="10"/>
    </row>
    <row r="16" spans="1:134">
      <c r="A16" s="12"/>
      <c r="B16" s="44">
        <v>521</v>
      </c>
      <c r="C16" s="20" t="s">
        <v>28</v>
      </c>
      <c r="D16" s="46">
        <v>11587622</v>
      </c>
      <c r="E16" s="46">
        <v>717550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12305172</v>
      </c>
      <c r="P16" s="47">
        <f t="shared" si="1"/>
        <v>268.60150178992404</v>
      </c>
      <c r="Q16" s="9"/>
    </row>
    <row r="17" spans="1:17">
      <c r="A17" s="12"/>
      <c r="B17" s="44">
        <v>522</v>
      </c>
      <c r="C17" s="20" t="s">
        <v>29</v>
      </c>
      <c r="D17" s="46">
        <v>11865962</v>
      </c>
      <c r="E17" s="46">
        <v>506201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19" si="4">SUM(D17:N17)</f>
        <v>12372163</v>
      </c>
      <c r="P17" s="47">
        <f t="shared" si="1"/>
        <v>270.06380424342967</v>
      </c>
      <c r="Q17" s="9"/>
    </row>
    <row r="18" spans="1:17">
      <c r="A18" s="12"/>
      <c r="B18" s="44">
        <v>524</v>
      </c>
      <c r="C18" s="20" t="s">
        <v>30</v>
      </c>
      <c r="D18" s="46">
        <v>0</v>
      </c>
      <c r="E18" s="46">
        <v>1896095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1896095</v>
      </c>
      <c r="P18" s="47">
        <f t="shared" si="1"/>
        <v>41.38860997118659</v>
      </c>
      <c r="Q18" s="9"/>
    </row>
    <row r="19" spans="1:17">
      <c r="A19" s="12"/>
      <c r="B19" s="44">
        <v>529</v>
      </c>
      <c r="C19" s="20" t="s">
        <v>75</v>
      </c>
      <c r="D19" s="46">
        <v>154585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154585</v>
      </c>
      <c r="P19" s="47">
        <f t="shared" si="1"/>
        <v>3.3743342355714661</v>
      </c>
      <c r="Q19" s="9"/>
    </row>
    <row r="20" spans="1:17" ht="15.75">
      <c r="A20" s="28" t="s">
        <v>31</v>
      </c>
      <c r="B20" s="29"/>
      <c r="C20" s="30"/>
      <c r="D20" s="31">
        <f t="shared" ref="D20:N20" si="5">SUM(D21:D24)</f>
        <v>0</v>
      </c>
      <c r="E20" s="31">
        <f t="shared" si="5"/>
        <v>84926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24400490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5"/>
        <v>0</v>
      </c>
      <c r="O20" s="42">
        <f>SUM(D20:N20)</f>
        <v>24485416</v>
      </c>
      <c r="P20" s="43">
        <f t="shared" si="1"/>
        <v>534.47603248057283</v>
      </c>
      <c r="Q20" s="10"/>
    </row>
    <row r="21" spans="1:17">
      <c r="A21" s="12"/>
      <c r="B21" s="44">
        <v>533</v>
      </c>
      <c r="C21" s="20" t="s">
        <v>32</v>
      </c>
      <c r="D21" s="46">
        <v>0</v>
      </c>
      <c r="E21" s="46">
        <v>21519</v>
      </c>
      <c r="F21" s="46">
        <v>0</v>
      </c>
      <c r="G21" s="46">
        <v>0</v>
      </c>
      <c r="H21" s="46">
        <v>0</v>
      </c>
      <c r="I21" s="46">
        <v>9032554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38" si="6">SUM(D21:N21)</f>
        <v>9054073</v>
      </c>
      <c r="P21" s="47">
        <f t="shared" si="1"/>
        <v>197.63540120492448</v>
      </c>
      <c r="Q21" s="9"/>
    </row>
    <row r="22" spans="1:17">
      <c r="A22" s="12"/>
      <c r="B22" s="44">
        <v>534</v>
      </c>
      <c r="C22" s="20" t="s">
        <v>33</v>
      </c>
      <c r="D22" s="46">
        <v>0</v>
      </c>
      <c r="E22" s="46">
        <v>22554</v>
      </c>
      <c r="F22" s="46">
        <v>0</v>
      </c>
      <c r="G22" s="46">
        <v>0</v>
      </c>
      <c r="H22" s="46">
        <v>0</v>
      </c>
      <c r="I22" s="46">
        <v>3976918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3999472</v>
      </c>
      <c r="P22" s="47">
        <f t="shared" si="1"/>
        <v>87.301842312057971</v>
      </c>
      <c r="Q22" s="9"/>
    </row>
    <row r="23" spans="1:17">
      <c r="A23" s="12"/>
      <c r="B23" s="44">
        <v>535</v>
      </c>
      <c r="C23" s="20" t="s">
        <v>34</v>
      </c>
      <c r="D23" s="46">
        <v>0</v>
      </c>
      <c r="E23" s="46">
        <v>27788</v>
      </c>
      <c r="F23" s="46">
        <v>0</v>
      </c>
      <c r="G23" s="46">
        <v>0</v>
      </c>
      <c r="H23" s="46">
        <v>0</v>
      </c>
      <c r="I23" s="46">
        <v>9021021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9048809</v>
      </c>
      <c r="P23" s="47">
        <f t="shared" si="1"/>
        <v>197.52049681306207</v>
      </c>
      <c r="Q23" s="9"/>
    </row>
    <row r="24" spans="1:17">
      <c r="A24" s="12"/>
      <c r="B24" s="44">
        <v>538</v>
      </c>
      <c r="C24" s="20" t="s">
        <v>35</v>
      </c>
      <c r="D24" s="46">
        <v>0</v>
      </c>
      <c r="E24" s="46">
        <v>13065</v>
      </c>
      <c r="F24" s="46">
        <v>0</v>
      </c>
      <c r="G24" s="46">
        <v>0</v>
      </c>
      <c r="H24" s="46">
        <v>0</v>
      </c>
      <c r="I24" s="46">
        <v>2369997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2383062</v>
      </c>
      <c r="P24" s="47">
        <f t="shared" si="1"/>
        <v>52.018292150528247</v>
      </c>
      <c r="Q24" s="9"/>
    </row>
    <row r="25" spans="1:17" ht="15.75">
      <c r="A25" s="28" t="s">
        <v>36</v>
      </c>
      <c r="B25" s="29"/>
      <c r="C25" s="30"/>
      <c r="D25" s="31">
        <f t="shared" ref="D25:N25" si="7">SUM(D26:D27)</f>
        <v>961451</v>
      </c>
      <c r="E25" s="31">
        <f t="shared" si="7"/>
        <v>564902</v>
      </c>
      <c r="F25" s="31">
        <f t="shared" si="7"/>
        <v>0</v>
      </c>
      <c r="G25" s="31">
        <f t="shared" si="7"/>
        <v>4004785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7"/>
        <v>0</v>
      </c>
      <c r="O25" s="31">
        <f t="shared" si="6"/>
        <v>5531138</v>
      </c>
      <c r="P25" s="43">
        <f t="shared" si="1"/>
        <v>120.73557146599144</v>
      </c>
      <c r="Q25" s="10"/>
    </row>
    <row r="26" spans="1:17">
      <c r="A26" s="12"/>
      <c r="B26" s="44">
        <v>541</v>
      </c>
      <c r="C26" s="20" t="s">
        <v>37</v>
      </c>
      <c r="D26" s="46">
        <v>961451</v>
      </c>
      <c r="E26" s="46">
        <v>564902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1526353</v>
      </c>
      <c r="P26" s="47">
        <f t="shared" si="1"/>
        <v>33.317755173317032</v>
      </c>
      <c r="Q26" s="9"/>
    </row>
    <row r="27" spans="1:17">
      <c r="A27" s="12"/>
      <c r="B27" s="44">
        <v>549</v>
      </c>
      <c r="C27" s="20" t="s">
        <v>100</v>
      </c>
      <c r="D27" s="46">
        <v>0</v>
      </c>
      <c r="E27" s="46">
        <v>0</v>
      </c>
      <c r="F27" s="46">
        <v>0</v>
      </c>
      <c r="G27" s="46">
        <v>4004785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4004785</v>
      </c>
      <c r="P27" s="47">
        <f t="shared" si="1"/>
        <v>87.417816292674402</v>
      </c>
      <c r="Q27" s="9"/>
    </row>
    <row r="28" spans="1:17" ht="15.75">
      <c r="A28" s="28" t="s">
        <v>38</v>
      </c>
      <c r="B28" s="29"/>
      <c r="C28" s="30"/>
      <c r="D28" s="31">
        <f t="shared" ref="D28:N28" si="8">SUM(D29:D30)</f>
        <v>119624</v>
      </c>
      <c r="E28" s="31">
        <f t="shared" si="8"/>
        <v>706</v>
      </c>
      <c r="F28" s="31">
        <f t="shared" si="8"/>
        <v>0</v>
      </c>
      <c r="G28" s="31">
        <f t="shared" si="8"/>
        <v>4395065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8"/>
        <v>0</v>
      </c>
      <c r="O28" s="31">
        <f t="shared" si="6"/>
        <v>4515395</v>
      </c>
      <c r="P28" s="43">
        <f t="shared" si="1"/>
        <v>98.563585960010471</v>
      </c>
      <c r="Q28" s="10"/>
    </row>
    <row r="29" spans="1:17">
      <c r="A29" s="13"/>
      <c r="B29" s="45">
        <v>552</v>
      </c>
      <c r="C29" s="21" t="s">
        <v>39</v>
      </c>
      <c r="D29" s="46">
        <v>0</v>
      </c>
      <c r="E29" s="46">
        <v>706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706</v>
      </c>
      <c r="P29" s="47">
        <f t="shared" si="1"/>
        <v>1.5410809394918361E-2</v>
      </c>
      <c r="Q29" s="9"/>
    </row>
    <row r="30" spans="1:17">
      <c r="A30" s="13"/>
      <c r="B30" s="45">
        <v>559</v>
      </c>
      <c r="C30" s="21" t="s">
        <v>40</v>
      </c>
      <c r="D30" s="46">
        <v>119624</v>
      </c>
      <c r="E30" s="46">
        <v>0</v>
      </c>
      <c r="F30" s="46">
        <v>0</v>
      </c>
      <c r="G30" s="46">
        <v>4395065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4514689</v>
      </c>
      <c r="P30" s="47">
        <f t="shared" si="1"/>
        <v>98.548175150615563</v>
      </c>
      <c r="Q30" s="9"/>
    </row>
    <row r="31" spans="1:17" ht="15.75">
      <c r="A31" s="28" t="s">
        <v>59</v>
      </c>
      <c r="B31" s="29"/>
      <c r="C31" s="30"/>
      <c r="D31" s="31">
        <f t="shared" ref="D31:N31" si="9">SUM(D32:D32)</f>
        <v>0</v>
      </c>
      <c r="E31" s="31">
        <f t="shared" si="9"/>
        <v>1412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9"/>
        <v>0</v>
      </c>
      <c r="O31" s="31">
        <f t="shared" si="6"/>
        <v>1412</v>
      </c>
      <c r="P31" s="43">
        <f t="shared" si="1"/>
        <v>3.0821618789836722E-2</v>
      </c>
      <c r="Q31" s="10"/>
    </row>
    <row r="32" spans="1:17">
      <c r="A32" s="12"/>
      <c r="B32" s="44">
        <v>565</v>
      </c>
      <c r="C32" s="20" t="s">
        <v>105</v>
      </c>
      <c r="D32" s="46">
        <v>0</v>
      </c>
      <c r="E32" s="46">
        <v>1412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1412</v>
      </c>
      <c r="P32" s="47">
        <f t="shared" si="1"/>
        <v>3.0821618789836722E-2</v>
      </c>
      <c r="Q32" s="9"/>
    </row>
    <row r="33" spans="1:120" ht="15.75">
      <c r="A33" s="28" t="s">
        <v>41</v>
      </c>
      <c r="B33" s="29"/>
      <c r="C33" s="30"/>
      <c r="D33" s="31">
        <f t="shared" ref="D33:N33" si="10">SUM(D34:D38)</f>
        <v>4738757</v>
      </c>
      <c r="E33" s="31">
        <f t="shared" si="10"/>
        <v>848325</v>
      </c>
      <c r="F33" s="31">
        <f t="shared" si="10"/>
        <v>0</v>
      </c>
      <c r="G33" s="31">
        <f t="shared" si="10"/>
        <v>0</v>
      </c>
      <c r="H33" s="31">
        <f t="shared" si="10"/>
        <v>0</v>
      </c>
      <c r="I33" s="31">
        <f t="shared" si="10"/>
        <v>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10"/>
        <v>0</v>
      </c>
      <c r="O33" s="31">
        <f>SUM(D33:N33)</f>
        <v>5587082</v>
      </c>
      <c r="P33" s="43">
        <f t="shared" si="1"/>
        <v>121.95673622631625</v>
      </c>
      <c r="Q33" s="9"/>
    </row>
    <row r="34" spans="1:120">
      <c r="A34" s="12"/>
      <c r="B34" s="44">
        <v>572</v>
      </c>
      <c r="C34" s="20" t="s">
        <v>43</v>
      </c>
      <c r="D34" s="46">
        <v>2263739</v>
      </c>
      <c r="E34" s="46">
        <v>397906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2661645</v>
      </c>
      <c r="P34" s="47">
        <f t="shared" si="1"/>
        <v>58.099297127390201</v>
      </c>
      <c r="Q34" s="9"/>
    </row>
    <row r="35" spans="1:120">
      <c r="A35" s="12"/>
      <c r="B35" s="44">
        <v>573</v>
      </c>
      <c r="C35" s="20" t="s">
        <v>89</v>
      </c>
      <c r="D35" s="46">
        <v>32187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32187</v>
      </c>
      <c r="P35" s="47">
        <f t="shared" si="1"/>
        <v>0.70258884135161093</v>
      </c>
      <c r="Q35" s="9"/>
    </row>
    <row r="36" spans="1:120">
      <c r="A36" s="12"/>
      <c r="B36" s="44">
        <v>574</v>
      </c>
      <c r="C36" s="20" t="s">
        <v>69</v>
      </c>
      <c r="D36" s="46">
        <v>577003</v>
      </c>
      <c r="E36" s="46">
        <v>9165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586168</v>
      </c>
      <c r="P36" s="47">
        <f t="shared" si="1"/>
        <v>12.795075526063041</v>
      </c>
      <c r="Q36" s="9"/>
    </row>
    <row r="37" spans="1:120">
      <c r="A37" s="12"/>
      <c r="B37" s="44">
        <v>575</v>
      </c>
      <c r="C37" s="20" t="s">
        <v>101</v>
      </c>
      <c r="D37" s="46">
        <v>1128333</v>
      </c>
      <c r="E37" s="46">
        <v>333396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1461729</v>
      </c>
      <c r="P37" s="47">
        <f t="shared" si="1"/>
        <v>31.907120405134027</v>
      </c>
      <c r="Q37" s="9"/>
    </row>
    <row r="38" spans="1:120">
      <c r="A38" s="12"/>
      <c r="B38" s="44">
        <v>579</v>
      </c>
      <c r="C38" s="20" t="s">
        <v>90</v>
      </c>
      <c r="D38" s="46">
        <v>737495</v>
      </c>
      <c r="E38" s="46">
        <v>107858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845353</v>
      </c>
      <c r="P38" s="47">
        <f t="shared" si="1"/>
        <v>18.452654326377367</v>
      </c>
      <c r="Q38" s="9"/>
    </row>
    <row r="39" spans="1:120" ht="15.75">
      <c r="A39" s="28" t="s">
        <v>45</v>
      </c>
      <c r="B39" s="29"/>
      <c r="C39" s="30"/>
      <c r="D39" s="31">
        <f t="shared" ref="D39:N39" si="11">SUM(D40:D41)</f>
        <v>8568617</v>
      </c>
      <c r="E39" s="31">
        <f t="shared" si="11"/>
        <v>14216101</v>
      </c>
      <c r="F39" s="31">
        <f t="shared" si="11"/>
        <v>0</v>
      </c>
      <c r="G39" s="31">
        <f t="shared" si="11"/>
        <v>0</v>
      </c>
      <c r="H39" s="31">
        <f t="shared" si="11"/>
        <v>0</v>
      </c>
      <c r="I39" s="31">
        <f t="shared" si="11"/>
        <v>3388397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11"/>
        <v>0</v>
      </c>
      <c r="O39" s="31">
        <f>SUM(D39:N39)</f>
        <v>26173115</v>
      </c>
      <c r="P39" s="43">
        <f t="shared" si="1"/>
        <v>571.31570330917668</v>
      </c>
      <c r="Q39" s="9"/>
    </row>
    <row r="40" spans="1:120">
      <c r="A40" s="12"/>
      <c r="B40" s="44">
        <v>581</v>
      </c>
      <c r="C40" s="20" t="s">
        <v>102</v>
      </c>
      <c r="D40" s="46">
        <v>8568617</v>
      </c>
      <c r="E40" s="46">
        <v>14216101</v>
      </c>
      <c r="F40" s="46">
        <v>0</v>
      </c>
      <c r="G40" s="46">
        <v>0</v>
      </c>
      <c r="H40" s="46">
        <v>0</v>
      </c>
      <c r="I40" s="46">
        <v>2490693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>SUM(D40:N40)</f>
        <v>25275411</v>
      </c>
      <c r="P40" s="47">
        <f t="shared" si="1"/>
        <v>551.72031345498999</v>
      </c>
      <c r="Q40" s="9"/>
    </row>
    <row r="41" spans="1:120" ht="15.75" thickBot="1">
      <c r="A41" s="12"/>
      <c r="B41" s="44">
        <v>591</v>
      </c>
      <c r="C41" s="20" t="s">
        <v>61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897704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ref="O41" si="12">SUM(D41:N41)</f>
        <v>897704</v>
      </c>
      <c r="P41" s="47">
        <f t="shared" si="1"/>
        <v>19.595389854186674</v>
      </c>
      <c r="Q41" s="9"/>
    </row>
    <row r="42" spans="1:120" ht="16.5" thickBot="1">
      <c r="A42" s="14" t="s">
        <v>10</v>
      </c>
      <c r="B42" s="23"/>
      <c r="C42" s="22"/>
      <c r="D42" s="15">
        <f>SUM(D5,D15,D20,D25,D28,D31,D33,D39)</f>
        <v>44076210</v>
      </c>
      <c r="E42" s="15">
        <f t="shared" ref="E42:N42" si="13">SUM(E5,E15,E20,E25,E28,E31,E33,E39)</f>
        <v>19246094</v>
      </c>
      <c r="F42" s="15">
        <f t="shared" si="13"/>
        <v>2806540</v>
      </c>
      <c r="G42" s="15">
        <f t="shared" si="13"/>
        <v>8399850</v>
      </c>
      <c r="H42" s="15">
        <f t="shared" si="13"/>
        <v>0</v>
      </c>
      <c r="I42" s="15">
        <f t="shared" si="13"/>
        <v>27788887</v>
      </c>
      <c r="J42" s="15">
        <f t="shared" si="13"/>
        <v>6153054</v>
      </c>
      <c r="K42" s="15">
        <f t="shared" si="13"/>
        <v>1857739</v>
      </c>
      <c r="L42" s="15">
        <f t="shared" si="13"/>
        <v>0</v>
      </c>
      <c r="M42" s="15">
        <f t="shared" si="13"/>
        <v>0</v>
      </c>
      <c r="N42" s="15">
        <f t="shared" si="13"/>
        <v>0</v>
      </c>
      <c r="O42" s="15">
        <f>SUM(D42:N42)</f>
        <v>110328374</v>
      </c>
      <c r="P42" s="37">
        <f t="shared" si="1"/>
        <v>2408.2854710556185</v>
      </c>
      <c r="Q42" s="6"/>
      <c r="R42" s="2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</row>
    <row r="43" spans="1:120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9"/>
    </row>
    <row r="44" spans="1:120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40"/>
      <c r="M44" s="163" t="s">
        <v>106</v>
      </c>
      <c r="N44" s="163"/>
      <c r="O44" s="163"/>
      <c r="P44" s="41">
        <v>45812</v>
      </c>
    </row>
    <row r="45" spans="1:120">
      <c r="A45" s="164"/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2"/>
    </row>
    <row r="46" spans="1:120" ht="15.75" customHeight="1" thickBot="1">
      <c r="A46" s="165" t="s">
        <v>50</v>
      </c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</sheetData>
  <mergeCells count="10">
    <mergeCell ref="M44:O44"/>
    <mergeCell ref="A45:P45"/>
    <mergeCell ref="A46:P4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97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98</v>
      </c>
      <c r="N4" s="34" t="s">
        <v>5</v>
      </c>
      <c r="O4" s="34" t="s">
        <v>99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>SUM(D6:D14)</f>
        <v>6572577</v>
      </c>
      <c r="E5" s="26">
        <f t="shared" ref="E5:N5" si="0">SUM(E6:E14)</f>
        <v>156509</v>
      </c>
      <c r="F5" s="26">
        <f t="shared" si="0"/>
        <v>2807890</v>
      </c>
      <c r="G5" s="26">
        <f t="shared" si="0"/>
        <v>696</v>
      </c>
      <c r="H5" s="26">
        <f t="shared" si="0"/>
        <v>0</v>
      </c>
      <c r="I5" s="26">
        <f t="shared" si="0"/>
        <v>0</v>
      </c>
      <c r="J5" s="26">
        <f t="shared" si="0"/>
        <v>6089286</v>
      </c>
      <c r="K5" s="26">
        <f t="shared" si="0"/>
        <v>0</v>
      </c>
      <c r="L5" s="26">
        <f>SUM(L6:L14)</f>
        <v>1250047</v>
      </c>
      <c r="M5" s="26">
        <f t="shared" si="0"/>
        <v>0</v>
      </c>
      <c r="N5" s="26">
        <f t="shared" si="0"/>
        <v>0</v>
      </c>
      <c r="O5" s="27">
        <f>SUM(D5:N5)</f>
        <v>16877005</v>
      </c>
      <c r="P5" s="32">
        <f t="shared" ref="P5:P40" si="1">(O5/P$42)</f>
        <v>377.671470450019</v>
      </c>
      <c r="Q5" s="6"/>
    </row>
    <row r="6" spans="1:134">
      <c r="A6" s="12"/>
      <c r="B6" s="44">
        <v>511</v>
      </c>
      <c r="C6" s="20" t="s">
        <v>19</v>
      </c>
      <c r="D6" s="46">
        <v>71761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71761</v>
      </c>
      <c r="P6" s="47">
        <f t="shared" si="1"/>
        <v>1.6058585270884149</v>
      </c>
      <c r="Q6" s="9"/>
    </row>
    <row r="7" spans="1:134">
      <c r="A7" s="12"/>
      <c r="B7" s="44">
        <v>512</v>
      </c>
      <c r="C7" s="20" t="s">
        <v>20</v>
      </c>
      <c r="D7" s="46">
        <v>1491143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1491143</v>
      </c>
      <c r="P7" s="47">
        <f t="shared" si="1"/>
        <v>33.368608320093095</v>
      </c>
      <c r="Q7" s="9"/>
    </row>
    <row r="8" spans="1:134">
      <c r="A8" s="12"/>
      <c r="B8" s="44">
        <v>513</v>
      </c>
      <c r="C8" s="20" t="s">
        <v>21</v>
      </c>
      <c r="D8" s="46">
        <v>960974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960974</v>
      </c>
      <c r="P8" s="47">
        <f t="shared" si="1"/>
        <v>21.50455389710654</v>
      </c>
      <c r="Q8" s="9"/>
    </row>
    <row r="9" spans="1:134">
      <c r="A9" s="12"/>
      <c r="B9" s="44">
        <v>514</v>
      </c>
      <c r="C9" s="20" t="s">
        <v>22</v>
      </c>
      <c r="D9" s="46">
        <v>143087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143087</v>
      </c>
      <c r="P9" s="47">
        <f t="shared" si="1"/>
        <v>3.2019826795264841</v>
      </c>
      <c r="Q9" s="9"/>
    </row>
    <row r="10" spans="1:134">
      <c r="A10" s="12"/>
      <c r="B10" s="44">
        <v>515</v>
      </c>
      <c r="C10" s="20" t="s">
        <v>23</v>
      </c>
      <c r="D10" s="46">
        <v>649706</v>
      </c>
      <c r="E10" s="46">
        <v>3922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653628</v>
      </c>
      <c r="P10" s="47">
        <f t="shared" si="1"/>
        <v>14.626804215991228</v>
      </c>
      <c r="Q10" s="9"/>
    </row>
    <row r="11" spans="1:134">
      <c r="A11" s="12"/>
      <c r="B11" s="44">
        <v>516</v>
      </c>
      <c r="C11" s="20" t="s">
        <v>56</v>
      </c>
      <c r="D11" s="46">
        <v>931081</v>
      </c>
      <c r="E11" s="46">
        <v>52030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983111</v>
      </c>
      <c r="P11" s="47">
        <f t="shared" si="1"/>
        <v>21.999932866381723</v>
      </c>
      <c r="Q11" s="9"/>
    </row>
    <row r="12" spans="1:134">
      <c r="A12" s="12"/>
      <c r="B12" s="44">
        <v>517</v>
      </c>
      <c r="C12" s="20" t="s">
        <v>24</v>
      </c>
      <c r="D12" s="46">
        <v>0</v>
      </c>
      <c r="E12" s="46">
        <v>0</v>
      </c>
      <c r="F12" s="46">
        <v>2807890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2807890</v>
      </c>
      <c r="P12" s="47">
        <f t="shared" si="1"/>
        <v>62.834605142435159</v>
      </c>
      <c r="Q12" s="9"/>
    </row>
    <row r="13" spans="1:134">
      <c r="A13" s="12"/>
      <c r="B13" s="44">
        <v>518</v>
      </c>
      <c r="C13" s="20" t="s">
        <v>25</v>
      </c>
      <c r="D13" s="46">
        <v>0</v>
      </c>
      <c r="E13" s="46">
        <v>286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1250047</v>
      </c>
      <c r="M13" s="46">
        <v>0</v>
      </c>
      <c r="N13" s="46">
        <v>0</v>
      </c>
      <c r="O13" s="46">
        <f t="shared" si="2"/>
        <v>1250333</v>
      </c>
      <c r="P13" s="47">
        <f t="shared" si="1"/>
        <v>27.979792780898247</v>
      </c>
      <c r="Q13" s="9"/>
    </row>
    <row r="14" spans="1:134">
      <c r="A14" s="12"/>
      <c r="B14" s="44">
        <v>519</v>
      </c>
      <c r="C14" s="20" t="s">
        <v>26</v>
      </c>
      <c r="D14" s="46">
        <v>2324825</v>
      </c>
      <c r="E14" s="46">
        <v>100271</v>
      </c>
      <c r="F14" s="46">
        <v>0</v>
      </c>
      <c r="G14" s="46">
        <v>696</v>
      </c>
      <c r="H14" s="46">
        <v>0</v>
      </c>
      <c r="I14" s="46">
        <v>0</v>
      </c>
      <c r="J14" s="46">
        <v>6089286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8515078</v>
      </c>
      <c r="P14" s="47">
        <f t="shared" si="1"/>
        <v>190.54933202049813</v>
      </c>
      <c r="Q14" s="9"/>
    </row>
    <row r="15" spans="1:134" ht="15.75">
      <c r="A15" s="28" t="s">
        <v>27</v>
      </c>
      <c r="B15" s="29"/>
      <c r="C15" s="30"/>
      <c r="D15" s="31">
        <f t="shared" ref="D15:N15" si="3">SUM(D16:D19)</f>
        <v>21378696</v>
      </c>
      <c r="E15" s="31">
        <f t="shared" si="3"/>
        <v>3017506</v>
      </c>
      <c r="F15" s="31">
        <f t="shared" si="3"/>
        <v>0</v>
      </c>
      <c r="G15" s="31">
        <f t="shared" si="3"/>
        <v>0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31">
        <f t="shared" si="3"/>
        <v>0</v>
      </c>
      <c r="O15" s="42">
        <f>SUM(D15:N15)</f>
        <v>24396202</v>
      </c>
      <c r="P15" s="43">
        <f t="shared" si="1"/>
        <v>545.93510416899767</v>
      </c>
      <c r="Q15" s="10"/>
    </row>
    <row r="16" spans="1:134">
      <c r="A16" s="12"/>
      <c r="B16" s="44">
        <v>521</v>
      </c>
      <c r="C16" s="20" t="s">
        <v>28</v>
      </c>
      <c r="D16" s="46">
        <v>10523639</v>
      </c>
      <c r="E16" s="46">
        <v>590747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11114386</v>
      </c>
      <c r="P16" s="47">
        <f t="shared" si="1"/>
        <v>248.71631570702888</v>
      </c>
      <c r="Q16" s="9"/>
    </row>
    <row r="17" spans="1:17">
      <c r="A17" s="12"/>
      <c r="B17" s="44">
        <v>522</v>
      </c>
      <c r="C17" s="20" t="s">
        <v>29</v>
      </c>
      <c r="D17" s="46">
        <v>10695816</v>
      </c>
      <c r="E17" s="46">
        <v>724191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19" si="4">SUM(D17:N17)</f>
        <v>11420007</v>
      </c>
      <c r="P17" s="47">
        <f t="shared" si="1"/>
        <v>255.5554635576342</v>
      </c>
      <c r="Q17" s="9"/>
    </row>
    <row r="18" spans="1:17">
      <c r="A18" s="12"/>
      <c r="B18" s="44">
        <v>524</v>
      </c>
      <c r="C18" s="20" t="s">
        <v>30</v>
      </c>
      <c r="D18" s="46">
        <v>0</v>
      </c>
      <c r="E18" s="46">
        <v>1702568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1702568</v>
      </c>
      <c r="P18" s="47">
        <f t="shared" si="1"/>
        <v>38.099850068252515</v>
      </c>
      <c r="Q18" s="9"/>
    </row>
    <row r="19" spans="1:17">
      <c r="A19" s="12"/>
      <c r="B19" s="44">
        <v>529</v>
      </c>
      <c r="C19" s="20" t="s">
        <v>75</v>
      </c>
      <c r="D19" s="46">
        <v>159241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159241</v>
      </c>
      <c r="P19" s="47">
        <f t="shared" si="1"/>
        <v>3.563474836082082</v>
      </c>
      <c r="Q19" s="9"/>
    </row>
    <row r="20" spans="1:17" ht="15.75">
      <c r="A20" s="28" t="s">
        <v>31</v>
      </c>
      <c r="B20" s="29"/>
      <c r="C20" s="30"/>
      <c r="D20" s="31">
        <f t="shared" ref="D20:N20" si="5">SUM(D21:D24)</f>
        <v>0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20265855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5"/>
        <v>0</v>
      </c>
      <c r="O20" s="42">
        <f>SUM(D20:N20)</f>
        <v>20265855</v>
      </c>
      <c r="P20" s="43">
        <f t="shared" si="1"/>
        <v>453.5067245507642</v>
      </c>
      <c r="Q20" s="10"/>
    </row>
    <row r="21" spans="1:17">
      <c r="A21" s="12"/>
      <c r="B21" s="44">
        <v>533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6970546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24" si="6">SUM(D21:N21)</f>
        <v>6970546</v>
      </c>
      <c r="P21" s="47">
        <f t="shared" si="1"/>
        <v>155.98599145165261</v>
      </c>
      <c r="Q21" s="9"/>
    </row>
    <row r="22" spans="1:17">
      <c r="A22" s="12"/>
      <c r="B22" s="44">
        <v>534</v>
      </c>
      <c r="C22" s="20" t="s">
        <v>33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3372647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3372647</v>
      </c>
      <c r="P22" s="47">
        <f t="shared" si="1"/>
        <v>75.472665428424378</v>
      </c>
      <c r="Q22" s="9"/>
    </row>
    <row r="23" spans="1:17">
      <c r="A23" s="12"/>
      <c r="B23" s="44">
        <v>535</v>
      </c>
      <c r="C23" s="20" t="s">
        <v>34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8016911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8016911</v>
      </c>
      <c r="P23" s="47">
        <f t="shared" si="1"/>
        <v>179.4014142815584</v>
      </c>
      <c r="Q23" s="9"/>
    </row>
    <row r="24" spans="1:17">
      <c r="A24" s="12"/>
      <c r="B24" s="44">
        <v>538</v>
      </c>
      <c r="C24" s="20" t="s">
        <v>35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1905751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1905751</v>
      </c>
      <c r="P24" s="47">
        <f t="shared" si="1"/>
        <v>42.646653389128829</v>
      </c>
      <c r="Q24" s="9"/>
    </row>
    <row r="25" spans="1:17" ht="15.75">
      <c r="A25" s="28" t="s">
        <v>36</v>
      </c>
      <c r="B25" s="29"/>
      <c r="C25" s="30"/>
      <c r="D25" s="31">
        <f t="shared" ref="D25:N25" si="7">SUM(D26:D27)</f>
        <v>1022997</v>
      </c>
      <c r="E25" s="31">
        <f t="shared" si="7"/>
        <v>660681</v>
      </c>
      <c r="F25" s="31">
        <f t="shared" si="7"/>
        <v>0</v>
      </c>
      <c r="G25" s="31">
        <f t="shared" si="7"/>
        <v>55839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7"/>
        <v>0</v>
      </c>
      <c r="O25" s="31">
        <f t="shared" ref="O25:O30" si="8">SUM(D25:N25)</f>
        <v>1739517</v>
      </c>
      <c r="P25" s="43">
        <f t="shared" si="1"/>
        <v>38.926690088840154</v>
      </c>
      <c r="Q25" s="10"/>
    </row>
    <row r="26" spans="1:17">
      <c r="A26" s="12"/>
      <c r="B26" s="44">
        <v>541</v>
      </c>
      <c r="C26" s="20" t="s">
        <v>37</v>
      </c>
      <c r="D26" s="46">
        <v>1022997</v>
      </c>
      <c r="E26" s="46">
        <v>656089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8"/>
        <v>1679086</v>
      </c>
      <c r="P26" s="47">
        <f t="shared" si="1"/>
        <v>37.574372860115915</v>
      </c>
      <c r="Q26" s="9"/>
    </row>
    <row r="27" spans="1:17">
      <c r="A27" s="12"/>
      <c r="B27" s="44">
        <v>549</v>
      </c>
      <c r="C27" s="20" t="s">
        <v>100</v>
      </c>
      <c r="D27" s="46">
        <v>0</v>
      </c>
      <c r="E27" s="46">
        <v>4592</v>
      </c>
      <c r="F27" s="46">
        <v>0</v>
      </c>
      <c r="G27" s="46">
        <v>55839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8"/>
        <v>60431</v>
      </c>
      <c r="P27" s="47">
        <f t="shared" si="1"/>
        <v>1.3523172287242375</v>
      </c>
      <c r="Q27" s="9"/>
    </row>
    <row r="28" spans="1:17" ht="15.75">
      <c r="A28" s="28" t="s">
        <v>38</v>
      </c>
      <c r="B28" s="29"/>
      <c r="C28" s="30"/>
      <c r="D28" s="31">
        <f t="shared" ref="D28:N28" si="9">SUM(D29:D29)</f>
        <v>150489</v>
      </c>
      <c r="E28" s="31">
        <f t="shared" si="9"/>
        <v>0</v>
      </c>
      <c r="F28" s="31">
        <f t="shared" si="9"/>
        <v>0</v>
      </c>
      <c r="G28" s="31">
        <f t="shared" si="9"/>
        <v>4461099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9"/>
        <v>0</v>
      </c>
      <c r="O28" s="31">
        <f t="shared" si="8"/>
        <v>4611588</v>
      </c>
      <c r="P28" s="43">
        <f t="shared" si="1"/>
        <v>103.19752948284736</v>
      </c>
      <c r="Q28" s="10"/>
    </row>
    <row r="29" spans="1:17">
      <c r="A29" s="13"/>
      <c r="B29" s="45">
        <v>559</v>
      </c>
      <c r="C29" s="21" t="s">
        <v>40</v>
      </c>
      <c r="D29" s="46">
        <v>150489</v>
      </c>
      <c r="E29" s="46">
        <v>0</v>
      </c>
      <c r="F29" s="46">
        <v>0</v>
      </c>
      <c r="G29" s="46">
        <v>4461099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8"/>
        <v>4611588</v>
      </c>
      <c r="P29" s="47">
        <f t="shared" si="1"/>
        <v>103.19752948284736</v>
      </c>
      <c r="Q29" s="9"/>
    </row>
    <row r="30" spans="1:17" ht="15.75">
      <c r="A30" s="28" t="s">
        <v>59</v>
      </c>
      <c r="B30" s="29"/>
      <c r="C30" s="30"/>
      <c r="D30" s="31">
        <f t="shared" ref="D30:N30" si="10">SUM(D31:D31)</f>
        <v>718727</v>
      </c>
      <c r="E30" s="31">
        <f t="shared" si="10"/>
        <v>0</v>
      </c>
      <c r="F30" s="31">
        <f t="shared" si="10"/>
        <v>0</v>
      </c>
      <c r="G30" s="31">
        <f t="shared" si="10"/>
        <v>0</v>
      </c>
      <c r="H30" s="31">
        <f t="shared" si="10"/>
        <v>0</v>
      </c>
      <c r="I30" s="31">
        <f t="shared" si="10"/>
        <v>0</v>
      </c>
      <c r="J30" s="31">
        <f t="shared" si="10"/>
        <v>0</v>
      </c>
      <c r="K30" s="31">
        <f t="shared" si="10"/>
        <v>0</v>
      </c>
      <c r="L30" s="31">
        <f t="shared" si="10"/>
        <v>0</v>
      </c>
      <c r="M30" s="31">
        <f t="shared" si="10"/>
        <v>0</v>
      </c>
      <c r="N30" s="31">
        <f t="shared" si="10"/>
        <v>0</v>
      </c>
      <c r="O30" s="31">
        <f t="shared" si="8"/>
        <v>718727</v>
      </c>
      <c r="P30" s="43">
        <f t="shared" si="1"/>
        <v>16.083581354756419</v>
      </c>
      <c r="Q30" s="10"/>
    </row>
    <row r="31" spans="1:17">
      <c r="A31" s="12"/>
      <c r="B31" s="44">
        <v>569</v>
      </c>
      <c r="C31" s="20" t="s">
        <v>80</v>
      </c>
      <c r="D31" s="46">
        <v>718727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37" si="11">SUM(D31:N31)</f>
        <v>718727</v>
      </c>
      <c r="P31" s="47">
        <f t="shared" si="1"/>
        <v>16.083581354756419</v>
      </c>
      <c r="Q31" s="9"/>
    </row>
    <row r="32" spans="1:17" ht="15.75">
      <c r="A32" s="28" t="s">
        <v>41</v>
      </c>
      <c r="B32" s="29"/>
      <c r="C32" s="30"/>
      <c r="D32" s="31">
        <f t="shared" ref="D32:N32" si="12">SUM(D33:D37)</f>
        <v>4375279</v>
      </c>
      <c r="E32" s="31">
        <f t="shared" si="12"/>
        <v>89778</v>
      </c>
      <c r="F32" s="31">
        <f t="shared" si="12"/>
        <v>0</v>
      </c>
      <c r="G32" s="31">
        <f t="shared" si="12"/>
        <v>0</v>
      </c>
      <c r="H32" s="31">
        <f t="shared" si="12"/>
        <v>0</v>
      </c>
      <c r="I32" s="31">
        <f t="shared" si="12"/>
        <v>0</v>
      </c>
      <c r="J32" s="31">
        <f t="shared" si="12"/>
        <v>0</v>
      </c>
      <c r="K32" s="31">
        <f t="shared" si="12"/>
        <v>0</v>
      </c>
      <c r="L32" s="31">
        <f t="shared" si="12"/>
        <v>0</v>
      </c>
      <c r="M32" s="31">
        <f t="shared" si="12"/>
        <v>0</v>
      </c>
      <c r="N32" s="31">
        <f t="shared" si="12"/>
        <v>0</v>
      </c>
      <c r="O32" s="31">
        <f>SUM(D32:N32)</f>
        <v>4465057</v>
      </c>
      <c r="P32" s="43">
        <f t="shared" si="1"/>
        <v>99.918477409537445</v>
      </c>
      <c r="Q32" s="9"/>
    </row>
    <row r="33" spans="1:120">
      <c r="A33" s="12"/>
      <c r="B33" s="44">
        <v>572</v>
      </c>
      <c r="C33" s="20" t="s">
        <v>43</v>
      </c>
      <c r="D33" s="46">
        <v>2281374</v>
      </c>
      <c r="E33" s="46">
        <v>13988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11"/>
        <v>2295362</v>
      </c>
      <c r="P33" s="47">
        <f t="shared" si="1"/>
        <v>51.365318772797458</v>
      </c>
      <c r="Q33" s="9"/>
    </row>
    <row r="34" spans="1:120">
      <c r="A34" s="12"/>
      <c r="B34" s="44">
        <v>573</v>
      </c>
      <c r="C34" s="20" t="s">
        <v>89</v>
      </c>
      <c r="D34" s="46">
        <v>26497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11"/>
        <v>26497</v>
      </c>
      <c r="P34" s="47">
        <f t="shared" si="1"/>
        <v>0.59294649450623227</v>
      </c>
      <c r="Q34" s="9"/>
    </row>
    <row r="35" spans="1:120">
      <c r="A35" s="12"/>
      <c r="B35" s="44">
        <v>574</v>
      </c>
      <c r="C35" s="20" t="s">
        <v>69</v>
      </c>
      <c r="D35" s="46">
        <v>433166</v>
      </c>
      <c r="E35" s="46">
        <v>62638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1"/>
        <v>495804</v>
      </c>
      <c r="P35" s="47">
        <f t="shared" si="1"/>
        <v>11.095038825609237</v>
      </c>
      <c r="Q35" s="9"/>
    </row>
    <row r="36" spans="1:120">
      <c r="A36" s="12"/>
      <c r="B36" s="44">
        <v>575</v>
      </c>
      <c r="C36" s="20" t="s">
        <v>101</v>
      </c>
      <c r="D36" s="46">
        <v>1007697</v>
      </c>
      <c r="E36" s="46">
        <v>13152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1"/>
        <v>1020849</v>
      </c>
      <c r="P36" s="47">
        <f t="shared" si="1"/>
        <v>22.844429028576542</v>
      </c>
      <c r="Q36" s="9"/>
    </row>
    <row r="37" spans="1:120">
      <c r="A37" s="12"/>
      <c r="B37" s="44">
        <v>579</v>
      </c>
      <c r="C37" s="20" t="s">
        <v>90</v>
      </c>
      <c r="D37" s="46">
        <v>626545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1"/>
        <v>626545</v>
      </c>
      <c r="P37" s="47">
        <f t="shared" si="1"/>
        <v>14.020744288047979</v>
      </c>
      <c r="Q37" s="9"/>
    </row>
    <row r="38" spans="1:120" ht="15.75">
      <c r="A38" s="28" t="s">
        <v>45</v>
      </c>
      <c r="B38" s="29"/>
      <c r="C38" s="30"/>
      <c r="D38" s="31">
        <f t="shared" ref="D38:N38" si="13">SUM(D39:D39)</f>
        <v>218472</v>
      </c>
      <c r="E38" s="31">
        <f t="shared" si="13"/>
        <v>2614536</v>
      </c>
      <c r="F38" s="31">
        <f t="shared" si="13"/>
        <v>0</v>
      </c>
      <c r="G38" s="31">
        <f t="shared" si="13"/>
        <v>0</v>
      </c>
      <c r="H38" s="31">
        <f t="shared" si="13"/>
        <v>0</v>
      </c>
      <c r="I38" s="31">
        <f t="shared" si="13"/>
        <v>3399438</v>
      </c>
      <c r="J38" s="31">
        <f t="shared" si="13"/>
        <v>0</v>
      </c>
      <c r="K38" s="31">
        <f t="shared" si="13"/>
        <v>0</v>
      </c>
      <c r="L38" s="31">
        <f t="shared" si="13"/>
        <v>0</v>
      </c>
      <c r="M38" s="31">
        <f t="shared" si="13"/>
        <v>0</v>
      </c>
      <c r="N38" s="31">
        <f t="shared" si="13"/>
        <v>0</v>
      </c>
      <c r="O38" s="31">
        <f>SUM(D38:N38)</f>
        <v>6232446</v>
      </c>
      <c r="P38" s="43">
        <f t="shared" si="1"/>
        <v>139.46888356792803</v>
      </c>
      <c r="Q38" s="9"/>
    </row>
    <row r="39" spans="1:120" ht="15.75" thickBot="1">
      <c r="A39" s="12"/>
      <c r="B39" s="44">
        <v>581</v>
      </c>
      <c r="C39" s="20" t="s">
        <v>102</v>
      </c>
      <c r="D39" s="46">
        <v>218472</v>
      </c>
      <c r="E39" s="46">
        <v>2614536</v>
      </c>
      <c r="F39" s="46">
        <v>0</v>
      </c>
      <c r="G39" s="46">
        <v>0</v>
      </c>
      <c r="H39" s="46">
        <v>0</v>
      </c>
      <c r="I39" s="46">
        <v>3399438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>SUM(D39:N39)</f>
        <v>6232446</v>
      </c>
      <c r="P39" s="47">
        <f t="shared" si="1"/>
        <v>139.46888356792803</v>
      </c>
      <c r="Q39" s="9"/>
    </row>
    <row r="40" spans="1:120" ht="16.5" thickBot="1">
      <c r="A40" s="14" t="s">
        <v>10</v>
      </c>
      <c r="B40" s="23"/>
      <c r="C40" s="22"/>
      <c r="D40" s="15">
        <f>SUM(D5,D15,D20,D25,D28,D30,D32,D38)</f>
        <v>34437237</v>
      </c>
      <c r="E40" s="15">
        <f t="shared" ref="E40:N40" si="14">SUM(E5,E15,E20,E25,E28,E30,E32,E38)</f>
        <v>6539010</v>
      </c>
      <c r="F40" s="15">
        <f t="shared" si="14"/>
        <v>2807890</v>
      </c>
      <c r="G40" s="15">
        <f t="shared" si="14"/>
        <v>4517634</v>
      </c>
      <c r="H40" s="15">
        <f t="shared" si="14"/>
        <v>0</v>
      </c>
      <c r="I40" s="15">
        <f t="shared" si="14"/>
        <v>23665293</v>
      </c>
      <c r="J40" s="15">
        <f t="shared" si="14"/>
        <v>6089286</v>
      </c>
      <c r="K40" s="15">
        <f t="shared" si="14"/>
        <v>0</v>
      </c>
      <c r="L40" s="15">
        <f t="shared" si="14"/>
        <v>1250047</v>
      </c>
      <c r="M40" s="15">
        <f t="shared" si="14"/>
        <v>0</v>
      </c>
      <c r="N40" s="15">
        <f t="shared" si="14"/>
        <v>0</v>
      </c>
      <c r="O40" s="15">
        <f>SUM(D40:N40)</f>
        <v>79306397</v>
      </c>
      <c r="P40" s="37">
        <f t="shared" si="1"/>
        <v>1774.7084610736904</v>
      </c>
      <c r="Q40" s="6"/>
      <c r="R40" s="2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</row>
    <row r="41" spans="1:120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9"/>
    </row>
    <row r="42" spans="1:120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40"/>
      <c r="M42" s="163" t="s">
        <v>103</v>
      </c>
      <c r="N42" s="163"/>
      <c r="O42" s="163"/>
      <c r="P42" s="41">
        <v>44687</v>
      </c>
    </row>
    <row r="43" spans="1:120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1:120" ht="15.75" customHeight="1" thickBot="1">
      <c r="A44" s="165" t="s">
        <v>50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</sheetData>
  <mergeCells count="10">
    <mergeCell ref="M42:O42"/>
    <mergeCell ref="A43:P43"/>
    <mergeCell ref="A44:P4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6107313</v>
      </c>
      <c r="E5" s="26">
        <f t="shared" ref="E5:M5" si="0">SUM(E6:E14)</f>
        <v>200730</v>
      </c>
      <c r="F5" s="26">
        <f t="shared" si="0"/>
        <v>2808270</v>
      </c>
      <c r="G5" s="26">
        <f t="shared" si="0"/>
        <v>122938</v>
      </c>
      <c r="H5" s="26">
        <f t="shared" si="0"/>
        <v>0</v>
      </c>
      <c r="I5" s="26">
        <f t="shared" si="0"/>
        <v>0</v>
      </c>
      <c r="J5" s="26">
        <f t="shared" si="0"/>
        <v>5725448</v>
      </c>
      <c r="K5" s="26">
        <f t="shared" si="0"/>
        <v>3201325</v>
      </c>
      <c r="L5" s="26">
        <f t="shared" si="0"/>
        <v>0</v>
      </c>
      <c r="M5" s="26">
        <f t="shared" si="0"/>
        <v>0</v>
      </c>
      <c r="N5" s="27">
        <f>SUM(D5:M5)</f>
        <v>18166024</v>
      </c>
      <c r="O5" s="32">
        <f t="shared" ref="O5:O38" si="1">(N5/O$40)</f>
        <v>410.05900544005777</v>
      </c>
      <c r="P5" s="6"/>
    </row>
    <row r="6" spans="1:133">
      <c r="A6" s="12"/>
      <c r="B6" s="44">
        <v>511</v>
      </c>
      <c r="C6" s="20" t="s">
        <v>19</v>
      </c>
      <c r="D6" s="46">
        <v>38011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38011</v>
      </c>
      <c r="O6" s="47">
        <f t="shared" si="1"/>
        <v>0.85801674905758341</v>
      </c>
      <c r="P6" s="9"/>
    </row>
    <row r="7" spans="1:133">
      <c r="A7" s="12"/>
      <c r="B7" s="44">
        <v>512</v>
      </c>
      <c r="C7" s="20" t="s">
        <v>20</v>
      </c>
      <c r="D7" s="46">
        <v>1015066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1015066</v>
      </c>
      <c r="O7" s="47">
        <f t="shared" si="1"/>
        <v>22.912936502562019</v>
      </c>
      <c r="P7" s="9"/>
    </row>
    <row r="8" spans="1:133">
      <c r="A8" s="12"/>
      <c r="B8" s="44">
        <v>513</v>
      </c>
      <c r="C8" s="20" t="s">
        <v>21</v>
      </c>
      <c r="D8" s="46">
        <v>1743618</v>
      </c>
      <c r="E8" s="46">
        <v>6501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1750119</v>
      </c>
      <c r="O8" s="47">
        <f t="shared" si="1"/>
        <v>39.505180469966817</v>
      </c>
      <c r="P8" s="9"/>
    </row>
    <row r="9" spans="1:133">
      <c r="A9" s="12"/>
      <c r="B9" s="44">
        <v>514</v>
      </c>
      <c r="C9" s="20" t="s">
        <v>22</v>
      </c>
      <c r="D9" s="46">
        <v>96013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96013</v>
      </c>
      <c r="O9" s="47">
        <f t="shared" si="1"/>
        <v>2.1672874201485293</v>
      </c>
      <c r="P9" s="9"/>
    </row>
    <row r="10" spans="1:133">
      <c r="A10" s="12"/>
      <c r="B10" s="44">
        <v>515</v>
      </c>
      <c r="C10" s="20" t="s">
        <v>23</v>
      </c>
      <c r="D10" s="46">
        <v>857417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857417</v>
      </c>
      <c r="O10" s="47">
        <f t="shared" si="1"/>
        <v>19.35434866030112</v>
      </c>
      <c r="P10" s="9"/>
    </row>
    <row r="11" spans="1:133">
      <c r="A11" s="12"/>
      <c r="B11" s="44">
        <v>516</v>
      </c>
      <c r="C11" s="20" t="s">
        <v>56</v>
      </c>
      <c r="D11" s="46">
        <v>833009</v>
      </c>
      <c r="E11" s="46">
        <v>80090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913099</v>
      </c>
      <c r="O11" s="47">
        <f t="shared" si="1"/>
        <v>20.611250310376739</v>
      </c>
      <c r="P11" s="9"/>
    </row>
    <row r="12" spans="1:133">
      <c r="A12" s="12"/>
      <c r="B12" s="44">
        <v>517</v>
      </c>
      <c r="C12" s="20" t="s">
        <v>24</v>
      </c>
      <c r="D12" s="46">
        <v>0</v>
      </c>
      <c r="E12" s="46">
        <v>0</v>
      </c>
      <c r="F12" s="46">
        <v>2808270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2808270</v>
      </c>
      <c r="O12" s="47">
        <f t="shared" si="1"/>
        <v>63.390668382203565</v>
      </c>
      <c r="P12" s="9"/>
    </row>
    <row r="13" spans="1:133">
      <c r="A13" s="12"/>
      <c r="B13" s="44">
        <v>518</v>
      </c>
      <c r="C13" s="20" t="s">
        <v>25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3201325</v>
      </c>
      <c r="L13" s="46">
        <v>0</v>
      </c>
      <c r="M13" s="46">
        <v>0</v>
      </c>
      <c r="N13" s="46">
        <f t="shared" si="2"/>
        <v>3201325</v>
      </c>
      <c r="O13" s="47">
        <f t="shared" si="1"/>
        <v>72.263041466332595</v>
      </c>
      <c r="P13" s="9"/>
    </row>
    <row r="14" spans="1:133">
      <c r="A14" s="12"/>
      <c r="B14" s="44">
        <v>519</v>
      </c>
      <c r="C14" s="20" t="s">
        <v>64</v>
      </c>
      <c r="D14" s="46">
        <v>1524179</v>
      </c>
      <c r="E14" s="46">
        <v>114139</v>
      </c>
      <c r="F14" s="46">
        <v>0</v>
      </c>
      <c r="G14" s="46">
        <v>122938</v>
      </c>
      <c r="H14" s="46">
        <v>0</v>
      </c>
      <c r="I14" s="46">
        <v>0</v>
      </c>
      <c r="J14" s="46">
        <v>5725448</v>
      </c>
      <c r="K14" s="46">
        <v>0</v>
      </c>
      <c r="L14" s="46">
        <v>0</v>
      </c>
      <c r="M14" s="46">
        <v>0</v>
      </c>
      <c r="N14" s="46">
        <f t="shared" si="2"/>
        <v>7486704</v>
      </c>
      <c r="O14" s="47">
        <f t="shared" si="1"/>
        <v>168.99627547910882</v>
      </c>
      <c r="P14" s="9"/>
    </row>
    <row r="15" spans="1:133" ht="15.75">
      <c r="A15" s="28" t="s">
        <v>27</v>
      </c>
      <c r="B15" s="29"/>
      <c r="C15" s="30"/>
      <c r="D15" s="31">
        <f t="shared" ref="D15:M15" si="3">SUM(D16:D19)</f>
        <v>19659878</v>
      </c>
      <c r="E15" s="31">
        <f t="shared" si="3"/>
        <v>1901315</v>
      </c>
      <c r="F15" s="31">
        <f t="shared" si="3"/>
        <v>0</v>
      </c>
      <c r="G15" s="31">
        <f t="shared" si="3"/>
        <v>0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38" si="4">SUM(D15:M15)</f>
        <v>21561193</v>
      </c>
      <c r="O15" s="43">
        <f t="shared" si="1"/>
        <v>486.69765919505204</v>
      </c>
      <c r="P15" s="10"/>
    </row>
    <row r="16" spans="1:133">
      <c r="A16" s="12"/>
      <c r="B16" s="44">
        <v>521</v>
      </c>
      <c r="C16" s="20" t="s">
        <v>28</v>
      </c>
      <c r="D16" s="46">
        <v>9285641</v>
      </c>
      <c r="E16" s="46">
        <v>225242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9510883</v>
      </c>
      <c r="O16" s="47">
        <f t="shared" si="1"/>
        <v>214.68777228504999</v>
      </c>
      <c r="P16" s="9"/>
    </row>
    <row r="17" spans="1:16">
      <c r="A17" s="12"/>
      <c r="B17" s="44">
        <v>522</v>
      </c>
      <c r="C17" s="20" t="s">
        <v>29</v>
      </c>
      <c r="D17" s="46">
        <v>10158163</v>
      </c>
      <c r="E17" s="46">
        <v>169585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10327748</v>
      </c>
      <c r="O17" s="47">
        <f t="shared" si="1"/>
        <v>233.12674657456941</v>
      </c>
      <c r="P17" s="9"/>
    </row>
    <row r="18" spans="1:16">
      <c r="A18" s="12"/>
      <c r="B18" s="44">
        <v>524</v>
      </c>
      <c r="C18" s="20" t="s">
        <v>30</v>
      </c>
      <c r="D18" s="46">
        <v>0</v>
      </c>
      <c r="E18" s="46">
        <v>1506488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1506488</v>
      </c>
      <c r="O18" s="47">
        <f t="shared" si="1"/>
        <v>34.005733504887026</v>
      </c>
      <c r="P18" s="9"/>
    </row>
    <row r="19" spans="1:16">
      <c r="A19" s="12"/>
      <c r="B19" s="44">
        <v>529</v>
      </c>
      <c r="C19" s="20" t="s">
        <v>75</v>
      </c>
      <c r="D19" s="46">
        <v>216074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216074</v>
      </c>
      <c r="O19" s="47">
        <f t="shared" si="1"/>
        <v>4.8774068305455858</v>
      </c>
      <c r="P19" s="9"/>
    </row>
    <row r="20" spans="1:16" ht="15.75">
      <c r="A20" s="28" t="s">
        <v>31</v>
      </c>
      <c r="B20" s="29"/>
      <c r="C20" s="30"/>
      <c r="D20" s="31">
        <f t="shared" ref="D20:M20" si="5">SUM(D21:D24)</f>
        <v>0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19139208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19139208</v>
      </c>
      <c r="O20" s="43">
        <f t="shared" si="1"/>
        <v>432.02654567616986</v>
      </c>
      <c r="P20" s="10"/>
    </row>
    <row r="21" spans="1:16">
      <c r="A21" s="12"/>
      <c r="B21" s="44">
        <v>533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6357831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6357831</v>
      </c>
      <c r="O21" s="47">
        <f t="shared" si="1"/>
        <v>143.51439019435227</v>
      </c>
      <c r="P21" s="9"/>
    </row>
    <row r="22" spans="1:16">
      <c r="A22" s="12"/>
      <c r="B22" s="44">
        <v>534</v>
      </c>
      <c r="C22" s="20" t="s">
        <v>65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3263250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3263250</v>
      </c>
      <c r="O22" s="47">
        <f t="shared" si="1"/>
        <v>73.660865443217986</v>
      </c>
      <c r="P22" s="9"/>
    </row>
    <row r="23" spans="1:16">
      <c r="A23" s="12"/>
      <c r="B23" s="44">
        <v>535</v>
      </c>
      <c r="C23" s="20" t="s">
        <v>34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7670192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7670192</v>
      </c>
      <c r="O23" s="47">
        <f t="shared" si="1"/>
        <v>173.13812329292793</v>
      </c>
      <c r="P23" s="9"/>
    </row>
    <row r="24" spans="1:16">
      <c r="A24" s="12"/>
      <c r="B24" s="44">
        <v>538</v>
      </c>
      <c r="C24" s="20" t="s">
        <v>66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1847935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1847935</v>
      </c>
      <c r="O24" s="47">
        <f t="shared" si="1"/>
        <v>41.713166745671657</v>
      </c>
      <c r="P24" s="9"/>
    </row>
    <row r="25" spans="1:16" ht="15.75">
      <c r="A25" s="28" t="s">
        <v>36</v>
      </c>
      <c r="B25" s="29"/>
      <c r="C25" s="30"/>
      <c r="D25" s="31">
        <f t="shared" ref="D25:M25" si="6">SUM(D26:D26)</f>
        <v>1130003</v>
      </c>
      <c r="E25" s="31">
        <f t="shared" si="6"/>
        <v>41765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si="4"/>
        <v>1171768</v>
      </c>
      <c r="O25" s="43">
        <f t="shared" si="1"/>
        <v>26.450147852192952</v>
      </c>
      <c r="P25" s="10"/>
    </row>
    <row r="26" spans="1:16">
      <c r="A26" s="12"/>
      <c r="B26" s="44">
        <v>541</v>
      </c>
      <c r="C26" s="20" t="s">
        <v>67</v>
      </c>
      <c r="D26" s="46">
        <v>1130003</v>
      </c>
      <c r="E26" s="46">
        <v>41765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1171768</v>
      </c>
      <c r="O26" s="47">
        <f t="shared" si="1"/>
        <v>26.450147852192952</v>
      </c>
      <c r="P26" s="9"/>
    </row>
    <row r="27" spans="1:16" ht="15.75">
      <c r="A27" s="28" t="s">
        <v>38</v>
      </c>
      <c r="B27" s="29"/>
      <c r="C27" s="30"/>
      <c r="D27" s="31">
        <f t="shared" ref="D27:M27" si="7">SUM(D28:D29)</f>
        <v>265922</v>
      </c>
      <c r="E27" s="31">
        <f t="shared" si="7"/>
        <v>519517</v>
      </c>
      <c r="F27" s="31">
        <f t="shared" si="7"/>
        <v>0</v>
      </c>
      <c r="G27" s="31">
        <f t="shared" si="7"/>
        <v>3956741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4"/>
        <v>4742180</v>
      </c>
      <c r="O27" s="43">
        <f t="shared" si="1"/>
        <v>107.04453624071691</v>
      </c>
      <c r="P27" s="10"/>
    </row>
    <row r="28" spans="1:16">
      <c r="A28" s="13"/>
      <c r="B28" s="45">
        <v>552</v>
      </c>
      <c r="C28" s="21" t="s">
        <v>39</v>
      </c>
      <c r="D28" s="46">
        <v>0</v>
      </c>
      <c r="E28" s="46">
        <v>519517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519517</v>
      </c>
      <c r="O28" s="47">
        <f t="shared" si="1"/>
        <v>11.726981332249837</v>
      </c>
      <c r="P28" s="9"/>
    </row>
    <row r="29" spans="1:16">
      <c r="A29" s="13"/>
      <c r="B29" s="45">
        <v>559</v>
      </c>
      <c r="C29" s="21" t="s">
        <v>40</v>
      </c>
      <c r="D29" s="46">
        <v>265922</v>
      </c>
      <c r="E29" s="46">
        <v>0</v>
      </c>
      <c r="F29" s="46">
        <v>0</v>
      </c>
      <c r="G29" s="46">
        <v>3956741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4222663</v>
      </c>
      <c r="O29" s="47">
        <f t="shared" si="1"/>
        <v>95.317554908467073</v>
      </c>
      <c r="P29" s="9"/>
    </row>
    <row r="30" spans="1:16" ht="15.75">
      <c r="A30" s="28" t="s">
        <v>41</v>
      </c>
      <c r="B30" s="29"/>
      <c r="C30" s="30"/>
      <c r="D30" s="31">
        <f t="shared" ref="D30:M30" si="8">SUM(D31:D35)</f>
        <v>4118110</v>
      </c>
      <c r="E30" s="31">
        <f t="shared" si="8"/>
        <v>283949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4"/>
        <v>4402059</v>
      </c>
      <c r="O30" s="43">
        <f t="shared" si="1"/>
        <v>99.367034604185008</v>
      </c>
      <c r="P30" s="9"/>
    </row>
    <row r="31" spans="1:16">
      <c r="A31" s="12"/>
      <c r="B31" s="44">
        <v>571</v>
      </c>
      <c r="C31" s="20" t="s">
        <v>42</v>
      </c>
      <c r="D31" s="46">
        <v>76920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76920</v>
      </c>
      <c r="O31" s="47">
        <f t="shared" si="1"/>
        <v>1.73630392090472</v>
      </c>
      <c r="P31" s="9"/>
    </row>
    <row r="32" spans="1:16">
      <c r="A32" s="12"/>
      <c r="B32" s="44">
        <v>572</v>
      </c>
      <c r="C32" s="20" t="s">
        <v>68</v>
      </c>
      <c r="D32" s="46">
        <v>2183550</v>
      </c>
      <c r="E32" s="46">
        <v>233470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2417020</v>
      </c>
      <c r="O32" s="47">
        <f t="shared" si="1"/>
        <v>54.559039299338615</v>
      </c>
      <c r="P32" s="9"/>
    </row>
    <row r="33" spans="1:119">
      <c r="A33" s="12"/>
      <c r="B33" s="44">
        <v>574</v>
      </c>
      <c r="C33" s="20" t="s">
        <v>69</v>
      </c>
      <c r="D33" s="46">
        <v>378663</v>
      </c>
      <c r="E33" s="46">
        <v>545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379208</v>
      </c>
      <c r="O33" s="47">
        <f t="shared" si="1"/>
        <v>8.5598067763707366</v>
      </c>
      <c r="P33" s="9"/>
    </row>
    <row r="34" spans="1:119">
      <c r="A34" s="12"/>
      <c r="B34" s="44">
        <v>575</v>
      </c>
      <c r="C34" s="20" t="s">
        <v>70</v>
      </c>
      <c r="D34" s="46">
        <v>951540</v>
      </c>
      <c r="E34" s="46">
        <v>29964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981504</v>
      </c>
      <c r="O34" s="47">
        <f t="shared" si="1"/>
        <v>22.155346380442879</v>
      </c>
      <c r="P34" s="9"/>
    </row>
    <row r="35" spans="1:119">
      <c r="A35" s="12"/>
      <c r="B35" s="44">
        <v>579</v>
      </c>
      <c r="C35" s="20" t="s">
        <v>90</v>
      </c>
      <c r="D35" s="46">
        <v>527437</v>
      </c>
      <c r="E35" s="46">
        <v>19970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547407</v>
      </c>
      <c r="O35" s="47">
        <f t="shared" si="1"/>
        <v>12.356538227128055</v>
      </c>
      <c r="P35" s="9"/>
    </row>
    <row r="36" spans="1:119" ht="15.75">
      <c r="A36" s="28" t="s">
        <v>71</v>
      </c>
      <c r="B36" s="29"/>
      <c r="C36" s="30"/>
      <c r="D36" s="31">
        <f t="shared" ref="D36:M36" si="9">SUM(D37:D37)</f>
        <v>296792</v>
      </c>
      <c r="E36" s="31">
        <f t="shared" si="9"/>
        <v>2677633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3525299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4"/>
        <v>6499724</v>
      </c>
      <c r="O36" s="43">
        <f t="shared" si="1"/>
        <v>146.71732015078666</v>
      </c>
      <c r="P36" s="9"/>
    </row>
    <row r="37" spans="1:119" ht="15.75" thickBot="1">
      <c r="A37" s="12"/>
      <c r="B37" s="44">
        <v>581</v>
      </c>
      <c r="C37" s="20" t="s">
        <v>72</v>
      </c>
      <c r="D37" s="46">
        <v>296792</v>
      </c>
      <c r="E37" s="46">
        <v>2677633</v>
      </c>
      <c r="F37" s="46">
        <v>0</v>
      </c>
      <c r="G37" s="46">
        <v>0</v>
      </c>
      <c r="H37" s="46">
        <v>0</v>
      </c>
      <c r="I37" s="46">
        <v>3525299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6499724</v>
      </c>
      <c r="O37" s="47">
        <f t="shared" si="1"/>
        <v>146.71732015078666</v>
      </c>
      <c r="P37" s="9"/>
    </row>
    <row r="38" spans="1:119" ht="16.5" thickBot="1">
      <c r="A38" s="14" t="s">
        <v>10</v>
      </c>
      <c r="B38" s="23"/>
      <c r="C38" s="22"/>
      <c r="D38" s="15">
        <f>SUM(D5,D15,D20,D25,D27,D30,D36)</f>
        <v>31578018</v>
      </c>
      <c r="E38" s="15">
        <f t="shared" ref="E38:M38" si="10">SUM(E5,E15,E20,E25,E27,E30,E36)</f>
        <v>5624909</v>
      </c>
      <c r="F38" s="15">
        <f t="shared" si="10"/>
        <v>2808270</v>
      </c>
      <c r="G38" s="15">
        <f t="shared" si="10"/>
        <v>4079679</v>
      </c>
      <c r="H38" s="15">
        <f t="shared" si="10"/>
        <v>0</v>
      </c>
      <c r="I38" s="15">
        <f t="shared" si="10"/>
        <v>22664507</v>
      </c>
      <c r="J38" s="15">
        <f t="shared" si="10"/>
        <v>5725448</v>
      </c>
      <c r="K38" s="15">
        <f t="shared" si="10"/>
        <v>3201325</v>
      </c>
      <c r="L38" s="15">
        <f t="shared" si="10"/>
        <v>0</v>
      </c>
      <c r="M38" s="15">
        <f t="shared" si="10"/>
        <v>0</v>
      </c>
      <c r="N38" s="15">
        <f t="shared" si="4"/>
        <v>75682156</v>
      </c>
      <c r="O38" s="37">
        <f t="shared" si="1"/>
        <v>1708.3622491591611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163" t="s">
        <v>95</v>
      </c>
      <c r="M40" s="163"/>
      <c r="N40" s="163"/>
      <c r="O40" s="41">
        <v>44301</v>
      </c>
    </row>
    <row r="41" spans="1:119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2"/>
    </row>
    <row r="42" spans="1:119" ht="15.75" customHeight="1" thickBot="1">
      <c r="A42" s="165" t="s">
        <v>50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5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5743353</v>
      </c>
      <c r="E5" s="26">
        <f t="shared" ref="E5:M5" si="0">SUM(E6:E14)</f>
        <v>515158</v>
      </c>
      <c r="F5" s="26">
        <f t="shared" si="0"/>
        <v>2808669</v>
      </c>
      <c r="G5" s="26">
        <f t="shared" si="0"/>
        <v>772732</v>
      </c>
      <c r="H5" s="26">
        <f t="shared" si="0"/>
        <v>0</v>
      </c>
      <c r="I5" s="26">
        <f t="shared" si="0"/>
        <v>0</v>
      </c>
      <c r="J5" s="26">
        <f t="shared" si="0"/>
        <v>4549821</v>
      </c>
      <c r="K5" s="26">
        <f t="shared" si="0"/>
        <v>1363196</v>
      </c>
      <c r="L5" s="26">
        <f t="shared" si="0"/>
        <v>0</v>
      </c>
      <c r="M5" s="26">
        <f t="shared" si="0"/>
        <v>0</v>
      </c>
      <c r="N5" s="27">
        <f>SUM(D5:M5)</f>
        <v>15752929</v>
      </c>
      <c r="O5" s="32">
        <f t="shared" ref="O5:O38" si="1">(N5/O$40)</f>
        <v>386.57494478527605</v>
      </c>
      <c r="P5" s="6"/>
    </row>
    <row r="6" spans="1:133">
      <c r="A6" s="12"/>
      <c r="B6" s="44">
        <v>511</v>
      </c>
      <c r="C6" s="20" t="s">
        <v>19</v>
      </c>
      <c r="D6" s="46">
        <v>36524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36524</v>
      </c>
      <c r="O6" s="47">
        <f t="shared" si="1"/>
        <v>0.89629447852760735</v>
      </c>
      <c r="P6" s="9"/>
    </row>
    <row r="7" spans="1:133">
      <c r="A7" s="12"/>
      <c r="B7" s="44">
        <v>512</v>
      </c>
      <c r="C7" s="20" t="s">
        <v>20</v>
      </c>
      <c r="D7" s="46">
        <v>831035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831035</v>
      </c>
      <c r="O7" s="47">
        <f t="shared" si="1"/>
        <v>20.393496932515337</v>
      </c>
      <c r="P7" s="9"/>
    </row>
    <row r="8" spans="1:133">
      <c r="A8" s="12"/>
      <c r="B8" s="44">
        <v>513</v>
      </c>
      <c r="C8" s="20" t="s">
        <v>21</v>
      </c>
      <c r="D8" s="46">
        <v>1742996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1742996</v>
      </c>
      <c r="O8" s="47">
        <f t="shared" si="1"/>
        <v>42.772907975460122</v>
      </c>
      <c r="P8" s="9"/>
    </row>
    <row r="9" spans="1:133">
      <c r="A9" s="12"/>
      <c r="B9" s="44">
        <v>514</v>
      </c>
      <c r="C9" s="20" t="s">
        <v>22</v>
      </c>
      <c r="D9" s="46">
        <v>116621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116621</v>
      </c>
      <c r="O9" s="47">
        <f t="shared" si="1"/>
        <v>2.8618650306748465</v>
      </c>
      <c r="P9" s="9"/>
    </row>
    <row r="10" spans="1:133">
      <c r="A10" s="12"/>
      <c r="B10" s="44">
        <v>515</v>
      </c>
      <c r="C10" s="20" t="s">
        <v>23</v>
      </c>
      <c r="D10" s="46">
        <v>653395</v>
      </c>
      <c r="E10" s="46">
        <v>22686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676081</v>
      </c>
      <c r="O10" s="47">
        <f t="shared" si="1"/>
        <v>16.590944785276072</v>
      </c>
      <c r="P10" s="9"/>
    </row>
    <row r="11" spans="1:133">
      <c r="A11" s="12"/>
      <c r="B11" s="44">
        <v>516</v>
      </c>
      <c r="C11" s="20" t="s">
        <v>56</v>
      </c>
      <c r="D11" s="46">
        <v>763059</v>
      </c>
      <c r="E11" s="46">
        <v>144464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907523</v>
      </c>
      <c r="O11" s="47">
        <f t="shared" si="1"/>
        <v>22.270503067484661</v>
      </c>
      <c r="P11" s="9"/>
    </row>
    <row r="12" spans="1:133">
      <c r="A12" s="12"/>
      <c r="B12" s="44">
        <v>517</v>
      </c>
      <c r="C12" s="20" t="s">
        <v>24</v>
      </c>
      <c r="D12" s="46">
        <v>0</v>
      </c>
      <c r="E12" s="46">
        <v>0</v>
      </c>
      <c r="F12" s="46">
        <v>2808669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2808669</v>
      </c>
      <c r="O12" s="47">
        <f t="shared" si="1"/>
        <v>68.924392638036807</v>
      </c>
      <c r="P12" s="9"/>
    </row>
    <row r="13" spans="1:133">
      <c r="A13" s="12"/>
      <c r="B13" s="44">
        <v>518</v>
      </c>
      <c r="C13" s="20" t="s">
        <v>25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1363196</v>
      </c>
      <c r="L13" s="46">
        <v>0</v>
      </c>
      <c r="M13" s="46">
        <v>0</v>
      </c>
      <c r="N13" s="46">
        <f t="shared" si="2"/>
        <v>1363196</v>
      </c>
      <c r="O13" s="47">
        <f t="shared" si="1"/>
        <v>33.452662576687118</v>
      </c>
      <c r="P13" s="9"/>
    </row>
    <row r="14" spans="1:133">
      <c r="A14" s="12"/>
      <c r="B14" s="44">
        <v>519</v>
      </c>
      <c r="C14" s="20" t="s">
        <v>64</v>
      </c>
      <c r="D14" s="46">
        <v>1599723</v>
      </c>
      <c r="E14" s="46">
        <v>348008</v>
      </c>
      <c r="F14" s="46">
        <v>0</v>
      </c>
      <c r="G14" s="46">
        <v>772732</v>
      </c>
      <c r="H14" s="46">
        <v>0</v>
      </c>
      <c r="I14" s="46">
        <v>0</v>
      </c>
      <c r="J14" s="46">
        <v>4549821</v>
      </c>
      <c r="K14" s="46">
        <v>0</v>
      </c>
      <c r="L14" s="46">
        <v>0</v>
      </c>
      <c r="M14" s="46">
        <v>0</v>
      </c>
      <c r="N14" s="46">
        <f t="shared" si="2"/>
        <v>7270284</v>
      </c>
      <c r="O14" s="47">
        <f t="shared" si="1"/>
        <v>178.4118773006135</v>
      </c>
      <c r="P14" s="9"/>
    </row>
    <row r="15" spans="1:133" ht="15.75">
      <c r="A15" s="28" t="s">
        <v>27</v>
      </c>
      <c r="B15" s="29"/>
      <c r="C15" s="30"/>
      <c r="D15" s="31">
        <f t="shared" ref="D15:M15" si="3">SUM(D16:D19)</f>
        <v>18924925</v>
      </c>
      <c r="E15" s="31">
        <f t="shared" si="3"/>
        <v>2808503</v>
      </c>
      <c r="F15" s="31">
        <f t="shared" si="3"/>
        <v>0</v>
      </c>
      <c r="G15" s="31">
        <f t="shared" si="3"/>
        <v>0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38" si="4">SUM(D15:M15)</f>
        <v>21733428</v>
      </c>
      <c r="O15" s="43">
        <f t="shared" si="1"/>
        <v>533.33565644171779</v>
      </c>
      <c r="P15" s="10"/>
    </row>
    <row r="16" spans="1:133">
      <c r="A16" s="12"/>
      <c r="B16" s="44">
        <v>521</v>
      </c>
      <c r="C16" s="20" t="s">
        <v>28</v>
      </c>
      <c r="D16" s="46">
        <v>9050442</v>
      </c>
      <c r="E16" s="46">
        <v>961607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10012049</v>
      </c>
      <c r="O16" s="47">
        <f t="shared" si="1"/>
        <v>245.69445398773007</v>
      </c>
      <c r="P16" s="9"/>
    </row>
    <row r="17" spans="1:16">
      <c r="A17" s="12"/>
      <c r="B17" s="44">
        <v>522</v>
      </c>
      <c r="C17" s="20" t="s">
        <v>29</v>
      </c>
      <c r="D17" s="46">
        <v>9659452</v>
      </c>
      <c r="E17" s="46">
        <v>669002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10328454</v>
      </c>
      <c r="O17" s="47">
        <f t="shared" si="1"/>
        <v>253.45899386503066</v>
      </c>
      <c r="P17" s="9"/>
    </row>
    <row r="18" spans="1:16">
      <c r="A18" s="12"/>
      <c r="B18" s="44">
        <v>524</v>
      </c>
      <c r="C18" s="20" t="s">
        <v>30</v>
      </c>
      <c r="D18" s="46">
        <v>0</v>
      </c>
      <c r="E18" s="46">
        <v>1177864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1177864</v>
      </c>
      <c r="O18" s="47">
        <f t="shared" si="1"/>
        <v>28.904638036809818</v>
      </c>
      <c r="P18" s="9"/>
    </row>
    <row r="19" spans="1:16">
      <c r="A19" s="12"/>
      <c r="B19" s="44">
        <v>529</v>
      </c>
      <c r="C19" s="20" t="s">
        <v>75</v>
      </c>
      <c r="D19" s="46">
        <v>215031</v>
      </c>
      <c r="E19" s="46">
        <v>30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215061</v>
      </c>
      <c r="O19" s="47">
        <f t="shared" si="1"/>
        <v>5.2775705521472389</v>
      </c>
      <c r="P19" s="9"/>
    </row>
    <row r="20" spans="1:16" ht="15.75">
      <c r="A20" s="28" t="s">
        <v>31</v>
      </c>
      <c r="B20" s="29"/>
      <c r="C20" s="30"/>
      <c r="D20" s="31">
        <f t="shared" ref="D20:M20" si="5">SUM(D21:D24)</f>
        <v>0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18418855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18418855</v>
      </c>
      <c r="O20" s="43">
        <f t="shared" si="1"/>
        <v>451.99644171779141</v>
      </c>
      <c r="P20" s="10"/>
    </row>
    <row r="21" spans="1:16">
      <c r="A21" s="12"/>
      <c r="B21" s="44">
        <v>533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6276067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6276067</v>
      </c>
      <c r="O21" s="47">
        <f t="shared" si="1"/>
        <v>154.01391411042945</v>
      </c>
      <c r="P21" s="9"/>
    </row>
    <row r="22" spans="1:16">
      <c r="A22" s="12"/>
      <c r="B22" s="44">
        <v>534</v>
      </c>
      <c r="C22" s="20" t="s">
        <v>65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3079986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3079986</v>
      </c>
      <c r="O22" s="47">
        <f t="shared" si="1"/>
        <v>75.582478527607364</v>
      </c>
      <c r="P22" s="9"/>
    </row>
    <row r="23" spans="1:16">
      <c r="A23" s="12"/>
      <c r="B23" s="44">
        <v>535</v>
      </c>
      <c r="C23" s="20" t="s">
        <v>34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7428803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7428803</v>
      </c>
      <c r="O23" s="47">
        <f t="shared" si="1"/>
        <v>182.30191411042944</v>
      </c>
      <c r="P23" s="9"/>
    </row>
    <row r="24" spans="1:16">
      <c r="A24" s="12"/>
      <c r="B24" s="44">
        <v>538</v>
      </c>
      <c r="C24" s="20" t="s">
        <v>66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1633999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1633999</v>
      </c>
      <c r="O24" s="47">
        <f t="shared" si="1"/>
        <v>40.098134969325152</v>
      </c>
      <c r="P24" s="9"/>
    </row>
    <row r="25" spans="1:16" ht="15.75">
      <c r="A25" s="28" t="s">
        <v>36</v>
      </c>
      <c r="B25" s="29"/>
      <c r="C25" s="30"/>
      <c r="D25" s="31">
        <f t="shared" ref="D25:M25" si="6">SUM(D26:D26)</f>
        <v>1180461</v>
      </c>
      <c r="E25" s="31">
        <f t="shared" si="6"/>
        <v>630061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si="4"/>
        <v>1810522</v>
      </c>
      <c r="O25" s="43">
        <f t="shared" si="1"/>
        <v>44.429987730061349</v>
      </c>
      <c r="P25" s="10"/>
    </row>
    <row r="26" spans="1:16">
      <c r="A26" s="12"/>
      <c r="B26" s="44">
        <v>541</v>
      </c>
      <c r="C26" s="20" t="s">
        <v>67</v>
      </c>
      <c r="D26" s="46">
        <v>1180461</v>
      </c>
      <c r="E26" s="46">
        <v>630061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1810522</v>
      </c>
      <c r="O26" s="47">
        <f t="shared" si="1"/>
        <v>44.429987730061349</v>
      </c>
      <c r="P26" s="9"/>
    </row>
    <row r="27" spans="1:16" ht="15.75">
      <c r="A27" s="28" t="s">
        <v>38</v>
      </c>
      <c r="B27" s="29"/>
      <c r="C27" s="30"/>
      <c r="D27" s="31">
        <f t="shared" ref="D27:M27" si="7">SUM(D28:D29)</f>
        <v>182428</v>
      </c>
      <c r="E27" s="31">
        <f t="shared" si="7"/>
        <v>189614</v>
      </c>
      <c r="F27" s="31">
        <f t="shared" si="7"/>
        <v>0</v>
      </c>
      <c r="G27" s="31">
        <f t="shared" si="7"/>
        <v>3079925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4"/>
        <v>3451967</v>
      </c>
      <c r="O27" s="43">
        <f t="shared" si="1"/>
        <v>84.710846625766877</v>
      </c>
      <c r="P27" s="10"/>
    </row>
    <row r="28" spans="1:16">
      <c r="A28" s="13"/>
      <c r="B28" s="45">
        <v>552</v>
      </c>
      <c r="C28" s="21" t="s">
        <v>39</v>
      </c>
      <c r="D28" s="46">
        <v>0</v>
      </c>
      <c r="E28" s="46">
        <v>189614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189614</v>
      </c>
      <c r="O28" s="47">
        <f t="shared" si="1"/>
        <v>4.6531042944785277</v>
      </c>
      <c r="P28" s="9"/>
    </row>
    <row r="29" spans="1:16">
      <c r="A29" s="13"/>
      <c r="B29" s="45">
        <v>559</v>
      </c>
      <c r="C29" s="21" t="s">
        <v>40</v>
      </c>
      <c r="D29" s="46">
        <v>182428</v>
      </c>
      <c r="E29" s="46">
        <v>0</v>
      </c>
      <c r="F29" s="46">
        <v>0</v>
      </c>
      <c r="G29" s="46">
        <v>3079925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3262353</v>
      </c>
      <c r="O29" s="47">
        <f t="shared" si="1"/>
        <v>80.057742331288338</v>
      </c>
      <c r="P29" s="9"/>
    </row>
    <row r="30" spans="1:16" ht="15.75">
      <c r="A30" s="28" t="s">
        <v>41</v>
      </c>
      <c r="B30" s="29"/>
      <c r="C30" s="30"/>
      <c r="D30" s="31">
        <f t="shared" ref="D30:M30" si="8">SUM(D31:D35)</f>
        <v>5130520</v>
      </c>
      <c r="E30" s="31">
        <f t="shared" si="8"/>
        <v>853080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4"/>
        <v>5983600</v>
      </c>
      <c r="O30" s="43">
        <f t="shared" si="1"/>
        <v>146.83680981595091</v>
      </c>
      <c r="P30" s="9"/>
    </row>
    <row r="31" spans="1:16">
      <c r="A31" s="12"/>
      <c r="B31" s="44">
        <v>571</v>
      </c>
      <c r="C31" s="20" t="s">
        <v>42</v>
      </c>
      <c r="D31" s="46">
        <v>76920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76920</v>
      </c>
      <c r="O31" s="47">
        <f t="shared" si="1"/>
        <v>1.8876073619631901</v>
      </c>
      <c r="P31" s="9"/>
    </row>
    <row r="32" spans="1:16">
      <c r="A32" s="12"/>
      <c r="B32" s="44">
        <v>572</v>
      </c>
      <c r="C32" s="20" t="s">
        <v>68</v>
      </c>
      <c r="D32" s="46">
        <v>2775027</v>
      </c>
      <c r="E32" s="46">
        <v>638141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3413168</v>
      </c>
      <c r="O32" s="47">
        <f t="shared" si="1"/>
        <v>83.75872392638037</v>
      </c>
      <c r="P32" s="9"/>
    </row>
    <row r="33" spans="1:119">
      <c r="A33" s="12"/>
      <c r="B33" s="44">
        <v>574</v>
      </c>
      <c r="C33" s="20" t="s">
        <v>69</v>
      </c>
      <c r="D33" s="46">
        <v>510976</v>
      </c>
      <c r="E33" s="46">
        <v>72178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583154</v>
      </c>
      <c r="O33" s="47">
        <f t="shared" si="1"/>
        <v>14.310527607361964</v>
      </c>
      <c r="P33" s="9"/>
    </row>
    <row r="34" spans="1:119">
      <c r="A34" s="12"/>
      <c r="B34" s="44">
        <v>575</v>
      </c>
      <c r="C34" s="20" t="s">
        <v>70</v>
      </c>
      <c r="D34" s="46">
        <v>1181383</v>
      </c>
      <c r="E34" s="46">
        <v>142761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1324144</v>
      </c>
      <c r="O34" s="47">
        <f t="shared" si="1"/>
        <v>32.49433128834356</v>
      </c>
      <c r="P34" s="9"/>
    </row>
    <row r="35" spans="1:119">
      <c r="A35" s="12"/>
      <c r="B35" s="44">
        <v>579</v>
      </c>
      <c r="C35" s="20" t="s">
        <v>90</v>
      </c>
      <c r="D35" s="46">
        <v>586214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586214</v>
      </c>
      <c r="O35" s="47">
        <f t="shared" si="1"/>
        <v>14.385619631901841</v>
      </c>
      <c r="P35" s="9"/>
    </row>
    <row r="36" spans="1:119" ht="15.75">
      <c r="A36" s="28" t="s">
        <v>71</v>
      </c>
      <c r="B36" s="29"/>
      <c r="C36" s="30"/>
      <c r="D36" s="31">
        <f t="shared" ref="D36:M36" si="9">SUM(D37:D37)</f>
        <v>218472</v>
      </c>
      <c r="E36" s="31">
        <f t="shared" si="9"/>
        <v>2615373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3706033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4"/>
        <v>6539878</v>
      </c>
      <c r="O36" s="43">
        <f t="shared" si="1"/>
        <v>160.48780368098159</v>
      </c>
      <c r="P36" s="9"/>
    </row>
    <row r="37" spans="1:119" ht="15.75" thickBot="1">
      <c r="A37" s="12"/>
      <c r="B37" s="44">
        <v>581</v>
      </c>
      <c r="C37" s="20" t="s">
        <v>72</v>
      </c>
      <c r="D37" s="46">
        <v>218472</v>
      </c>
      <c r="E37" s="46">
        <v>2615373</v>
      </c>
      <c r="F37" s="46">
        <v>0</v>
      </c>
      <c r="G37" s="46">
        <v>0</v>
      </c>
      <c r="H37" s="46">
        <v>0</v>
      </c>
      <c r="I37" s="46">
        <v>3706033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6539878</v>
      </c>
      <c r="O37" s="47">
        <f t="shared" si="1"/>
        <v>160.48780368098159</v>
      </c>
      <c r="P37" s="9"/>
    </row>
    <row r="38" spans="1:119" ht="16.5" thickBot="1">
      <c r="A38" s="14" t="s">
        <v>10</v>
      </c>
      <c r="B38" s="23"/>
      <c r="C38" s="22"/>
      <c r="D38" s="15">
        <f>SUM(D5,D15,D20,D25,D27,D30,D36)</f>
        <v>31380159</v>
      </c>
      <c r="E38" s="15">
        <f t="shared" ref="E38:M38" si="10">SUM(E5,E15,E20,E25,E27,E30,E36)</f>
        <v>7611789</v>
      </c>
      <c r="F38" s="15">
        <f t="shared" si="10"/>
        <v>2808669</v>
      </c>
      <c r="G38" s="15">
        <f t="shared" si="10"/>
        <v>3852657</v>
      </c>
      <c r="H38" s="15">
        <f t="shared" si="10"/>
        <v>0</v>
      </c>
      <c r="I38" s="15">
        <f t="shared" si="10"/>
        <v>22124888</v>
      </c>
      <c r="J38" s="15">
        <f t="shared" si="10"/>
        <v>4549821</v>
      </c>
      <c r="K38" s="15">
        <f t="shared" si="10"/>
        <v>1363196</v>
      </c>
      <c r="L38" s="15">
        <f t="shared" si="10"/>
        <v>0</v>
      </c>
      <c r="M38" s="15">
        <f t="shared" si="10"/>
        <v>0</v>
      </c>
      <c r="N38" s="15">
        <f t="shared" si="4"/>
        <v>73691179</v>
      </c>
      <c r="O38" s="37">
        <f t="shared" si="1"/>
        <v>1808.3724907975461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163" t="s">
        <v>93</v>
      </c>
      <c r="M40" s="163"/>
      <c r="N40" s="163"/>
      <c r="O40" s="41">
        <v>40750</v>
      </c>
    </row>
    <row r="41" spans="1:119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2"/>
    </row>
    <row r="42" spans="1:119" ht="15.75" customHeight="1" thickBot="1">
      <c r="A42" s="165" t="s">
        <v>50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5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3463557</v>
      </c>
      <c r="E5" s="26">
        <f t="shared" ref="E5:M5" si="0">SUM(E6:E14)</f>
        <v>42288</v>
      </c>
      <c r="F5" s="26">
        <f t="shared" si="0"/>
        <v>1775598</v>
      </c>
      <c r="G5" s="26">
        <f t="shared" si="0"/>
        <v>1403646</v>
      </c>
      <c r="H5" s="26">
        <f t="shared" si="0"/>
        <v>0</v>
      </c>
      <c r="I5" s="26">
        <f t="shared" si="0"/>
        <v>0</v>
      </c>
      <c r="J5" s="26">
        <f t="shared" si="0"/>
        <v>4275268</v>
      </c>
      <c r="K5" s="26">
        <f t="shared" si="0"/>
        <v>1328964</v>
      </c>
      <c r="L5" s="26">
        <f t="shared" si="0"/>
        <v>0</v>
      </c>
      <c r="M5" s="26">
        <f t="shared" si="0"/>
        <v>0</v>
      </c>
      <c r="N5" s="27">
        <f>SUM(D5:M5)</f>
        <v>12289321</v>
      </c>
      <c r="O5" s="32">
        <f t="shared" ref="O5:O42" si="1">(N5/O$44)</f>
        <v>315.87212769238675</v>
      </c>
      <c r="P5" s="6"/>
    </row>
    <row r="6" spans="1:133">
      <c r="A6" s="12"/>
      <c r="B6" s="44">
        <v>511</v>
      </c>
      <c r="C6" s="20" t="s">
        <v>19</v>
      </c>
      <c r="D6" s="46">
        <v>26347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26347</v>
      </c>
      <c r="O6" s="47">
        <f t="shared" si="1"/>
        <v>0.67719631933377888</v>
      </c>
      <c r="P6" s="9"/>
    </row>
    <row r="7" spans="1:133">
      <c r="A7" s="12"/>
      <c r="B7" s="44">
        <v>512</v>
      </c>
      <c r="C7" s="20" t="s">
        <v>20</v>
      </c>
      <c r="D7" s="46">
        <v>761072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761072</v>
      </c>
      <c r="O7" s="47">
        <f t="shared" si="1"/>
        <v>19.561815658253227</v>
      </c>
      <c r="P7" s="9"/>
    </row>
    <row r="8" spans="1:133">
      <c r="A8" s="12"/>
      <c r="B8" s="44">
        <v>513</v>
      </c>
      <c r="C8" s="20" t="s">
        <v>21</v>
      </c>
      <c r="D8" s="46">
        <v>819412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819412</v>
      </c>
      <c r="O8" s="47">
        <f t="shared" si="1"/>
        <v>21.061327301701539</v>
      </c>
      <c r="P8" s="9"/>
    </row>
    <row r="9" spans="1:133">
      <c r="A9" s="12"/>
      <c r="B9" s="44">
        <v>514</v>
      </c>
      <c r="C9" s="20" t="s">
        <v>22</v>
      </c>
      <c r="D9" s="46">
        <v>99352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99352</v>
      </c>
      <c r="O9" s="47">
        <f t="shared" si="1"/>
        <v>2.5536421117565413</v>
      </c>
      <c r="P9" s="9"/>
    </row>
    <row r="10" spans="1:133">
      <c r="A10" s="12"/>
      <c r="B10" s="44">
        <v>515</v>
      </c>
      <c r="C10" s="20" t="s">
        <v>23</v>
      </c>
      <c r="D10" s="46">
        <v>529744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529744</v>
      </c>
      <c r="O10" s="47">
        <f t="shared" si="1"/>
        <v>13.615997532514266</v>
      </c>
      <c r="P10" s="9"/>
    </row>
    <row r="11" spans="1:133">
      <c r="A11" s="12"/>
      <c r="B11" s="44">
        <v>516</v>
      </c>
      <c r="C11" s="20" t="s">
        <v>56</v>
      </c>
      <c r="D11" s="46">
        <v>693420</v>
      </c>
      <c r="E11" s="46">
        <v>41807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735227</v>
      </c>
      <c r="O11" s="47">
        <f t="shared" si="1"/>
        <v>18.897522233074589</v>
      </c>
      <c r="P11" s="9"/>
    </row>
    <row r="12" spans="1:133">
      <c r="A12" s="12"/>
      <c r="B12" s="44">
        <v>517</v>
      </c>
      <c r="C12" s="20" t="s">
        <v>24</v>
      </c>
      <c r="D12" s="46">
        <v>0</v>
      </c>
      <c r="E12" s="46">
        <v>0</v>
      </c>
      <c r="F12" s="46">
        <v>1775598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1775598</v>
      </c>
      <c r="O12" s="47">
        <f t="shared" si="1"/>
        <v>45.638153498175086</v>
      </c>
      <c r="P12" s="9"/>
    </row>
    <row r="13" spans="1:133">
      <c r="A13" s="12"/>
      <c r="B13" s="44">
        <v>518</v>
      </c>
      <c r="C13" s="20" t="s">
        <v>25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1328964</v>
      </c>
      <c r="L13" s="46">
        <v>0</v>
      </c>
      <c r="M13" s="46">
        <v>0</v>
      </c>
      <c r="N13" s="46">
        <f t="shared" si="2"/>
        <v>1328964</v>
      </c>
      <c r="O13" s="47">
        <f t="shared" si="1"/>
        <v>34.158330334652753</v>
      </c>
      <c r="P13" s="9"/>
    </row>
    <row r="14" spans="1:133">
      <c r="A14" s="12"/>
      <c r="B14" s="44">
        <v>519</v>
      </c>
      <c r="C14" s="20" t="s">
        <v>64</v>
      </c>
      <c r="D14" s="46">
        <v>534210</v>
      </c>
      <c r="E14" s="46">
        <v>481</v>
      </c>
      <c r="F14" s="46">
        <v>0</v>
      </c>
      <c r="G14" s="46">
        <v>1403646</v>
      </c>
      <c r="H14" s="46">
        <v>0</v>
      </c>
      <c r="I14" s="46">
        <v>0</v>
      </c>
      <c r="J14" s="46">
        <v>4275268</v>
      </c>
      <c r="K14" s="46">
        <v>0</v>
      </c>
      <c r="L14" s="46">
        <v>0</v>
      </c>
      <c r="M14" s="46">
        <v>0</v>
      </c>
      <c r="N14" s="46">
        <f t="shared" si="2"/>
        <v>6213605</v>
      </c>
      <c r="O14" s="47">
        <f t="shared" si="1"/>
        <v>159.70814270292499</v>
      </c>
      <c r="P14" s="9"/>
    </row>
    <row r="15" spans="1:133" ht="15.75">
      <c r="A15" s="28" t="s">
        <v>27</v>
      </c>
      <c r="B15" s="29"/>
      <c r="C15" s="30"/>
      <c r="D15" s="31">
        <f t="shared" ref="D15:M15" si="3">SUM(D16:D19)</f>
        <v>16868346</v>
      </c>
      <c r="E15" s="31">
        <f t="shared" si="3"/>
        <v>2891353</v>
      </c>
      <c r="F15" s="31">
        <f t="shared" si="3"/>
        <v>0</v>
      </c>
      <c r="G15" s="31">
        <f t="shared" si="3"/>
        <v>0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24" si="4">SUM(D15:M15)</f>
        <v>19759699</v>
      </c>
      <c r="O15" s="43">
        <f t="shared" si="1"/>
        <v>507.88307716033518</v>
      </c>
      <c r="P15" s="10"/>
    </row>
    <row r="16" spans="1:133">
      <c r="A16" s="12"/>
      <c r="B16" s="44">
        <v>521</v>
      </c>
      <c r="C16" s="20" t="s">
        <v>28</v>
      </c>
      <c r="D16" s="46">
        <v>8243734</v>
      </c>
      <c r="E16" s="46">
        <v>489743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8733477</v>
      </c>
      <c r="O16" s="47">
        <f t="shared" si="1"/>
        <v>224.47635326170771</v>
      </c>
      <c r="P16" s="9"/>
    </row>
    <row r="17" spans="1:16">
      <c r="A17" s="12"/>
      <c r="B17" s="44">
        <v>522</v>
      </c>
      <c r="C17" s="20" t="s">
        <v>29</v>
      </c>
      <c r="D17" s="46">
        <v>8624612</v>
      </c>
      <c r="E17" s="46">
        <v>838131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9462743</v>
      </c>
      <c r="O17" s="47">
        <f t="shared" si="1"/>
        <v>243.22066005243408</v>
      </c>
      <c r="P17" s="9"/>
    </row>
    <row r="18" spans="1:16">
      <c r="A18" s="12"/>
      <c r="B18" s="44">
        <v>524</v>
      </c>
      <c r="C18" s="20" t="s">
        <v>30</v>
      </c>
      <c r="D18" s="46">
        <v>0</v>
      </c>
      <c r="E18" s="46">
        <v>1118582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1118582</v>
      </c>
      <c r="O18" s="47">
        <f t="shared" si="1"/>
        <v>28.750886752685961</v>
      </c>
      <c r="P18" s="9"/>
    </row>
    <row r="19" spans="1:16">
      <c r="A19" s="12"/>
      <c r="B19" s="44">
        <v>529</v>
      </c>
      <c r="C19" s="20" t="s">
        <v>75</v>
      </c>
      <c r="D19" s="46">
        <v>0</v>
      </c>
      <c r="E19" s="46">
        <v>444897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444897</v>
      </c>
      <c r="O19" s="47">
        <f t="shared" si="1"/>
        <v>11.435177093507429</v>
      </c>
      <c r="P19" s="9"/>
    </row>
    <row r="20" spans="1:16" ht="15.75">
      <c r="A20" s="28" t="s">
        <v>31</v>
      </c>
      <c r="B20" s="29"/>
      <c r="C20" s="30"/>
      <c r="D20" s="31">
        <f t="shared" ref="D20:M20" si="5">SUM(D21:D24)</f>
        <v>0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17072536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17072536</v>
      </c>
      <c r="O20" s="43">
        <f t="shared" si="1"/>
        <v>438.81498997583918</v>
      </c>
      <c r="P20" s="10"/>
    </row>
    <row r="21" spans="1:16">
      <c r="A21" s="12"/>
      <c r="B21" s="44">
        <v>533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5716496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5716496</v>
      </c>
      <c r="O21" s="47">
        <f t="shared" si="1"/>
        <v>146.93096180537705</v>
      </c>
      <c r="P21" s="9"/>
    </row>
    <row r="22" spans="1:16">
      <c r="A22" s="12"/>
      <c r="B22" s="44">
        <v>534</v>
      </c>
      <c r="C22" s="20" t="s">
        <v>65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3096936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3096936</v>
      </c>
      <c r="O22" s="47">
        <f t="shared" si="1"/>
        <v>79.600472934765847</v>
      </c>
      <c r="P22" s="9"/>
    </row>
    <row r="23" spans="1:16">
      <c r="A23" s="12"/>
      <c r="B23" s="44">
        <v>535</v>
      </c>
      <c r="C23" s="20" t="s">
        <v>34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6885879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6885879</v>
      </c>
      <c r="O23" s="47">
        <f t="shared" si="1"/>
        <v>176.98758546239654</v>
      </c>
      <c r="P23" s="9"/>
    </row>
    <row r="24" spans="1:16">
      <c r="A24" s="12"/>
      <c r="B24" s="44">
        <v>538</v>
      </c>
      <c r="C24" s="20" t="s">
        <v>66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1373225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1373225</v>
      </c>
      <c r="O24" s="47">
        <f t="shared" si="1"/>
        <v>35.295969773299745</v>
      </c>
      <c r="P24" s="9"/>
    </row>
    <row r="25" spans="1:16" ht="15.75">
      <c r="A25" s="28" t="s">
        <v>36</v>
      </c>
      <c r="B25" s="29"/>
      <c r="C25" s="30"/>
      <c r="D25" s="31">
        <f t="shared" ref="D25:M25" si="6">SUM(D26:D28)</f>
        <v>3421625</v>
      </c>
      <c r="E25" s="31">
        <f t="shared" si="6"/>
        <v>1318541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4740166</v>
      </c>
      <c r="O25" s="43">
        <f t="shared" si="1"/>
        <v>121.83637485220788</v>
      </c>
      <c r="P25" s="10"/>
    </row>
    <row r="26" spans="1:16">
      <c r="A26" s="12"/>
      <c r="B26" s="44">
        <v>541</v>
      </c>
      <c r="C26" s="20" t="s">
        <v>67</v>
      </c>
      <c r="D26" s="46">
        <v>2549628</v>
      </c>
      <c r="E26" s="46">
        <v>1318541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3868169</v>
      </c>
      <c r="O26" s="47">
        <f t="shared" si="1"/>
        <v>99.423456536266897</v>
      </c>
      <c r="P26" s="9"/>
    </row>
    <row r="27" spans="1:16">
      <c r="A27" s="12"/>
      <c r="B27" s="44">
        <v>545</v>
      </c>
      <c r="C27" s="20" t="s">
        <v>87</v>
      </c>
      <c r="D27" s="46">
        <v>131973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131973</v>
      </c>
      <c r="O27" s="47">
        <f t="shared" si="1"/>
        <v>3.3920989050532051</v>
      </c>
      <c r="P27" s="9"/>
    </row>
    <row r="28" spans="1:16">
      <c r="A28" s="12"/>
      <c r="B28" s="44">
        <v>549</v>
      </c>
      <c r="C28" s="20" t="s">
        <v>88</v>
      </c>
      <c r="D28" s="46">
        <v>740024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740024</v>
      </c>
      <c r="O28" s="47">
        <f t="shared" si="1"/>
        <v>19.020819410887782</v>
      </c>
      <c r="P28" s="9"/>
    </row>
    <row r="29" spans="1:16" ht="15.75">
      <c r="A29" s="28" t="s">
        <v>38</v>
      </c>
      <c r="B29" s="29"/>
      <c r="C29" s="30"/>
      <c r="D29" s="31">
        <f t="shared" ref="D29:M29" si="8">SUM(D30:D31)</f>
        <v>542810</v>
      </c>
      <c r="E29" s="31">
        <f t="shared" si="8"/>
        <v>154767</v>
      </c>
      <c r="F29" s="31">
        <f t="shared" si="8"/>
        <v>0</v>
      </c>
      <c r="G29" s="31">
        <f t="shared" si="8"/>
        <v>2690514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3388091</v>
      </c>
      <c r="O29" s="43">
        <f t="shared" si="1"/>
        <v>87.084023029866856</v>
      </c>
      <c r="P29" s="10"/>
    </row>
    <row r="30" spans="1:16">
      <c r="A30" s="13"/>
      <c r="B30" s="45">
        <v>552</v>
      </c>
      <c r="C30" s="21" t="s">
        <v>39</v>
      </c>
      <c r="D30" s="46">
        <v>354012</v>
      </c>
      <c r="E30" s="46">
        <v>154767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508779</v>
      </c>
      <c r="O30" s="47">
        <f t="shared" si="1"/>
        <v>13.077134632190408</v>
      </c>
      <c r="P30" s="9"/>
    </row>
    <row r="31" spans="1:16">
      <c r="A31" s="13"/>
      <c r="B31" s="45">
        <v>559</v>
      </c>
      <c r="C31" s="21" t="s">
        <v>40</v>
      </c>
      <c r="D31" s="46">
        <v>188798</v>
      </c>
      <c r="E31" s="46">
        <v>0</v>
      </c>
      <c r="F31" s="46">
        <v>0</v>
      </c>
      <c r="G31" s="46">
        <v>2690514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2879312</v>
      </c>
      <c r="O31" s="47">
        <f t="shared" si="1"/>
        <v>74.006888397676448</v>
      </c>
      <c r="P31" s="9"/>
    </row>
    <row r="32" spans="1:16" ht="15.75">
      <c r="A32" s="28" t="s">
        <v>59</v>
      </c>
      <c r="B32" s="29"/>
      <c r="C32" s="30"/>
      <c r="D32" s="31">
        <f t="shared" ref="D32:M32" si="9">SUM(D33:D33)</f>
        <v>431850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431850</v>
      </c>
      <c r="O32" s="43">
        <f t="shared" si="1"/>
        <v>11.09983036035573</v>
      </c>
      <c r="P32" s="10"/>
    </row>
    <row r="33" spans="1:119">
      <c r="A33" s="12"/>
      <c r="B33" s="44">
        <v>569</v>
      </c>
      <c r="C33" s="20" t="s">
        <v>80</v>
      </c>
      <c r="D33" s="46">
        <v>431850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10">SUM(D33:M33)</f>
        <v>431850</v>
      </c>
      <c r="O33" s="47">
        <f t="shared" si="1"/>
        <v>11.09983036035573</v>
      </c>
      <c r="P33" s="9"/>
    </row>
    <row r="34" spans="1:119" ht="15.75">
      <c r="A34" s="28" t="s">
        <v>41</v>
      </c>
      <c r="B34" s="29"/>
      <c r="C34" s="30"/>
      <c r="D34" s="31">
        <f t="shared" ref="D34:M34" si="11">SUM(D35:D39)</f>
        <v>2730700</v>
      </c>
      <c r="E34" s="31">
        <f t="shared" si="11"/>
        <v>181816</v>
      </c>
      <c r="F34" s="31">
        <f t="shared" si="11"/>
        <v>0</v>
      </c>
      <c r="G34" s="31">
        <f t="shared" si="11"/>
        <v>0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>SUM(D34:M34)</f>
        <v>2912516</v>
      </c>
      <c r="O34" s="43">
        <f t="shared" si="1"/>
        <v>74.860330026217042</v>
      </c>
      <c r="P34" s="9"/>
    </row>
    <row r="35" spans="1:119">
      <c r="A35" s="12"/>
      <c r="B35" s="44">
        <v>572</v>
      </c>
      <c r="C35" s="20" t="s">
        <v>68</v>
      </c>
      <c r="D35" s="46">
        <v>664393</v>
      </c>
      <c r="E35" s="46">
        <v>49910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714303</v>
      </c>
      <c r="O35" s="47">
        <f t="shared" si="1"/>
        <v>18.359713154783325</v>
      </c>
      <c r="P35" s="9"/>
    </row>
    <row r="36" spans="1:119">
      <c r="A36" s="12"/>
      <c r="B36" s="44">
        <v>573</v>
      </c>
      <c r="C36" s="20" t="s">
        <v>89</v>
      </c>
      <c r="D36" s="46">
        <v>21455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21455</v>
      </c>
      <c r="O36" s="47">
        <f t="shared" si="1"/>
        <v>0.55145735876214463</v>
      </c>
      <c r="P36" s="9"/>
    </row>
    <row r="37" spans="1:119">
      <c r="A37" s="12"/>
      <c r="B37" s="44">
        <v>574</v>
      </c>
      <c r="C37" s="20" t="s">
        <v>69</v>
      </c>
      <c r="D37" s="46">
        <v>556943</v>
      </c>
      <c r="E37" s="46">
        <v>38951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595894</v>
      </c>
      <c r="O37" s="47">
        <f t="shared" si="1"/>
        <v>15.316249421683031</v>
      </c>
      <c r="P37" s="9"/>
    </row>
    <row r="38" spans="1:119">
      <c r="A38" s="12"/>
      <c r="B38" s="44">
        <v>575</v>
      </c>
      <c r="C38" s="20" t="s">
        <v>70</v>
      </c>
      <c r="D38" s="46">
        <v>976393</v>
      </c>
      <c r="E38" s="46">
        <v>38501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1014894</v>
      </c>
      <c r="O38" s="47">
        <f t="shared" si="1"/>
        <v>26.085796535238782</v>
      </c>
      <c r="P38" s="9"/>
    </row>
    <row r="39" spans="1:119">
      <c r="A39" s="12"/>
      <c r="B39" s="44">
        <v>579</v>
      </c>
      <c r="C39" s="20" t="s">
        <v>90</v>
      </c>
      <c r="D39" s="46">
        <v>511516</v>
      </c>
      <c r="E39" s="46">
        <v>54454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565970</v>
      </c>
      <c r="O39" s="47">
        <f t="shared" si="1"/>
        <v>14.547113555749755</v>
      </c>
      <c r="P39" s="9"/>
    </row>
    <row r="40" spans="1:119" ht="15.75">
      <c r="A40" s="28" t="s">
        <v>71</v>
      </c>
      <c r="B40" s="29"/>
      <c r="C40" s="30"/>
      <c r="D40" s="31">
        <f t="shared" ref="D40:M40" si="12">SUM(D41:D41)</f>
        <v>1823211</v>
      </c>
      <c r="E40" s="31">
        <f t="shared" si="12"/>
        <v>3283822</v>
      </c>
      <c r="F40" s="31">
        <f t="shared" si="12"/>
        <v>0</v>
      </c>
      <c r="G40" s="31">
        <f t="shared" si="12"/>
        <v>0</v>
      </c>
      <c r="H40" s="31">
        <f t="shared" si="12"/>
        <v>1225279</v>
      </c>
      <c r="I40" s="31">
        <f t="shared" si="12"/>
        <v>3946410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10278722</v>
      </c>
      <c r="O40" s="43">
        <f t="shared" si="1"/>
        <v>264.1937490361384</v>
      </c>
      <c r="P40" s="9"/>
    </row>
    <row r="41" spans="1:119" ht="15.75" thickBot="1">
      <c r="A41" s="12"/>
      <c r="B41" s="44">
        <v>581</v>
      </c>
      <c r="C41" s="20" t="s">
        <v>72</v>
      </c>
      <c r="D41" s="46">
        <v>1823211</v>
      </c>
      <c r="E41" s="46">
        <v>3283822</v>
      </c>
      <c r="F41" s="46">
        <v>0</v>
      </c>
      <c r="G41" s="46">
        <v>0</v>
      </c>
      <c r="H41" s="46">
        <v>1225279</v>
      </c>
      <c r="I41" s="46">
        <v>3946410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10278722</v>
      </c>
      <c r="O41" s="47">
        <f t="shared" si="1"/>
        <v>264.1937490361384</v>
      </c>
      <c r="P41" s="9"/>
    </row>
    <row r="42" spans="1:119" ht="16.5" thickBot="1">
      <c r="A42" s="14" t="s">
        <v>10</v>
      </c>
      <c r="B42" s="23"/>
      <c r="C42" s="22"/>
      <c r="D42" s="15">
        <f t="shared" ref="D42:M42" si="13">SUM(D5,D15,D20,D25,D29,D32,D34,D40)</f>
        <v>29282099</v>
      </c>
      <c r="E42" s="15">
        <f t="shared" si="13"/>
        <v>7872587</v>
      </c>
      <c r="F42" s="15">
        <f t="shared" si="13"/>
        <v>1775598</v>
      </c>
      <c r="G42" s="15">
        <f t="shared" si="13"/>
        <v>4094160</v>
      </c>
      <c r="H42" s="15">
        <f t="shared" si="13"/>
        <v>1225279</v>
      </c>
      <c r="I42" s="15">
        <f t="shared" si="13"/>
        <v>21018946</v>
      </c>
      <c r="J42" s="15">
        <f t="shared" si="13"/>
        <v>4275268</v>
      </c>
      <c r="K42" s="15">
        <f t="shared" si="13"/>
        <v>1328964</v>
      </c>
      <c r="L42" s="15">
        <f t="shared" si="13"/>
        <v>0</v>
      </c>
      <c r="M42" s="15">
        <f t="shared" si="13"/>
        <v>0</v>
      </c>
      <c r="N42" s="15">
        <f>SUM(D42:M42)</f>
        <v>70872901</v>
      </c>
      <c r="O42" s="37">
        <f t="shared" si="1"/>
        <v>1821.644502133347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163" t="s">
        <v>91</v>
      </c>
      <c r="M44" s="163"/>
      <c r="N44" s="163"/>
      <c r="O44" s="41">
        <v>38906</v>
      </c>
    </row>
    <row r="45" spans="1:119">
      <c r="A45" s="164"/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2"/>
    </row>
    <row r="46" spans="1:119" ht="15.75" customHeight="1" thickBot="1">
      <c r="A46" s="165" t="s">
        <v>50</v>
      </c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5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3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4906369</v>
      </c>
      <c r="E5" s="26">
        <f t="shared" ref="E5:M5" si="0">SUM(E6:E14)</f>
        <v>208423</v>
      </c>
      <c r="F5" s="26">
        <f t="shared" si="0"/>
        <v>1343421</v>
      </c>
      <c r="G5" s="26">
        <f t="shared" si="0"/>
        <v>9227</v>
      </c>
      <c r="H5" s="26">
        <f t="shared" si="0"/>
        <v>262</v>
      </c>
      <c r="I5" s="26">
        <f t="shared" si="0"/>
        <v>0</v>
      </c>
      <c r="J5" s="26">
        <f t="shared" si="0"/>
        <v>4742829</v>
      </c>
      <c r="K5" s="26">
        <f t="shared" si="0"/>
        <v>1870216</v>
      </c>
      <c r="L5" s="26">
        <f t="shared" si="0"/>
        <v>0</v>
      </c>
      <c r="M5" s="26">
        <f t="shared" si="0"/>
        <v>0</v>
      </c>
      <c r="N5" s="27">
        <f>SUM(D5:M5)</f>
        <v>13080747</v>
      </c>
      <c r="O5" s="32">
        <f t="shared" ref="O5:O36" si="1">(N5/O$38)</f>
        <v>365.31256458234424</v>
      </c>
      <c r="P5" s="6"/>
    </row>
    <row r="6" spans="1:133">
      <c r="A6" s="12"/>
      <c r="B6" s="44">
        <v>511</v>
      </c>
      <c r="C6" s="20" t="s">
        <v>19</v>
      </c>
      <c r="D6" s="46">
        <v>24499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24499</v>
      </c>
      <c r="O6" s="47">
        <f t="shared" si="1"/>
        <v>0.68419582763146869</v>
      </c>
      <c r="P6" s="9"/>
    </row>
    <row r="7" spans="1:133">
      <c r="A7" s="12"/>
      <c r="B7" s="44">
        <v>512</v>
      </c>
      <c r="C7" s="20" t="s">
        <v>20</v>
      </c>
      <c r="D7" s="46">
        <v>690194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690194</v>
      </c>
      <c r="O7" s="47">
        <f t="shared" si="1"/>
        <v>19.275393079565447</v>
      </c>
      <c r="P7" s="9"/>
    </row>
    <row r="8" spans="1:133">
      <c r="A8" s="12"/>
      <c r="B8" s="44">
        <v>513</v>
      </c>
      <c r="C8" s="20" t="s">
        <v>21</v>
      </c>
      <c r="D8" s="46">
        <v>1406881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1406881</v>
      </c>
      <c r="O8" s="47">
        <f t="shared" si="1"/>
        <v>39.290669422180024</v>
      </c>
      <c r="P8" s="9"/>
    </row>
    <row r="9" spans="1:133">
      <c r="A9" s="12"/>
      <c r="B9" s="44">
        <v>514</v>
      </c>
      <c r="C9" s="20" t="s">
        <v>22</v>
      </c>
      <c r="D9" s="46">
        <v>105027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105027</v>
      </c>
      <c r="O9" s="47">
        <f t="shared" si="1"/>
        <v>2.9331415644985617</v>
      </c>
      <c r="P9" s="9"/>
    </row>
    <row r="10" spans="1:133">
      <c r="A10" s="12"/>
      <c r="B10" s="44">
        <v>515</v>
      </c>
      <c r="C10" s="20" t="s">
        <v>23</v>
      </c>
      <c r="D10" s="46">
        <v>643041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643041</v>
      </c>
      <c r="O10" s="47">
        <f t="shared" si="1"/>
        <v>17.958527662188956</v>
      </c>
      <c r="P10" s="9"/>
    </row>
    <row r="11" spans="1:133">
      <c r="A11" s="12"/>
      <c r="B11" s="44">
        <v>516</v>
      </c>
      <c r="C11" s="20" t="s">
        <v>56</v>
      </c>
      <c r="D11" s="46">
        <v>687475</v>
      </c>
      <c r="E11" s="46">
        <v>54566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742041</v>
      </c>
      <c r="O11" s="47">
        <f t="shared" si="1"/>
        <v>20.723350182925127</v>
      </c>
      <c r="P11" s="9"/>
    </row>
    <row r="12" spans="1:133">
      <c r="A12" s="12"/>
      <c r="B12" s="44">
        <v>517</v>
      </c>
      <c r="C12" s="20" t="s">
        <v>24</v>
      </c>
      <c r="D12" s="46">
        <v>0</v>
      </c>
      <c r="E12" s="46">
        <v>0</v>
      </c>
      <c r="F12" s="46">
        <v>1343421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1343421</v>
      </c>
      <c r="O12" s="47">
        <f t="shared" si="1"/>
        <v>37.518390258887926</v>
      </c>
      <c r="P12" s="9"/>
    </row>
    <row r="13" spans="1:133">
      <c r="A13" s="12"/>
      <c r="B13" s="44">
        <v>518</v>
      </c>
      <c r="C13" s="20" t="s">
        <v>25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1870216</v>
      </c>
      <c r="L13" s="46">
        <v>0</v>
      </c>
      <c r="M13" s="46">
        <v>0</v>
      </c>
      <c r="N13" s="46">
        <f t="shared" si="2"/>
        <v>1870216</v>
      </c>
      <c r="O13" s="47">
        <f t="shared" si="1"/>
        <v>52.230457731728436</v>
      </c>
      <c r="P13" s="9"/>
    </row>
    <row r="14" spans="1:133">
      <c r="A14" s="12"/>
      <c r="B14" s="44">
        <v>519</v>
      </c>
      <c r="C14" s="20" t="s">
        <v>64</v>
      </c>
      <c r="D14" s="46">
        <v>1349252</v>
      </c>
      <c r="E14" s="46">
        <v>153857</v>
      </c>
      <c r="F14" s="46">
        <v>0</v>
      </c>
      <c r="G14" s="46">
        <v>9227</v>
      </c>
      <c r="H14" s="46">
        <v>262</v>
      </c>
      <c r="I14" s="46">
        <v>0</v>
      </c>
      <c r="J14" s="46">
        <v>4742829</v>
      </c>
      <c r="K14" s="46">
        <v>0</v>
      </c>
      <c r="L14" s="46">
        <v>0</v>
      </c>
      <c r="M14" s="46">
        <v>0</v>
      </c>
      <c r="N14" s="46">
        <f t="shared" si="2"/>
        <v>6255427</v>
      </c>
      <c r="O14" s="47">
        <f t="shared" si="1"/>
        <v>174.69843885273829</v>
      </c>
      <c r="P14" s="9"/>
    </row>
    <row r="15" spans="1:133" ht="15.75">
      <c r="A15" s="28" t="s">
        <v>27</v>
      </c>
      <c r="B15" s="29"/>
      <c r="C15" s="30"/>
      <c r="D15" s="31">
        <f t="shared" ref="D15:M15" si="3">SUM(D16:D19)</f>
        <v>15324499</v>
      </c>
      <c r="E15" s="31">
        <f t="shared" si="3"/>
        <v>2843847</v>
      </c>
      <c r="F15" s="31">
        <f t="shared" si="3"/>
        <v>0</v>
      </c>
      <c r="G15" s="31">
        <f t="shared" si="3"/>
        <v>343494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36" si="4">SUM(D15:M15)</f>
        <v>18511840</v>
      </c>
      <c r="O15" s="43">
        <f t="shared" si="1"/>
        <v>516.98941547742061</v>
      </c>
      <c r="P15" s="10"/>
    </row>
    <row r="16" spans="1:133">
      <c r="A16" s="12"/>
      <c r="B16" s="44">
        <v>521</v>
      </c>
      <c r="C16" s="20" t="s">
        <v>28</v>
      </c>
      <c r="D16" s="46">
        <v>7897320</v>
      </c>
      <c r="E16" s="46">
        <v>544989</v>
      </c>
      <c r="F16" s="46">
        <v>0</v>
      </c>
      <c r="G16" s="46">
        <v>342716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8785025</v>
      </c>
      <c r="O16" s="47">
        <f t="shared" si="1"/>
        <v>245.3437875275784</v>
      </c>
      <c r="P16" s="9"/>
    </row>
    <row r="17" spans="1:16">
      <c r="A17" s="12"/>
      <c r="B17" s="44">
        <v>522</v>
      </c>
      <c r="C17" s="20" t="s">
        <v>29</v>
      </c>
      <c r="D17" s="46">
        <v>7427179</v>
      </c>
      <c r="E17" s="46">
        <v>829157</v>
      </c>
      <c r="F17" s="46">
        <v>0</v>
      </c>
      <c r="G17" s="46">
        <v>778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8257114</v>
      </c>
      <c r="O17" s="47">
        <f t="shared" si="1"/>
        <v>230.60055296450415</v>
      </c>
      <c r="P17" s="9"/>
    </row>
    <row r="18" spans="1:16">
      <c r="A18" s="12"/>
      <c r="B18" s="44">
        <v>524</v>
      </c>
      <c r="C18" s="20" t="s">
        <v>30</v>
      </c>
      <c r="D18" s="46">
        <v>0</v>
      </c>
      <c r="E18" s="46">
        <v>1123160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1123160</v>
      </c>
      <c r="O18" s="47">
        <f t="shared" si="1"/>
        <v>31.367051135252883</v>
      </c>
      <c r="P18" s="9"/>
    </row>
    <row r="19" spans="1:16">
      <c r="A19" s="12"/>
      <c r="B19" s="44">
        <v>529</v>
      </c>
      <c r="C19" s="20" t="s">
        <v>75</v>
      </c>
      <c r="D19" s="46">
        <v>0</v>
      </c>
      <c r="E19" s="46">
        <v>346541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346541</v>
      </c>
      <c r="O19" s="47">
        <f t="shared" si="1"/>
        <v>9.6780238500851787</v>
      </c>
      <c r="P19" s="9"/>
    </row>
    <row r="20" spans="1:16" ht="15.75">
      <c r="A20" s="28" t="s">
        <v>31</v>
      </c>
      <c r="B20" s="29"/>
      <c r="C20" s="30"/>
      <c r="D20" s="31">
        <f t="shared" ref="D20:M20" si="5">SUM(D21:D24)</f>
        <v>0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16053871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16053871</v>
      </c>
      <c r="O20" s="43">
        <f t="shared" si="1"/>
        <v>448.34448571508364</v>
      </c>
      <c r="P20" s="10"/>
    </row>
    <row r="21" spans="1:16">
      <c r="A21" s="12"/>
      <c r="B21" s="44">
        <v>533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5158835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5158835</v>
      </c>
      <c r="O21" s="47">
        <f t="shared" si="1"/>
        <v>144.07336554305024</v>
      </c>
      <c r="P21" s="9"/>
    </row>
    <row r="22" spans="1:16">
      <c r="A22" s="12"/>
      <c r="B22" s="44">
        <v>534</v>
      </c>
      <c r="C22" s="20" t="s">
        <v>65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2840562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2840562</v>
      </c>
      <c r="O22" s="47">
        <f t="shared" si="1"/>
        <v>79.329795849973465</v>
      </c>
      <c r="P22" s="9"/>
    </row>
    <row r="23" spans="1:16">
      <c r="A23" s="12"/>
      <c r="B23" s="44">
        <v>535</v>
      </c>
      <c r="C23" s="20" t="s">
        <v>34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6880103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6880103</v>
      </c>
      <c r="O23" s="47">
        <f t="shared" si="1"/>
        <v>192.14407797358058</v>
      </c>
      <c r="P23" s="9"/>
    </row>
    <row r="24" spans="1:16">
      <c r="A24" s="12"/>
      <c r="B24" s="44">
        <v>538</v>
      </c>
      <c r="C24" s="20" t="s">
        <v>66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1174371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1174371</v>
      </c>
      <c r="O24" s="47">
        <f t="shared" si="1"/>
        <v>32.797246348479348</v>
      </c>
      <c r="P24" s="9"/>
    </row>
    <row r="25" spans="1:16" ht="15.75">
      <c r="A25" s="28" t="s">
        <v>36</v>
      </c>
      <c r="B25" s="29"/>
      <c r="C25" s="30"/>
      <c r="D25" s="31">
        <f t="shared" ref="D25:M25" si="6">SUM(D26:D26)</f>
        <v>899912</v>
      </c>
      <c r="E25" s="31">
        <f t="shared" si="6"/>
        <v>450487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si="4"/>
        <v>1350399</v>
      </c>
      <c r="O25" s="43">
        <f t="shared" si="1"/>
        <v>37.713268355349513</v>
      </c>
      <c r="P25" s="10"/>
    </row>
    <row r="26" spans="1:16">
      <c r="A26" s="12"/>
      <c r="B26" s="44">
        <v>541</v>
      </c>
      <c r="C26" s="20" t="s">
        <v>67</v>
      </c>
      <c r="D26" s="46">
        <v>899912</v>
      </c>
      <c r="E26" s="46">
        <v>450487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1350399</v>
      </c>
      <c r="O26" s="47">
        <f t="shared" si="1"/>
        <v>37.713268355349513</v>
      </c>
      <c r="P26" s="9"/>
    </row>
    <row r="27" spans="1:16" ht="15.75">
      <c r="A27" s="28" t="s">
        <v>38</v>
      </c>
      <c r="B27" s="29"/>
      <c r="C27" s="30"/>
      <c r="D27" s="31">
        <f t="shared" ref="D27:M27" si="7">SUM(D28:D29)</f>
        <v>221759</v>
      </c>
      <c r="E27" s="31">
        <f t="shared" si="7"/>
        <v>102588</v>
      </c>
      <c r="F27" s="31">
        <f t="shared" si="7"/>
        <v>0</v>
      </c>
      <c r="G27" s="31">
        <f t="shared" si="7"/>
        <v>2086025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4"/>
        <v>2410372</v>
      </c>
      <c r="O27" s="43">
        <f t="shared" si="1"/>
        <v>67.31566453486748</v>
      </c>
      <c r="P27" s="10"/>
    </row>
    <row r="28" spans="1:16">
      <c r="A28" s="13"/>
      <c r="B28" s="45">
        <v>552</v>
      </c>
      <c r="C28" s="21" t="s">
        <v>39</v>
      </c>
      <c r="D28" s="46">
        <v>0</v>
      </c>
      <c r="E28" s="46">
        <v>102588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102588</v>
      </c>
      <c r="O28" s="47">
        <f t="shared" si="1"/>
        <v>2.8650263914876981</v>
      </c>
      <c r="P28" s="9"/>
    </row>
    <row r="29" spans="1:16">
      <c r="A29" s="13"/>
      <c r="B29" s="45">
        <v>559</v>
      </c>
      <c r="C29" s="21" t="s">
        <v>40</v>
      </c>
      <c r="D29" s="46">
        <v>221759</v>
      </c>
      <c r="E29" s="46">
        <v>0</v>
      </c>
      <c r="F29" s="46">
        <v>0</v>
      </c>
      <c r="G29" s="46">
        <v>2086025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2307784</v>
      </c>
      <c r="O29" s="47">
        <f t="shared" si="1"/>
        <v>64.450638143379791</v>
      </c>
      <c r="P29" s="9"/>
    </row>
    <row r="30" spans="1:16" ht="15.75">
      <c r="A30" s="28" t="s">
        <v>41</v>
      </c>
      <c r="B30" s="29"/>
      <c r="C30" s="30"/>
      <c r="D30" s="31">
        <f t="shared" ref="D30:M30" si="8">SUM(D31:D33)</f>
        <v>4664475</v>
      </c>
      <c r="E30" s="31">
        <f t="shared" si="8"/>
        <v>1332008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4"/>
        <v>5996483</v>
      </c>
      <c r="O30" s="43">
        <f t="shared" si="1"/>
        <v>167.46678023850086</v>
      </c>
      <c r="P30" s="9"/>
    </row>
    <row r="31" spans="1:16">
      <c r="A31" s="12"/>
      <c r="B31" s="44">
        <v>572</v>
      </c>
      <c r="C31" s="20" t="s">
        <v>68</v>
      </c>
      <c r="D31" s="46">
        <v>2613479</v>
      </c>
      <c r="E31" s="46">
        <v>1311379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3924858</v>
      </c>
      <c r="O31" s="47">
        <f t="shared" si="1"/>
        <v>109.61147261708605</v>
      </c>
      <c r="P31" s="9"/>
    </row>
    <row r="32" spans="1:16">
      <c r="A32" s="12"/>
      <c r="B32" s="44">
        <v>574</v>
      </c>
      <c r="C32" s="20" t="s">
        <v>69</v>
      </c>
      <c r="D32" s="46">
        <v>585803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585803</v>
      </c>
      <c r="O32" s="47">
        <f t="shared" si="1"/>
        <v>16.3600134052001</v>
      </c>
      <c r="P32" s="9"/>
    </row>
    <row r="33" spans="1:119">
      <c r="A33" s="12"/>
      <c r="B33" s="44">
        <v>575</v>
      </c>
      <c r="C33" s="20" t="s">
        <v>70</v>
      </c>
      <c r="D33" s="46">
        <v>1465193</v>
      </c>
      <c r="E33" s="46">
        <v>20629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1485822</v>
      </c>
      <c r="O33" s="47">
        <f t="shared" si="1"/>
        <v>41.49529421621471</v>
      </c>
      <c r="P33" s="9"/>
    </row>
    <row r="34" spans="1:119" ht="15.75">
      <c r="A34" s="28" t="s">
        <v>71</v>
      </c>
      <c r="B34" s="29"/>
      <c r="C34" s="30"/>
      <c r="D34" s="31">
        <f t="shared" ref="D34:M34" si="9">SUM(D35:D35)</f>
        <v>890259</v>
      </c>
      <c r="E34" s="31">
        <f t="shared" si="9"/>
        <v>1430100</v>
      </c>
      <c r="F34" s="31">
        <f t="shared" si="9"/>
        <v>23627618</v>
      </c>
      <c r="G34" s="31">
        <f t="shared" si="9"/>
        <v>0</v>
      </c>
      <c r="H34" s="31">
        <f t="shared" si="9"/>
        <v>9031</v>
      </c>
      <c r="I34" s="31">
        <f t="shared" si="9"/>
        <v>2670972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4"/>
        <v>28627980</v>
      </c>
      <c r="O34" s="43">
        <f t="shared" si="1"/>
        <v>799.50791744630942</v>
      </c>
      <c r="P34" s="9"/>
    </row>
    <row r="35" spans="1:119" ht="15.75" thickBot="1">
      <c r="A35" s="12"/>
      <c r="B35" s="44">
        <v>581</v>
      </c>
      <c r="C35" s="20" t="s">
        <v>72</v>
      </c>
      <c r="D35" s="46">
        <v>890259</v>
      </c>
      <c r="E35" s="46">
        <v>1430100</v>
      </c>
      <c r="F35" s="46">
        <v>23627618</v>
      </c>
      <c r="G35" s="46">
        <v>0</v>
      </c>
      <c r="H35" s="46">
        <v>9031</v>
      </c>
      <c r="I35" s="46">
        <v>2670972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28627980</v>
      </c>
      <c r="O35" s="47">
        <f t="shared" si="1"/>
        <v>799.50791744630942</v>
      </c>
      <c r="P35" s="9"/>
    </row>
    <row r="36" spans="1:119" ht="16.5" thickBot="1">
      <c r="A36" s="14" t="s">
        <v>10</v>
      </c>
      <c r="B36" s="23"/>
      <c r="C36" s="22"/>
      <c r="D36" s="15">
        <f>SUM(D5,D15,D20,D25,D27,D30,D34)</f>
        <v>26907273</v>
      </c>
      <c r="E36" s="15">
        <f t="shared" ref="E36:M36" si="10">SUM(E5,E15,E20,E25,E27,E30,E34)</f>
        <v>6367453</v>
      </c>
      <c r="F36" s="15">
        <f t="shared" si="10"/>
        <v>24971039</v>
      </c>
      <c r="G36" s="15">
        <f t="shared" si="10"/>
        <v>2438746</v>
      </c>
      <c r="H36" s="15">
        <f t="shared" si="10"/>
        <v>9293</v>
      </c>
      <c r="I36" s="15">
        <f t="shared" si="10"/>
        <v>18724843</v>
      </c>
      <c r="J36" s="15">
        <f t="shared" si="10"/>
        <v>4742829</v>
      </c>
      <c r="K36" s="15">
        <f t="shared" si="10"/>
        <v>1870216</v>
      </c>
      <c r="L36" s="15">
        <f t="shared" si="10"/>
        <v>0</v>
      </c>
      <c r="M36" s="15">
        <f t="shared" si="10"/>
        <v>0</v>
      </c>
      <c r="N36" s="15">
        <f t="shared" si="4"/>
        <v>86031692</v>
      </c>
      <c r="O36" s="37">
        <f t="shared" si="1"/>
        <v>2402.6500963498756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85</v>
      </c>
      <c r="M38" s="163"/>
      <c r="N38" s="163"/>
      <c r="O38" s="41">
        <v>35807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50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4866473</v>
      </c>
      <c r="E5" s="26">
        <f t="shared" ref="E5:M5" si="0">SUM(E6:E14)</f>
        <v>325099</v>
      </c>
      <c r="F5" s="26">
        <f t="shared" si="0"/>
        <v>6616200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5291099</v>
      </c>
      <c r="K5" s="26">
        <f t="shared" si="0"/>
        <v>672362</v>
      </c>
      <c r="L5" s="26">
        <f t="shared" si="0"/>
        <v>0</v>
      </c>
      <c r="M5" s="26">
        <f t="shared" si="0"/>
        <v>0</v>
      </c>
      <c r="N5" s="27">
        <f>SUM(D5:M5)</f>
        <v>17771233</v>
      </c>
      <c r="O5" s="32">
        <f t="shared" ref="O5:O36" si="1">(N5/O$38)</f>
        <v>512.62679205007646</v>
      </c>
      <c r="P5" s="6"/>
    </row>
    <row r="6" spans="1:133">
      <c r="A6" s="12"/>
      <c r="B6" s="44">
        <v>511</v>
      </c>
      <c r="C6" s="20" t="s">
        <v>19</v>
      </c>
      <c r="D6" s="46">
        <v>26804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26804</v>
      </c>
      <c r="O6" s="47">
        <f t="shared" si="1"/>
        <v>0.77318487322237284</v>
      </c>
      <c r="P6" s="9"/>
    </row>
    <row r="7" spans="1:133">
      <c r="A7" s="12"/>
      <c r="B7" s="44">
        <v>512</v>
      </c>
      <c r="C7" s="20" t="s">
        <v>20</v>
      </c>
      <c r="D7" s="46">
        <v>718037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718037</v>
      </c>
      <c r="O7" s="47">
        <f t="shared" si="1"/>
        <v>20.71240661147489</v>
      </c>
      <c r="P7" s="9"/>
    </row>
    <row r="8" spans="1:133">
      <c r="A8" s="12"/>
      <c r="B8" s="44">
        <v>513</v>
      </c>
      <c r="C8" s="20" t="s">
        <v>21</v>
      </c>
      <c r="D8" s="46">
        <v>1358108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1358108</v>
      </c>
      <c r="O8" s="47">
        <f t="shared" si="1"/>
        <v>39.175815617157525</v>
      </c>
      <c r="P8" s="9"/>
    </row>
    <row r="9" spans="1:133">
      <c r="A9" s="12"/>
      <c r="B9" s="44">
        <v>514</v>
      </c>
      <c r="C9" s="20" t="s">
        <v>22</v>
      </c>
      <c r="D9" s="46">
        <v>122666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122666</v>
      </c>
      <c r="O9" s="47">
        <f t="shared" si="1"/>
        <v>3.5384082845357256</v>
      </c>
      <c r="P9" s="9"/>
    </row>
    <row r="10" spans="1:133">
      <c r="A10" s="12"/>
      <c r="B10" s="44">
        <v>515</v>
      </c>
      <c r="C10" s="20" t="s">
        <v>23</v>
      </c>
      <c r="D10" s="46">
        <v>604584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604584</v>
      </c>
      <c r="O10" s="47">
        <f t="shared" si="1"/>
        <v>17.439755386967434</v>
      </c>
      <c r="P10" s="9"/>
    </row>
    <row r="11" spans="1:133">
      <c r="A11" s="12"/>
      <c r="B11" s="44">
        <v>516</v>
      </c>
      <c r="C11" s="20" t="s">
        <v>56</v>
      </c>
      <c r="D11" s="46">
        <v>714438</v>
      </c>
      <c r="E11" s="46">
        <v>237884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952322</v>
      </c>
      <c r="O11" s="47">
        <f t="shared" si="1"/>
        <v>27.470562783050163</v>
      </c>
      <c r="P11" s="9"/>
    </row>
    <row r="12" spans="1:133">
      <c r="A12" s="12"/>
      <c r="B12" s="44">
        <v>517</v>
      </c>
      <c r="C12" s="20" t="s">
        <v>24</v>
      </c>
      <c r="D12" s="46">
        <v>0</v>
      </c>
      <c r="E12" s="46">
        <v>0</v>
      </c>
      <c r="F12" s="46">
        <v>6616200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6616200</v>
      </c>
      <c r="O12" s="47">
        <f t="shared" si="1"/>
        <v>190.85008797992327</v>
      </c>
      <c r="P12" s="9"/>
    </row>
    <row r="13" spans="1:133">
      <c r="A13" s="12"/>
      <c r="B13" s="44">
        <v>518</v>
      </c>
      <c r="C13" s="20" t="s">
        <v>25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672362</v>
      </c>
      <c r="L13" s="46">
        <v>0</v>
      </c>
      <c r="M13" s="46">
        <v>0</v>
      </c>
      <c r="N13" s="46">
        <f t="shared" si="2"/>
        <v>672362</v>
      </c>
      <c r="O13" s="47">
        <f t="shared" si="1"/>
        <v>19.394871203161507</v>
      </c>
      <c r="P13" s="9"/>
    </row>
    <row r="14" spans="1:133">
      <c r="A14" s="12"/>
      <c r="B14" s="44">
        <v>519</v>
      </c>
      <c r="C14" s="20" t="s">
        <v>64</v>
      </c>
      <c r="D14" s="46">
        <v>1321836</v>
      </c>
      <c r="E14" s="46">
        <v>87215</v>
      </c>
      <c r="F14" s="46">
        <v>0</v>
      </c>
      <c r="G14" s="46">
        <v>0</v>
      </c>
      <c r="H14" s="46">
        <v>0</v>
      </c>
      <c r="I14" s="46">
        <v>0</v>
      </c>
      <c r="J14" s="46">
        <v>5291099</v>
      </c>
      <c r="K14" s="46">
        <v>0</v>
      </c>
      <c r="L14" s="46">
        <v>0</v>
      </c>
      <c r="M14" s="46">
        <v>0</v>
      </c>
      <c r="N14" s="46">
        <f t="shared" si="2"/>
        <v>6700150</v>
      </c>
      <c r="O14" s="47">
        <f t="shared" si="1"/>
        <v>193.27169931058356</v>
      </c>
      <c r="P14" s="9"/>
    </row>
    <row r="15" spans="1:133" ht="15.75">
      <c r="A15" s="28" t="s">
        <v>27</v>
      </c>
      <c r="B15" s="29"/>
      <c r="C15" s="30"/>
      <c r="D15" s="31">
        <f t="shared" ref="D15:M15" si="3">SUM(D16:D19)</f>
        <v>15071382</v>
      </c>
      <c r="E15" s="31">
        <f t="shared" si="3"/>
        <v>2320224</v>
      </c>
      <c r="F15" s="31">
        <f t="shared" si="3"/>
        <v>0</v>
      </c>
      <c r="G15" s="31">
        <f t="shared" si="3"/>
        <v>8502922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36" si="4">SUM(D15:M15)</f>
        <v>25894528</v>
      </c>
      <c r="O15" s="43">
        <f t="shared" si="1"/>
        <v>746.95035624657453</v>
      </c>
      <c r="P15" s="10"/>
    </row>
    <row r="16" spans="1:133">
      <c r="A16" s="12"/>
      <c r="B16" s="44">
        <v>521</v>
      </c>
      <c r="C16" s="20" t="s">
        <v>28</v>
      </c>
      <c r="D16" s="46">
        <v>7596225</v>
      </c>
      <c r="E16" s="46">
        <v>646639</v>
      </c>
      <c r="F16" s="46">
        <v>0</v>
      </c>
      <c r="G16" s="46">
        <v>7977721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16220585</v>
      </c>
      <c r="O16" s="47">
        <f t="shared" si="1"/>
        <v>467.89699137508291</v>
      </c>
      <c r="P16" s="9"/>
    </row>
    <row r="17" spans="1:16">
      <c r="A17" s="12"/>
      <c r="B17" s="44">
        <v>522</v>
      </c>
      <c r="C17" s="20" t="s">
        <v>29</v>
      </c>
      <c r="D17" s="46">
        <v>7475157</v>
      </c>
      <c r="E17" s="46">
        <v>668955</v>
      </c>
      <c r="F17" s="46">
        <v>0</v>
      </c>
      <c r="G17" s="46">
        <v>525201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8669313</v>
      </c>
      <c r="O17" s="47">
        <f t="shared" si="1"/>
        <v>250.07393198142324</v>
      </c>
      <c r="P17" s="9"/>
    </row>
    <row r="18" spans="1:16">
      <c r="A18" s="12"/>
      <c r="B18" s="44">
        <v>524</v>
      </c>
      <c r="C18" s="20" t="s">
        <v>30</v>
      </c>
      <c r="D18" s="46">
        <v>0</v>
      </c>
      <c r="E18" s="46">
        <v>823834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823834</v>
      </c>
      <c r="O18" s="47">
        <f t="shared" si="1"/>
        <v>23.764213805636484</v>
      </c>
      <c r="P18" s="9"/>
    </row>
    <row r="19" spans="1:16">
      <c r="A19" s="12"/>
      <c r="B19" s="44">
        <v>529</v>
      </c>
      <c r="C19" s="20" t="s">
        <v>75</v>
      </c>
      <c r="D19" s="46">
        <v>0</v>
      </c>
      <c r="E19" s="46">
        <v>180796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180796</v>
      </c>
      <c r="O19" s="47">
        <f t="shared" si="1"/>
        <v>5.2152190844318804</v>
      </c>
      <c r="P19" s="9"/>
    </row>
    <row r="20" spans="1:16" ht="15.75">
      <c r="A20" s="28" t="s">
        <v>31</v>
      </c>
      <c r="B20" s="29"/>
      <c r="C20" s="30"/>
      <c r="D20" s="31">
        <f t="shared" ref="D20:M20" si="5">SUM(D21:D24)</f>
        <v>0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15525497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15525497</v>
      </c>
      <c r="O20" s="43">
        <f t="shared" si="1"/>
        <v>447.84656878299245</v>
      </c>
      <c r="P20" s="10"/>
    </row>
    <row r="21" spans="1:16">
      <c r="A21" s="12"/>
      <c r="B21" s="44">
        <v>533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4677510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4677510</v>
      </c>
      <c r="O21" s="47">
        <f t="shared" si="1"/>
        <v>134.92687570311824</v>
      </c>
      <c r="P21" s="9"/>
    </row>
    <row r="22" spans="1:16">
      <c r="A22" s="12"/>
      <c r="B22" s="44">
        <v>534</v>
      </c>
      <c r="C22" s="20" t="s">
        <v>65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2898360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2898360</v>
      </c>
      <c r="O22" s="47">
        <f t="shared" si="1"/>
        <v>83.605734560244613</v>
      </c>
      <c r="P22" s="9"/>
    </row>
    <row r="23" spans="1:16">
      <c r="A23" s="12"/>
      <c r="B23" s="44">
        <v>535</v>
      </c>
      <c r="C23" s="20" t="s">
        <v>34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6824682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6824682</v>
      </c>
      <c r="O23" s="47">
        <f t="shared" si="1"/>
        <v>196.8639340006346</v>
      </c>
      <c r="P23" s="9"/>
    </row>
    <row r="24" spans="1:16">
      <c r="A24" s="12"/>
      <c r="B24" s="44">
        <v>538</v>
      </c>
      <c r="C24" s="20" t="s">
        <v>66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1124945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1124945</v>
      </c>
      <c r="O24" s="47">
        <f t="shared" si="1"/>
        <v>32.450024518995008</v>
      </c>
      <c r="P24" s="9"/>
    </row>
    <row r="25" spans="1:16" ht="15.75">
      <c r="A25" s="28" t="s">
        <v>36</v>
      </c>
      <c r="B25" s="29"/>
      <c r="C25" s="30"/>
      <c r="D25" s="31">
        <f t="shared" ref="D25:M25" si="6">SUM(D26:D26)</f>
        <v>896075</v>
      </c>
      <c r="E25" s="31">
        <f t="shared" si="6"/>
        <v>636603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si="4"/>
        <v>1532678</v>
      </c>
      <c r="O25" s="43">
        <f t="shared" si="1"/>
        <v>44.211440274612741</v>
      </c>
      <c r="P25" s="10"/>
    </row>
    <row r="26" spans="1:16">
      <c r="A26" s="12"/>
      <c r="B26" s="44">
        <v>541</v>
      </c>
      <c r="C26" s="20" t="s">
        <v>67</v>
      </c>
      <c r="D26" s="46">
        <v>896075</v>
      </c>
      <c r="E26" s="46">
        <v>636603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1532678</v>
      </c>
      <c r="O26" s="47">
        <f t="shared" si="1"/>
        <v>44.211440274612741</v>
      </c>
      <c r="P26" s="9"/>
    </row>
    <row r="27" spans="1:16" ht="15.75">
      <c r="A27" s="28" t="s">
        <v>38</v>
      </c>
      <c r="B27" s="29"/>
      <c r="C27" s="30"/>
      <c r="D27" s="31">
        <f t="shared" ref="D27:M27" si="7">SUM(D28:D29)</f>
        <v>168406</v>
      </c>
      <c r="E27" s="31">
        <f t="shared" si="7"/>
        <v>302915</v>
      </c>
      <c r="F27" s="31">
        <f t="shared" si="7"/>
        <v>0</v>
      </c>
      <c r="G27" s="31">
        <f t="shared" si="7"/>
        <v>155888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4"/>
        <v>627209</v>
      </c>
      <c r="O27" s="43">
        <f t="shared" si="1"/>
        <v>18.092393342371707</v>
      </c>
      <c r="P27" s="10"/>
    </row>
    <row r="28" spans="1:16">
      <c r="A28" s="13"/>
      <c r="B28" s="45">
        <v>552</v>
      </c>
      <c r="C28" s="21" t="s">
        <v>39</v>
      </c>
      <c r="D28" s="46">
        <v>0</v>
      </c>
      <c r="E28" s="46">
        <v>302915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302915</v>
      </c>
      <c r="O28" s="47">
        <f t="shared" si="1"/>
        <v>8.7378486745319748</v>
      </c>
      <c r="P28" s="9"/>
    </row>
    <row r="29" spans="1:16">
      <c r="A29" s="13"/>
      <c r="B29" s="45">
        <v>559</v>
      </c>
      <c r="C29" s="21" t="s">
        <v>40</v>
      </c>
      <c r="D29" s="46">
        <v>168406</v>
      </c>
      <c r="E29" s="46">
        <v>0</v>
      </c>
      <c r="F29" s="46">
        <v>0</v>
      </c>
      <c r="G29" s="46">
        <v>155888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324294</v>
      </c>
      <c r="O29" s="47">
        <f t="shared" si="1"/>
        <v>9.3545446678397326</v>
      </c>
      <c r="P29" s="9"/>
    </row>
    <row r="30" spans="1:16" ht="15.75">
      <c r="A30" s="28" t="s">
        <v>41</v>
      </c>
      <c r="B30" s="29"/>
      <c r="C30" s="30"/>
      <c r="D30" s="31">
        <f t="shared" ref="D30:M30" si="8">SUM(D31:D33)</f>
        <v>3736809</v>
      </c>
      <c r="E30" s="31">
        <f t="shared" si="8"/>
        <v>1300947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4"/>
        <v>5037756</v>
      </c>
      <c r="O30" s="43">
        <f t="shared" si="1"/>
        <v>145.31848732223727</v>
      </c>
      <c r="P30" s="9"/>
    </row>
    <row r="31" spans="1:16">
      <c r="A31" s="12"/>
      <c r="B31" s="44">
        <v>572</v>
      </c>
      <c r="C31" s="20" t="s">
        <v>68</v>
      </c>
      <c r="D31" s="46">
        <v>2131012</v>
      </c>
      <c r="E31" s="46">
        <v>635825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2766837</v>
      </c>
      <c r="O31" s="47">
        <f t="shared" si="1"/>
        <v>79.811838347708189</v>
      </c>
      <c r="P31" s="9"/>
    </row>
    <row r="32" spans="1:16">
      <c r="A32" s="12"/>
      <c r="B32" s="44">
        <v>574</v>
      </c>
      <c r="C32" s="20" t="s">
        <v>69</v>
      </c>
      <c r="D32" s="46">
        <v>247666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247666</v>
      </c>
      <c r="O32" s="47">
        <f t="shared" si="1"/>
        <v>7.1441428447803386</v>
      </c>
      <c r="P32" s="9"/>
    </row>
    <row r="33" spans="1:119">
      <c r="A33" s="12"/>
      <c r="B33" s="44">
        <v>575</v>
      </c>
      <c r="C33" s="20" t="s">
        <v>70</v>
      </c>
      <c r="D33" s="46">
        <v>1358131</v>
      </c>
      <c r="E33" s="46">
        <v>665122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2023253</v>
      </c>
      <c r="O33" s="47">
        <f t="shared" si="1"/>
        <v>58.362506129748752</v>
      </c>
      <c r="P33" s="9"/>
    </row>
    <row r="34" spans="1:119" ht="15.75">
      <c r="A34" s="28" t="s">
        <v>71</v>
      </c>
      <c r="B34" s="29"/>
      <c r="C34" s="30"/>
      <c r="D34" s="31">
        <f t="shared" ref="D34:M34" si="9">SUM(D35:D35)</f>
        <v>1639553</v>
      </c>
      <c r="E34" s="31">
        <f t="shared" si="9"/>
        <v>4382540</v>
      </c>
      <c r="F34" s="31">
        <f t="shared" si="9"/>
        <v>5300000</v>
      </c>
      <c r="G34" s="31">
        <f t="shared" si="9"/>
        <v>0</v>
      </c>
      <c r="H34" s="31">
        <f t="shared" si="9"/>
        <v>6473</v>
      </c>
      <c r="I34" s="31">
        <f t="shared" si="9"/>
        <v>568168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4"/>
        <v>11896734</v>
      </c>
      <c r="O34" s="43">
        <f t="shared" si="1"/>
        <v>343.1717195026971</v>
      </c>
      <c r="P34" s="9"/>
    </row>
    <row r="35" spans="1:119" ht="15.75" thickBot="1">
      <c r="A35" s="12"/>
      <c r="B35" s="44">
        <v>581</v>
      </c>
      <c r="C35" s="20" t="s">
        <v>72</v>
      </c>
      <c r="D35" s="46">
        <v>1639553</v>
      </c>
      <c r="E35" s="46">
        <v>4382540</v>
      </c>
      <c r="F35" s="46">
        <v>5300000</v>
      </c>
      <c r="G35" s="46">
        <v>0</v>
      </c>
      <c r="H35" s="46">
        <v>6473</v>
      </c>
      <c r="I35" s="46">
        <v>568168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11896734</v>
      </c>
      <c r="O35" s="47">
        <f t="shared" si="1"/>
        <v>343.1717195026971</v>
      </c>
      <c r="P35" s="9"/>
    </row>
    <row r="36" spans="1:119" ht="16.5" thickBot="1">
      <c r="A36" s="14" t="s">
        <v>10</v>
      </c>
      <c r="B36" s="23"/>
      <c r="C36" s="22"/>
      <c r="D36" s="15">
        <f>SUM(D5,D15,D20,D25,D27,D30,D34)</f>
        <v>26378698</v>
      </c>
      <c r="E36" s="15">
        <f t="shared" ref="E36:M36" si="10">SUM(E5,E15,E20,E25,E27,E30,E34)</f>
        <v>9268328</v>
      </c>
      <c r="F36" s="15">
        <f t="shared" si="10"/>
        <v>11916200</v>
      </c>
      <c r="G36" s="15">
        <f t="shared" si="10"/>
        <v>8658810</v>
      </c>
      <c r="H36" s="15">
        <f t="shared" si="10"/>
        <v>6473</v>
      </c>
      <c r="I36" s="15">
        <f t="shared" si="10"/>
        <v>16093665</v>
      </c>
      <c r="J36" s="15">
        <f t="shared" si="10"/>
        <v>5291099</v>
      </c>
      <c r="K36" s="15">
        <f t="shared" si="10"/>
        <v>672362</v>
      </c>
      <c r="L36" s="15">
        <f t="shared" si="10"/>
        <v>0</v>
      </c>
      <c r="M36" s="15">
        <f t="shared" si="10"/>
        <v>0</v>
      </c>
      <c r="N36" s="15">
        <f t="shared" si="4"/>
        <v>78285635</v>
      </c>
      <c r="O36" s="37">
        <f t="shared" si="1"/>
        <v>2258.2177575215624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83</v>
      </c>
      <c r="M38" s="163"/>
      <c r="N38" s="163"/>
      <c r="O38" s="41">
        <v>34667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50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4478741</v>
      </c>
      <c r="E5" s="26">
        <f t="shared" ref="E5:M5" si="0">SUM(E6:E14)</f>
        <v>188137</v>
      </c>
      <c r="F5" s="26">
        <f t="shared" si="0"/>
        <v>1082169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3874877</v>
      </c>
      <c r="K5" s="26">
        <f t="shared" si="0"/>
        <v>693699</v>
      </c>
      <c r="L5" s="26">
        <f t="shared" si="0"/>
        <v>0</v>
      </c>
      <c r="M5" s="26">
        <f t="shared" si="0"/>
        <v>0</v>
      </c>
      <c r="N5" s="27">
        <f>SUM(D5:M5)</f>
        <v>10317623</v>
      </c>
      <c r="O5" s="32">
        <f t="shared" ref="O5:O38" si="1">(N5/O$40)</f>
        <v>318.95706071472733</v>
      </c>
      <c r="P5" s="6"/>
    </row>
    <row r="6" spans="1:133">
      <c r="A6" s="12"/>
      <c r="B6" s="44">
        <v>511</v>
      </c>
      <c r="C6" s="20" t="s">
        <v>19</v>
      </c>
      <c r="D6" s="46">
        <v>30481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30481</v>
      </c>
      <c r="O6" s="47">
        <f t="shared" si="1"/>
        <v>0.94228391245208354</v>
      </c>
      <c r="P6" s="9"/>
    </row>
    <row r="7" spans="1:133">
      <c r="A7" s="12"/>
      <c r="B7" s="44">
        <v>512</v>
      </c>
      <c r="C7" s="20" t="s">
        <v>20</v>
      </c>
      <c r="D7" s="46">
        <v>690830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690830</v>
      </c>
      <c r="O7" s="47">
        <f t="shared" si="1"/>
        <v>21.356188945220726</v>
      </c>
      <c r="P7" s="9"/>
    </row>
    <row r="8" spans="1:133">
      <c r="A8" s="12"/>
      <c r="B8" s="44">
        <v>513</v>
      </c>
      <c r="C8" s="20" t="s">
        <v>21</v>
      </c>
      <c r="D8" s="46">
        <v>1222086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1222086</v>
      </c>
      <c r="O8" s="47">
        <f t="shared" si="1"/>
        <v>37.779337207864472</v>
      </c>
      <c r="P8" s="9"/>
    </row>
    <row r="9" spans="1:133">
      <c r="A9" s="12"/>
      <c r="B9" s="44">
        <v>514</v>
      </c>
      <c r="C9" s="20" t="s">
        <v>22</v>
      </c>
      <c r="D9" s="46">
        <v>96101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96101</v>
      </c>
      <c r="O9" s="47">
        <f t="shared" si="1"/>
        <v>2.9708482750092742</v>
      </c>
      <c r="P9" s="9"/>
    </row>
    <row r="10" spans="1:133">
      <c r="A10" s="12"/>
      <c r="B10" s="44">
        <v>515</v>
      </c>
      <c r="C10" s="20" t="s">
        <v>23</v>
      </c>
      <c r="D10" s="46">
        <v>591867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591867</v>
      </c>
      <c r="O10" s="47">
        <f t="shared" si="1"/>
        <v>18.296865339433658</v>
      </c>
      <c r="P10" s="9"/>
    </row>
    <row r="11" spans="1:133">
      <c r="A11" s="12"/>
      <c r="B11" s="44">
        <v>516</v>
      </c>
      <c r="C11" s="20" t="s">
        <v>56</v>
      </c>
      <c r="D11" s="46">
        <v>562316</v>
      </c>
      <c r="E11" s="46">
        <v>56484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618800</v>
      </c>
      <c r="O11" s="47">
        <f t="shared" si="1"/>
        <v>19.129467045876098</v>
      </c>
      <c r="P11" s="9"/>
    </row>
    <row r="12" spans="1:133">
      <c r="A12" s="12"/>
      <c r="B12" s="44">
        <v>517</v>
      </c>
      <c r="C12" s="20" t="s">
        <v>24</v>
      </c>
      <c r="D12" s="46">
        <v>0</v>
      </c>
      <c r="E12" s="46">
        <v>0</v>
      </c>
      <c r="F12" s="46">
        <v>1082169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1082169</v>
      </c>
      <c r="O12" s="47">
        <f t="shared" si="1"/>
        <v>33.453969333498208</v>
      </c>
      <c r="P12" s="9"/>
    </row>
    <row r="13" spans="1:133">
      <c r="A13" s="12"/>
      <c r="B13" s="44">
        <v>518</v>
      </c>
      <c r="C13" s="20" t="s">
        <v>25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693699</v>
      </c>
      <c r="L13" s="46">
        <v>0</v>
      </c>
      <c r="M13" s="46">
        <v>0</v>
      </c>
      <c r="N13" s="46">
        <f t="shared" si="2"/>
        <v>693699</v>
      </c>
      <c r="O13" s="47">
        <f t="shared" si="1"/>
        <v>21.444880672684555</v>
      </c>
      <c r="P13" s="9"/>
    </row>
    <row r="14" spans="1:133">
      <c r="A14" s="12"/>
      <c r="B14" s="44">
        <v>519</v>
      </c>
      <c r="C14" s="20" t="s">
        <v>64</v>
      </c>
      <c r="D14" s="46">
        <v>1285060</v>
      </c>
      <c r="E14" s="46">
        <v>131653</v>
      </c>
      <c r="F14" s="46">
        <v>0</v>
      </c>
      <c r="G14" s="46">
        <v>0</v>
      </c>
      <c r="H14" s="46">
        <v>0</v>
      </c>
      <c r="I14" s="46">
        <v>0</v>
      </c>
      <c r="J14" s="46">
        <v>3874877</v>
      </c>
      <c r="K14" s="46">
        <v>0</v>
      </c>
      <c r="L14" s="46">
        <v>0</v>
      </c>
      <c r="M14" s="46">
        <v>0</v>
      </c>
      <c r="N14" s="46">
        <f t="shared" si="2"/>
        <v>5291590</v>
      </c>
      <c r="O14" s="47">
        <f t="shared" si="1"/>
        <v>163.58321998268826</v>
      </c>
      <c r="P14" s="9"/>
    </row>
    <row r="15" spans="1:133" ht="15.75">
      <c r="A15" s="28" t="s">
        <v>27</v>
      </c>
      <c r="B15" s="29"/>
      <c r="C15" s="30"/>
      <c r="D15" s="31">
        <f t="shared" ref="D15:M15" si="3">SUM(D16:D19)</f>
        <v>13075594</v>
      </c>
      <c r="E15" s="31">
        <f t="shared" si="3"/>
        <v>1768366</v>
      </c>
      <c r="F15" s="31">
        <f t="shared" si="3"/>
        <v>0</v>
      </c>
      <c r="G15" s="31">
        <f t="shared" si="3"/>
        <v>236977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38" si="4">SUM(D15:M15)</f>
        <v>15080937</v>
      </c>
      <c r="O15" s="43">
        <f t="shared" si="1"/>
        <v>466.20925559540001</v>
      </c>
      <c r="P15" s="10"/>
    </row>
    <row r="16" spans="1:133">
      <c r="A16" s="12"/>
      <c r="B16" s="44">
        <v>521</v>
      </c>
      <c r="C16" s="20" t="s">
        <v>28</v>
      </c>
      <c r="D16" s="46">
        <v>7223453</v>
      </c>
      <c r="E16" s="46">
        <v>674022</v>
      </c>
      <c r="F16" s="46">
        <v>0</v>
      </c>
      <c r="G16" s="46">
        <v>192826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8090301</v>
      </c>
      <c r="O16" s="47">
        <f t="shared" si="1"/>
        <v>250.1020464943737</v>
      </c>
      <c r="P16" s="9"/>
    </row>
    <row r="17" spans="1:16">
      <c r="A17" s="12"/>
      <c r="B17" s="44">
        <v>522</v>
      </c>
      <c r="C17" s="20" t="s">
        <v>29</v>
      </c>
      <c r="D17" s="46">
        <v>5852141</v>
      </c>
      <c r="E17" s="46">
        <v>180503</v>
      </c>
      <c r="F17" s="46">
        <v>0</v>
      </c>
      <c r="G17" s="46">
        <v>44151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6076795</v>
      </c>
      <c r="O17" s="47">
        <f t="shared" si="1"/>
        <v>187.85689996290341</v>
      </c>
      <c r="P17" s="9"/>
    </row>
    <row r="18" spans="1:16">
      <c r="A18" s="12"/>
      <c r="B18" s="44">
        <v>524</v>
      </c>
      <c r="C18" s="20" t="s">
        <v>30</v>
      </c>
      <c r="D18" s="46">
        <v>0</v>
      </c>
      <c r="E18" s="46">
        <v>704838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704838</v>
      </c>
      <c r="O18" s="47">
        <f t="shared" si="1"/>
        <v>21.789229627797699</v>
      </c>
      <c r="P18" s="9"/>
    </row>
    <row r="19" spans="1:16">
      <c r="A19" s="12"/>
      <c r="B19" s="44">
        <v>529</v>
      </c>
      <c r="C19" s="20" t="s">
        <v>75</v>
      </c>
      <c r="D19" s="46">
        <v>0</v>
      </c>
      <c r="E19" s="46">
        <v>209003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209003</v>
      </c>
      <c r="O19" s="47">
        <f t="shared" si="1"/>
        <v>6.461079510325213</v>
      </c>
      <c r="P19" s="9"/>
    </row>
    <row r="20" spans="1:16" ht="15.75">
      <c r="A20" s="28" t="s">
        <v>31</v>
      </c>
      <c r="B20" s="29"/>
      <c r="C20" s="30"/>
      <c r="D20" s="31">
        <f t="shared" ref="D20:M20" si="5">SUM(D21:D24)</f>
        <v>0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15613461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15613461</v>
      </c>
      <c r="O20" s="43">
        <f t="shared" si="1"/>
        <v>482.6716025720292</v>
      </c>
      <c r="P20" s="10"/>
    </row>
    <row r="21" spans="1:16">
      <c r="A21" s="12"/>
      <c r="B21" s="44">
        <v>533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4825301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4825301</v>
      </c>
      <c r="O21" s="47">
        <f t="shared" si="1"/>
        <v>149.16844936317545</v>
      </c>
      <c r="P21" s="9"/>
    </row>
    <row r="22" spans="1:16">
      <c r="A22" s="12"/>
      <c r="B22" s="44">
        <v>534</v>
      </c>
      <c r="C22" s="20" t="s">
        <v>65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3134551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3134551</v>
      </c>
      <c r="O22" s="47">
        <f t="shared" si="1"/>
        <v>96.900921231606276</v>
      </c>
      <c r="P22" s="9"/>
    </row>
    <row r="23" spans="1:16">
      <c r="A23" s="12"/>
      <c r="B23" s="44">
        <v>535</v>
      </c>
      <c r="C23" s="20" t="s">
        <v>34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6573120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6573120</v>
      </c>
      <c r="O23" s="47">
        <f t="shared" si="1"/>
        <v>203.20019784839866</v>
      </c>
      <c r="P23" s="9"/>
    </row>
    <row r="24" spans="1:16">
      <c r="A24" s="12"/>
      <c r="B24" s="44">
        <v>538</v>
      </c>
      <c r="C24" s="20" t="s">
        <v>66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1080489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1080489</v>
      </c>
      <c r="O24" s="47">
        <f t="shared" si="1"/>
        <v>33.402034128848769</v>
      </c>
      <c r="P24" s="9"/>
    </row>
    <row r="25" spans="1:16" ht="15.75">
      <c r="A25" s="28" t="s">
        <v>36</v>
      </c>
      <c r="B25" s="29"/>
      <c r="C25" s="30"/>
      <c r="D25" s="31">
        <f t="shared" ref="D25:M25" si="6">SUM(D26:D26)</f>
        <v>849196</v>
      </c>
      <c r="E25" s="31">
        <f t="shared" si="6"/>
        <v>462638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si="4"/>
        <v>1311834</v>
      </c>
      <c r="O25" s="43">
        <f t="shared" si="1"/>
        <v>40.553790033386917</v>
      </c>
      <c r="P25" s="10"/>
    </row>
    <row r="26" spans="1:16">
      <c r="A26" s="12"/>
      <c r="B26" s="44">
        <v>541</v>
      </c>
      <c r="C26" s="20" t="s">
        <v>67</v>
      </c>
      <c r="D26" s="46">
        <v>849196</v>
      </c>
      <c r="E26" s="46">
        <v>462638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1311834</v>
      </c>
      <c r="O26" s="47">
        <f t="shared" si="1"/>
        <v>40.553790033386917</v>
      </c>
      <c r="P26" s="9"/>
    </row>
    <row r="27" spans="1:16" ht="15.75">
      <c r="A27" s="28" t="s">
        <v>38</v>
      </c>
      <c r="B27" s="29"/>
      <c r="C27" s="30"/>
      <c r="D27" s="31">
        <f t="shared" ref="D27:M27" si="7">SUM(D28:D29)</f>
        <v>138244</v>
      </c>
      <c r="E27" s="31">
        <f t="shared" si="7"/>
        <v>425476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4"/>
        <v>563720</v>
      </c>
      <c r="O27" s="43">
        <f t="shared" si="1"/>
        <v>17.426734264869545</v>
      </c>
      <c r="P27" s="10"/>
    </row>
    <row r="28" spans="1:16">
      <c r="A28" s="13"/>
      <c r="B28" s="45">
        <v>552</v>
      </c>
      <c r="C28" s="21" t="s">
        <v>39</v>
      </c>
      <c r="D28" s="46">
        <v>0</v>
      </c>
      <c r="E28" s="46">
        <v>425476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425476</v>
      </c>
      <c r="O28" s="47">
        <f t="shared" si="1"/>
        <v>13.153085198466675</v>
      </c>
      <c r="P28" s="9"/>
    </row>
    <row r="29" spans="1:16">
      <c r="A29" s="13"/>
      <c r="B29" s="45">
        <v>559</v>
      </c>
      <c r="C29" s="21" t="s">
        <v>40</v>
      </c>
      <c r="D29" s="46">
        <v>138244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138244</v>
      </c>
      <c r="O29" s="47">
        <f t="shared" si="1"/>
        <v>4.2736490664028688</v>
      </c>
      <c r="P29" s="9"/>
    </row>
    <row r="30" spans="1:16" ht="15.75">
      <c r="A30" s="28" t="s">
        <v>41</v>
      </c>
      <c r="B30" s="29"/>
      <c r="C30" s="30"/>
      <c r="D30" s="31">
        <f t="shared" ref="D30:M30" si="8">SUM(D31:D33)</f>
        <v>3315099</v>
      </c>
      <c r="E30" s="31">
        <f t="shared" si="8"/>
        <v>388296</v>
      </c>
      <c r="F30" s="31">
        <f t="shared" si="8"/>
        <v>0</v>
      </c>
      <c r="G30" s="31">
        <f t="shared" si="8"/>
        <v>2480349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4"/>
        <v>6183744</v>
      </c>
      <c r="O30" s="43">
        <f t="shared" si="1"/>
        <v>191.16310127364906</v>
      </c>
      <c r="P30" s="9"/>
    </row>
    <row r="31" spans="1:16">
      <c r="A31" s="12"/>
      <c r="B31" s="44">
        <v>572</v>
      </c>
      <c r="C31" s="20" t="s">
        <v>68</v>
      </c>
      <c r="D31" s="46">
        <v>2010298</v>
      </c>
      <c r="E31" s="46">
        <v>358310</v>
      </c>
      <c r="F31" s="46">
        <v>0</v>
      </c>
      <c r="G31" s="46">
        <v>2480349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4848957</v>
      </c>
      <c r="O31" s="47">
        <f t="shared" si="1"/>
        <v>149.89974650673921</v>
      </c>
      <c r="P31" s="9"/>
    </row>
    <row r="32" spans="1:16">
      <c r="A32" s="12"/>
      <c r="B32" s="44">
        <v>574</v>
      </c>
      <c r="C32" s="20" t="s">
        <v>69</v>
      </c>
      <c r="D32" s="46">
        <v>227570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227570</v>
      </c>
      <c r="O32" s="47">
        <f t="shared" si="1"/>
        <v>7.0350562631383706</v>
      </c>
      <c r="P32" s="9"/>
    </row>
    <row r="33" spans="1:119">
      <c r="A33" s="12"/>
      <c r="B33" s="44">
        <v>575</v>
      </c>
      <c r="C33" s="20" t="s">
        <v>70</v>
      </c>
      <c r="D33" s="46">
        <v>1077231</v>
      </c>
      <c r="E33" s="46">
        <v>29986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1107217</v>
      </c>
      <c r="O33" s="47">
        <f t="shared" si="1"/>
        <v>34.228298503771484</v>
      </c>
      <c r="P33" s="9"/>
    </row>
    <row r="34" spans="1:119" ht="15.75">
      <c r="A34" s="28" t="s">
        <v>71</v>
      </c>
      <c r="B34" s="29"/>
      <c r="C34" s="30"/>
      <c r="D34" s="31">
        <f t="shared" ref="D34:M34" si="9">SUM(D35:D37)</f>
        <v>296794</v>
      </c>
      <c r="E34" s="31">
        <f t="shared" si="9"/>
        <v>3019858</v>
      </c>
      <c r="F34" s="31">
        <f t="shared" si="9"/>
        <v>0</v>
      </c>
      <c r="G34" s="31">
        <f t="shared" si="9"/>
        <v>0</v>
      </c>
      <c r="H34" s="31">
        <f t="shared" si="9"/>
        <v>6838</v>
      </c>
      <c r="I34" s="31">
        <f t="shared" si="9"/>
        <v>1846882</v>
      </c>
      <c r="J34" s="31">
        <f t="shared" si="9"/>
        <v>0</v>
      </c>
      <c r="K34" s="31">
        <f t="shared" si="9"/>
        <v>43104</v>
      </c>
      <c r="L34" s="31">
        <f t="shared" si="9"/>
        <v>0</v>
      </c>
      <c r="M34" s="31">
        <f t="shared" si="9"/>
        <v>0</v>
      </c>
      <c r="N34" s="31">
        <f t="shared" si="4"/>
        <v>5213476</v>
      </c>
      <c r="O34" s="43">
        <f t="shared" si="1"/>
        <v>161.16841844936317</v>
      </c>
      <c r="P34" s="9"/>
    </row>
    <row r="35" spans="1:119">
      <c r="A35" s="12"/>
      <c r="B35" s="44">
        <v>581</v>
      </c>
      <c r="C35" s="20" t="s">
        <v>72</v>
      </c>
      <c r="D35" s="46">
        <v>296794</v>
      </c>
      <c r="E35" s="46">
        <v>3019858</v>
      </c>
      <c r="F35" s="46">
        <v>0</v>
      </c>
      <c r="G35" s="46">
        <v>0</v>
      </c>
      <c r="H35" s="46">
        <v>6838</v>
      </c>
      <c r="I35" s="46">
        <v>575565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3899055</v>
      </c>
      <c r="O35" s="47">
        <f t="shared" si="1"/>
        <v>120.53465438357858</v>
      </c>
      <c r="P35" s="9"/>
    </row>
    <row r="36" spans="1:119">
      <c r="A36" s="12"/>
      <c r="B36" s="44">
        <v>592</v>
      </c>
      <c r="C36" s="20" t="s">
        <v>76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43104</v>
      </c>
      <c r="L36" s="46">
        <v>0</v>
      </c>
      <c r="M36" s="46">
        <v>0</v>
      </c>
      <c r="N36" s="46">
        <f t="shared" si="4"/>
        <v>43104</v>
      </c>
      <c r="O36" s="47">
        <f t="shared" si="1"/>
        <v>1.3325089650055646</v>
      </c>
      <c r="P36" s="9"/>
    </row>
    <row r="37" spans="1:119" ht="15.75" thickBot="1">
      <c r="A37" s="12"/>
      <c r="B37" s="44">
        <v>593</v>
      </c>
      <c r="C37" s="20" t="s">
        <v>77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1271317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1271317</v>
      </c>
      <c r="O37" s="47">
        <f t="shared" si="1"/>
        <v>39.301255100779031</v>
      </c>
      <c r="P37" s="9"/>
    </row>
    <row r="38" spans="1:119" ht="16.5" thickBot="1">
      <c r="A38" s="14" t="s">
        <v>10</v>
      </c>
      <c r="B38" s="23"/>
      <c r="C38" s="22"/>
      <c r="D38" s="15">
        <f>SUM(D5,D15,D20,D25,D27,D30,D34)</f>
        <v>22153668</v>
      </c>
      <c r="E38" s="15">
        <f t="shared" ref="E38:M38" si="10">SUM(E5,E15,E20,E25,E27,E30,E34)</f>
        <v>6252771</v>
      </c>
      <c r="F38" s="15">
        <f t="shared" si="10"/>
        <v>1082169</v>
      </c>
      <c r="G38" s="15">
        <f t="shared" si="10"/>
        <v>2717326</v>
      </c>
      <c r="H38" s="15">
        <f t="shared" si="10"/>
        <v>6838</v>
      </c>
      <c r="I38" s="15">
        <f t="shared" si="10"/>
        <v>17460343</v>
      </c>
      <c r="J38" s="15">
        <f t="shared" si="10"/>
        <v>3874877</v>
      </c>
      <c r="K38" s="15">
        <f t="shared" si="10"/>
        <v>736803</v>
      </c>
      <c r="L38" s="15">
        <f t="shared" si="10"/>
        <v>0</v>
      </c>
      <c r="M38" s="15">
        <f t="shared" si="10"/>
        <v>0</v>
      </c>
      <c r="N38" s="15">
        <f t="shared" si="4"/>
        <v>54284795</v>
      </c>
      <c r="O38" s="37">
        <f t="shared" si="1"/>
        <v>1678.1499629034251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163" t="s">
        <v>78</v>
      </c>
      <c r="M40" s="163"/>
      <c r="N40" s="163"/>
      <c r="O40" s="41">
        <v>32348</v>
      </c>
    </row>
    <row r="41" spans="1:119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2"/>
    </row>
    <row r="42" spans="1:119" ht="15.75" customHeight="1" thickBot="1">
      <c r="A42" s="165" t="s">
        <v>50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5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2025-02-06T18:37:04Z</cp:lastPrinted>
  <dcterms:created xsi:type="dcterms:W3CDTF">2000-08-31T21:26:31Z</dcterms:created>
  <dcterms:modified xsi:type="dcterms:W3CDTF">2025-02-06T18:37:10Z</dcterms:modified>
</cp:coreProperties>
</file>