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70" documentId="11_B6A05F1E675B590785EA35504D78B202C880E5CF" xr6:coauthVersionLast="47" xr6:coauthVersionMax="47" xr10:uidLastSave="{68D1211E-308E-42FB-811C-7E51EDD89A26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'2008'!$A$1:$O$55</definedName>
    <definedName name="_xlnm.Print_Area" localSheetId="14">'2009'!$A$1:$O$56</definedName>
    <definedName name="_xlnm.Print_Area" localSheetId="13">'2010'!$A$1:$O$54</definedName>
    <definedName name="_xlnm.Print_Area" localSheetId="12">'2011'!$A$1:$O$54</definedName>
    <definedName name="_xlnm.Print_Area" localSheetId="11">'2012'!$A$1:$O$51</definedName>
    <definedName name="_xlnm.Print_Area" localSheetId="10">'2013'!$A$1:$O$51</definedName>
    <definedName name="_xlnm.Print_Area" localSheetId="9">'2014'!$A$1:$O$52</definedName>
    <definedName name="_xlnm.Print_Area" localSheetId="8">'2015'!$A$1:$O$50</definedName>
    <definedName name="_xlnm.Print_Area" localSheetId="7">'2016'!$A$1:$O$49</definedName>
    <definedName name="_xlnm.Print_Area" localSheetId="6">'2017'!$A$1:$O$53</definedName>
    <definedName name="_xlnm.Print_Area" localSheetId="5">'2018'!$A$1:$O$52</definedName>
    <definedName name="_xlnm.Print_Area" localSheetId="4">'2019'!$A$1:$O$57</definedName>
    <definedName name="_xlnm.Print_Area" localSheetId="3">'2020'!$A$1:$O$55</definedName>
    <definedName name="_xlnm.Print_Area" localSheetId="2">'2021'!$A$1:$P$56</definedName>
    <definedName name="_xlnm.Print_Area" localSheetId="1">'2022'!$A$1:$P$51</definedName>
    <definedName name="_xlnm.Print_Area" localSheetId="0">'2023'!$A$1:$P$51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48" l="1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0" i="48" l="1"/>
  <c r="P40" i="48" s="1"/>
  <c r="O44" i="48"/>
  <c r="P44" i="48" s="1"/>
  <c r="O37" i="48"/>
  <c r="P37" i="48" s="1"/>
  <c r="O29" i="48"/>
  <c r="P29" i="48" s="1"/>
  <c r="M47" i="48"/>
  <c r="H47" i="48"/>
  <c r="O14" i="48"/>
  <c r="P14" i="48" s="1"/>
  <c r="L47" i="48"/>
  <c r="J47" i="48"/>
  <c r="K47" i="48"/>
  <c r="O17" i="48"/>
  <c r="P17" i="48" s="1"/>
  <c r="D47" i="48"/>
  <c r="E47" i="48"/>
  <c r="F47" i="48"/>
  <c r="G47" i="48"/>
  <c r="I47" i="48"/>
  <c r="N47" i="48"/>
  <c r="O5" i="48"/>
  <c r="P5" i="48" s="1"/>
  <c r="O44" i="47"/>
  <c r="P44" i="47" s="1"/>
  <c r="O39" i="47"/>
  <c r="P39" i="47" s="1"/>
  <c r="O36" i="47"/>
  <c r="P36" i="47" s="1"/>
  <c r="O28" i="47"/>
  <c r="P28" i="47" s="1"/>
  <c r="L47" i="47"/>
  <c r="O17" i="47"/>
  <c r="P17" i="47" s="1"/>
  <c r="H47" i="47"/>
  <c r="M47" i="47"/>
  <c r="N47" i="47"/>
  <c r="F47" i="47"/>
  <c r="D47" i="47"/>
  <c r="J47" i="47"/>
  <c r="G47" i="47"/>
  <c r="O14" i="47"/>
  <c r="P14" i="47" s="1"/>
  <c r="E47" i="47"/>
  <c r="K47" i="47"/>
  <c r="I47" i="47"/>
  <c r="O5" i="47"/>
  <c r="P5" i="47" s="1"/>
  <c r="O51" i="46"/>
  <c r="P51" i="46" s="1"/>
  <c r="O50" i="46"/>
  <c r="P50" i="46" s="1"/>
  <c r="N49" i="46"/>
  <c r="M49" i="46"/>
  <c r="L49" i="46"/>
  <c r="K49" i="46"/>
  <c r="J49" i="46"/>
  <c r="I49" i="46"/>
  <c r="H49" i="46"/>
  <c r="G49" i="46"/>
  <c r="F49" i="46"/>
  <c r="E49" i="46"/>
  <c r="D49" i="46"/>
  <c r="O48" i="46"/>
  <c r="P48" i="46" s="1"/>
  <c r="O47" i="46"/>
  <c r="P47" i="46" s="1"/>
  <c r="O46" i="46"/>
  <c r="P46" i="46" s="1"/>
  <c r="O45" i="46"/>
  <c r="P45" i="46"/>
  <c r="O44" i="46"/>
  <c r="P44" i="46" s="1"/>
  <c r="N43" i="46"/>
  <c r="M43" i="46"/>
  <c r="L43" i="46"/>
  <c r="K43" i="46"/>
  <c r="J43" i="46"/>
  <c r="I43" i="46"/>
  <c r="H43" i="46"/>
  <c r="G43" i="46"/>
  <c r="F43" i="46"/>
  <c r="E43" i="46"/>
  <c r="D43" i="46"/>
  <c r="O42" i="46"/>
  <c r="P42" i="46" s="1"/>
  <c r="O41" i="46"/>
  <c r="P41" i="46" s="1"/>
  <c r="N40" i="46"/>
  <c r="M40" i="46"/>
  <c r="L40" i="46"/>
  <c r="K40" i="46"/>
  <c r="J40" i="46"/>
  <c r="I40" i="46"/>
  <c r="H40" i="46"/>
  <c r="H52" i="46" s="1"/>
  <c r="G40" i="46"/>
  <c r="F40" i="46"/>
  <c r="E40" i="46"/>
  <c r="D40" i="46"/>
  <c r="O39" i="46"/>
  <c r="P39" i="46" s="1"/>
  <c r="O38" i="46"/>
  <c r="P38" i="46" s="1"/>
  <c r="O37" i="46"/>
  <c r="P37" i="46" s="1"/>
  <c r="O36" i="46"/>
  <c r="P36" i="46"/>
  <c r="O35" i="46"/>
  <c r="P35" i="46" s="1"/>
  <c r="O34" i="46"/>
  <c r="P34" i="46"/>
  <c r="O33" i="46"/>
  <c r="P33" i="46"/>
  <c r="N32" i="46"/>
  <c r="M32" i="46"/>
  <c r="L32" i="46"/>
  <c r="K32" i="46"/>
  <c r="J32" i="46"/>
  <c r="I32" i="46"/>
  <c r="H32" i="46"/>
  <c r="G32" i="46"/>
  <c r="F32" i="46"/>
  <c r="E32" i="46"/>
  <c r="D32" i="46"/>
  <c r="O31" i="46"/>
  <c r="P31" i="46" s="1"/>
  <c r="O30" i="46"/>
  <c r="P30" i="46" s="1"/>
  <c r="O29" i="46"/>
  <c r="P29" i="46"/>
  <c r="O28" i="46"/>
  <c r="P28" i="46" s="1"/>
  <c r="O27" i="46"/>
  <c r="P27" i="46" s="1"/>
  <c r="O26" i="46"/>
  <c r="P26" i="46" s="1"/>
  <c r="O25" i="46"/>
  <c r="P25" i="46" s="1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 s="1"/>
  <c r="O18" i="46"/>
  <c r="P18" i="46" s="1"/>
  <c r="N17" i="46"/>
  <c r="M17" i="46"/>
  <c r="L17" i="46"/>
  <c r="K17" i="46"/>
  <c r="J17" i="46"/>
  <c r="I17" i="46"/>
  <c r="H17" i="46"/>
  <c r="G17" i="46"/>
  <c r="F17" i="46"/>
  <c r="E17" i="46"/>
  <c r="D17" i="46"/>
  <c r="O16" i="46"/>
  <c r="P16" i="46" s="1"/>
  <c r="O15" i="46"/>
  <c r="P15" i="46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 s="1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M14" i="45"/>
  <c r="M51" i="45" s="1"/>
  <c r="L14" i="45"/>
  <c r="L51" i="45" s="1"/>
  <c r="K14" i="45"/>
  <c r="J14" i="45"/>
  <c r="I14" i="45"/>
  <c r="I51" i="45" s="1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K51" i="45" s="1"/>
  <c r="J5" i="45"/>
  <c r="I5" i="45"/>
  <c r="H5" i="45"/>
  <c r="G5" i="45"/>
  <c r="G51" i="45" s="1"/>
  <c r="F5" i="45"/>
  <c r="E5" i="45"/>
  <c r="D5" i="45"/>
  <c r="D51" i="45" s="1"/>
  <c r="N52" i="44"/>
  <c r="O52" i="44" s="1"/>
  <c r="N51" i="44"/>
  <c r="O51" i="44" s="1"/>
  <c r="N50" i="44"/>
  <c r="O50" i="44"/>
  <c r="M49" i="44"/>
  <c r="L49" i="44"/>
  <c r="K49" i="44"/>
  <c r="J49" i="44"/>
  <c r="I49" i="44"/>
  <c r="H49" i="44"/>
  <c r="G49" i="44"/>
  <c r="F49" i="44"/>
  <c r="E49" i="44"/>
  <c r="N49" i="44" s="1"/>
  <c r="O49" i="44" s="1"/>
  <c r="D49" i="44"/>
  <c r="N48" i="44"/>
  <c r="O48" i="44"/>
  <c r="N47" i="44"/>
  <c r="O47" i="44" s="1"/>
  <c r="N46" i="44"/>
  <c r="O46" i="44" s="1"/>
  <c r="N45" i="44"/>
  <c r="O45" i="44" s="1"/>
  <c r="M44" i="44"/>
  <c r="L44" i="44"/>
  <c r="K44" i="44"/>
  <c r="J44" i="44"/>
  <c r="I44" i="44"/>
  <c r="H44" i="44"/>
  <c r="G44" i="44"/>
  <c r="F44" i="44"/>
  <c r="E44" i="44"/>
  <c r="D44" i="44"/>
  <c r="N43" i="44"/>
  <c r="O43" i="44" s="1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N39" i="44"/>
  <c r="O39" i="44" s="1"/>
  <c r="N38" i="44"/>
  <c r="O38" i="44"/>
  <c r="N37" i="44"/>
  <c r="O37" i="44" s="1"/>
  <c r="N36" i="44"/>
  <c r="O36" i="44" s="1"/>
  <c r="N35" i="44"/>
  <c r="O35" i="44" s="1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G53" i="44" s="1"/>
  <c r="F5" i="44"/>
  <c r="F53" i="44" s="1"/>
  <c r="E5" i="44"/>
  <c r="D5" i="44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N42" i="43"/>
  <c r="O42" i="43" s="1"/>
  <c r="N41" i="43"/>
  <c r="O41" i="43"/>
  <c r="M40" i="43"/>
  <c r="M48" i="43" s="1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/>
  <c r="N30" i="43"/>
  <c r="O30" i="43" s="1"/>
  <c r="M29" i="43"/>
  <c r="L29" i="43"/>
  <c r="K29" i="43"/>
  <c r="J29" i="43"/>
  <c r="I29" i="43"/>
  <c r="H29" i="43"/>
  <c r="G29" i="43"/>
  <c r="F29" i="43"/>
  <c r="E29" i="43"/>
  <c r="E48" i="43" s="1"/>
  <c r="D29" i="43"/>
  <c r="N29" i="43" s="1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/>
  <c r="N22" i="43"/>
  <c r="O22" i="43" s="1"/>
  <c r="N21" i="43"/>
  <c r="O21" i="43" s="1"/>
  <c r="N20" i="43"/>
  <c r="O20" i="43" s="1"/>
  <c r="N19" i="43"/>
  <c r="O19" i="43" s="1"/>
  <c r="N18" i="43"/>
  <c r="O18" i="43" s="1"/>
  <c r="M17" i="43"/>
  <c r="L17" i="43"/>
  <c r="K17" i="43"/>
  <c r="J17" i="43"/>
  <c r="J48" i="43" s="1"/>
  <c r="I17" i="43"/>
  <c r="H17" i="43"/>
  <c r="G17" i="43"/>
  <c r="G48" i="43" s="1"/>
  <c r="F17" i="43"/>
  <c r="F48" i="43" s="1"/>
  <c r="E17" i="43"/>
  <c r="D17" i="43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" i="43" s="1"/>
  <c r="O5" i="43" s="1"/>
  <c r="N48" i="42"/>
  <c r="O48" i="42" s="1"/>
  <c r="N47" i="42"/>
  <c r="O47" i="42" s="1"/>
  <c r="M46" i="42"/>
  <c r="L46" i="42"/>
  <c r="K46" i="42"/>
  <c r="K49" i="42" s="1"/>
  <c r="J46" i="42"/>
  <c r="I46" i="42"/>
  <c r="H46" i="42"/>
  <c r="G46" i="42"/>
  <c r="F46" i="42"/>
  <c r="E46" i="42"/>
  <c r="D46" i="42"/>
  <c r="N45" i="42"/>
  <c r="O45" i="42" s="1"/>
  <c r="N44" i="42"/>
  <c r="O44" i="42" s="1"/>
  <c r="N43" i="42"/>
  <c r="O43" i="42" s="1"/>
  <c r="N42" i="42"/>
  <c r="O42" i="42" s="1"/>
  <c r="M41" i="42"/>
  <c r="L41" i="42"/>
  <c r="K41" i="42"/>
  <c r="J41" i="42"/>
  <c r="I41" i="42"/>
  <c r="H41" i="42"/>
  <c r="G41" i="42"/>
  <c r="F41" i="42"/>
  <c r="E41" i="42"/>
  <c r="N41" i="42" s="1"/>
  <c r="O41" i="42" s="1"/>
  <c r="D41" i="42"/>
  <c r="N40" i="42"/>
  <c r="O40" i="42" s="1"/>
  <c r="N39" i="42"/>
  <c r="O39" i="42" s="1"/>
  <c r="M38" i="42"/>
  <c r="L38" i="42"/>
  <c r="K38" i="42"/>
  <c r="J38" i="42"/>
  <c r="I38" i="42"/>
  <c r="H38" i="42"/>
  <c r="H49" i="42" s="1"/>
  <c r="G38" i="42"/>
  <c r="F38" i="42"/>
  <c r="E38" i="42"/>
  <c r="D38" i="42"/>
  <c r="N37" i="42"/>
  <c r="O37" i="42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/>
  <c r="M30" i="42"/>
  <c r="L30" i="42"/>
  <c r="K30" i="42"/>
  <c r="J30" i="42"/>
  <c r="I30" i="42"/>
  <c r="H30" i="42"/>
  <c r="G30" i="42"/>
  <c r="F30" i="42"/>
  <c r="E30" i="42"/>
  <c r="D30" i="42"/>
  <c r="N29" i="42"/>
  <c r="O29" i="42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I49" i="42" s="1"/>
  <c r="H5" i="42"/>
  <c r="G5" i="42"/>
  <c r="F5" i="42"/>
  <c r="E5" i="42"/>
  <c r="D5" i="42"/>
  <c r="N44" i="41"/>
  <c r="O44" i="41" s="1"/>
  <c r="M43" i="41"/>
  <c r="L43" i="41"/>
  <c r="K43" i="41"/>
  <c r="J43" i="41"/>
  <c r="I43" i="41"/>
  <c r="H43" i="41"/>
  <c r="G43" i="41"/>
  <c r="G45" i="41" s="1"/>
  <c r="F43" i="41"/>
  <c r="E43" i="41"/>
  <c r="E45" i="41" s="1"/>
  <c r="D43" i="41"/>
  <c r="N42" i="41"/>
  <c r="O42" i="41" s="1"/>
  <c r="N41" i="41"/>
  <c r="O41" i="41" s="1"/>
  <c r="N40" i="41"/>
  <c r="O40" i="41" s="1"/>
  <c r="M39" i="41"/>
  <c r="L39" i="41"/>
  <c r="K39" i="41"/>
  <c r="J39" i="41"/>
  <c r="I39" i="41"/>
  <c r="H39" i="41"/>
  <c r="N39" i="41" s="1"/>
  <c r="O39" i="41" s="1"/>
  <c r="G39" i="41"/>
  <c r="F39" i="41"/>
  <c r="E39" i="41"/>
  <c r="D39" i="41"/>
  <c r="N38" i="41"/>
  <c r="O38" i="41" s="1"/>
  <c r="N37" i="41"/>
  <c r="O37" i="41" s="1"/>
  <c r="M36" i="41"/>
  <c r="L36" i="41"/>
  <c r="K36" i="41"/>
  <c r="J36" i="41"/>
  <c r="N36" i="41" s="1"/>
  <c r="O36" i="41" s="1"/>
  <c r="I36" i="41"/>
  <c r="H36" i="41"/>
  <c r="G36" i="41"/>
  <c r="F36" i="41"/>
  <c r="E36" i="41"/>
  <c r="D36" i="41"/>
  <c r="N35" i="41"/>
  <c r="O35" i="41" s="1"/>
  <c r="N34" i="41"/>
  <c r="O34" i="41" s="1"/>
  <c r="N33" i="41"/>
  <c r="O33" i="41"/>
  <c r="N32" i="41"/>
  <c r="O32" i="41" s="1"/>
  <c r="N31" i="41"/>
  <c r="O31" i="41" s="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N25" i="41"/>
  <c r="O25" i="4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/>
  <c r="N18" i="41"/>
  <c r="O18" i="41" s="1"/>
  <c r="M17" i="41"/>
  <c r="L17" i="41"/>
  <c r="L45" i="41" s="1"/>
  <c r="K17" i="41"/>
  <c r="J17" i="41"/>
  <c r="I17" i="41"/>
  <c r="I45" i="41" s="1"/>
  <c r="H17" i="41"/>
  <c r="G17" i="41"/>
  <c r="F17" i="41"/>
  <c r="E17" i="41"/>
  <c r="D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K45" i="41" s="1"/>
  <c r="J5" i="41"/>
  <c r="I5" i="41"/>
  <c r="H5" i="41"/>
  <c r="G5" i="41"/>
  <c r="F5" i="41"/>
  <c r="E5" i="41"/>
  <c r="D5" i="41"/>
  <c r="N45" i="40"/>
  <c r="O45" i="40" s="1"/>
  <c r="N44" i="40"/>
  <c r="O44" i="40" s="1"/>
  <c r="M43" i="40"/>
  <c r="M46" i="40" s="1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 s="1"/>
  <c r="N40" i="40"/>
  <c r="O40" i="40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D46" i="40" s="1"/>
  <c r="N37" i="40"/>
  <c r="O37" i="40" s="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 s="1"/>
  <c r="N24" i="40"/>
  <c r="O24" i="40" s="1"/>
  <c r="N23" i="40"/>
  <c r="O23" i="40" s="1"/>
  <c r="N22" i="40"/>
  <c r="O22" i="40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H46" i="40" s="1"/>
  <c r="G17" i="40"/>
  <c r="F17" i="40"/>
  <c r="E17" i="40"/>
  <c r="D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K46" i="40" s="1"/>
  <c r="J5" i="40"/>
  <c r="I5" i="40"/>
  <c r="I46" i="40" s="1"/>
  <c r="H5" i="40"/>
  <c r="G5" i="40"/>
  <c r="F5" i="40"/>
  <c r="N5" i="40" s="1"/>
  <c r="O5" i="40" s="1"/>
  <c r="E5" i="40"/>
  <c r="E46" i="40" s="1"/>
  <c r="D5" i="40"/>
  <c r="N47" i="39"/>
  <c r="O47" i="39"/>
  <c r="N46" i="39"/>
  <c r="O46" i="39" s="1"/>
  <c r="M45" i="39"/>
  <c r="L45" i="39"/>
  <c r="K45" i="39"/>
  <c r="J45" i="39"/>
  <c r="I45" i="39"/>
  <c r="H45" i="39"/>
  <c r="G45" i="39"/>
  <c r="F45" i="39"/>
  <c r="E45" i="39"/>
  <c r="N45" i="39" s="1"/>
  <c r="O45" i="39" s="1"/>
  <c r="D45" i="39"/>
  <c r="N44" i="39"/>
  <c r="O44" i="39" s="1"/>
  <c r="N43" i="39"/>
  <c r="O43" i="39" s="1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/>
  <c r="M37" i="39"/>
  <c r="L37" i="39"/>
  <c r="K37" i="39"/>
  <c r="J37" i="39"/>
  <c r="I37" i="39"/>
  <c r="H37" i="39"/>
  <c r="N37" i="39" s="1"/>
  <c r="O37" i="39" s="1"/>
  <c r="G37" i="39"/>
  <c r="F37" i="39"/>
  <c r="E37" i="39"/>
  <c r="D37" i="39"/>
  <c r="N36" i="39"/>
  <c r="O36" i="39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M28" i="39"/>
  <c r="L28" i="39"/>
  <c r="K28" i="39"/>
  <c r="K48" i="39" s="1"/>
  <c r="J28" i="39"/>
  <c r="I28" i="39"/>
  <c r="H28" i="39"/>
  <c r="G28" i="39"/>
  <c r="F28" i="39"/>
  <c r="E28" i="39"/>
  <c r="D28" i="39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/>
  <c r="N21" i="39"/>
  <c r="O21" i="39" s="1"/>
  <c r="N20" i="39"/>
  <c r="O20" i="39" s="1"/>
  <c r="N19" i="39"/>
  <c r="O19" i="39" s="1"/>
  <c r="N18" i="39"/>
  <c r="O18" i="39" s="1"/>
  <c r="M17" i="39"/>
  <c r="M48" i="39" s="1"/>
  <c r="L17" i="39"/>
  <c r="K17" i="39"/>
  <c r="J17" i="39"/>
  <c r="I17" i="39"/>
  <c r="I48" i="39" s="1"/>
  <c r="H17" i="39"/>
  <c r="G17" i="39"/>
  <c r="F17" i="39"/>
  <c r="E17" i="39"/>
  <c r="D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N14" i="39" s="1"/>
  <c r="O14" i="39" s="1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H48" i="39" s="1"/>
  <c r="G5" i="39"/>
  <c r="G48" i="39" s="1"/>
  <c r="F5" i="39"/>
  <c r="F48" i="39" s="1"/>
  <c r="E5" i="39"/>
  <c r="N5" i="39" s="1"/>
  <c r="O5" i="39" s="1"/>
  <c r="D5" i="39"/>
  <c r="N50" i="38"/>
  <c r="O50" i="38" s="1"/>
  <c r="N49" i="38"/>
  <c r="O49" i="38"/>
  <c r="M48" i="38"/>
  <c r="L48" i="38"/>
  <c r="K48" i="38"/>
  <c r="J48" i="38"/>
  <c r="I48" i="38"/>
  <c r="H48" i="38"/>
  <c r="G48" i="38"/>
  <c r="N48" i="38" s="1"/>
  <c r="O48" i="38" s="1"/>
  <c r="F48" i="38"/>
  <c r="E48" i="38"/>
  <c r="D48" i="38"/>
  <c r="N47" i="38"/>
  <c r="O47" i="38"/>
  <c r="N46" i="38"/>
  <c r="O46" i="38" s="1"/>
  <c r="N45" i="38"/>
  <c r="O45" i="38" s="1"/>
  <c r="N44" i="38"/>
  <c r="O44" i="38" s="1"/>
  <c r="M43" i="38"/>
  <c r="M51" i="38" s="1"/>
  <c r="L43" i="38"/>
  <c r="K43" i="38"/>
  <c r="J43" i="38"/>
  <c r="I43" i="38"/>
  <c r="H43" i="38"/>
  <c r="G43" i="38"/>
  <c r="F43" i="38"/>
  <c r="E43" i="38"/>
  <c r="D43" i="38"/>
  <c r="N42" i="38"/>
  <c r="O42" i="38" s="1"/>
  <c r="N41" i="38"/>
  <c r="O41" i="38" s="1"/>
  <c r="M40" i="38"/>
  <c r="L40" i="38"/>
  <c r="K40" i="38"/>
  <c r="J40" i="38"/>
  <c r="I40" i="38"/>
  <c r="H40" i="38"/>
  <c r="G40" i="38"/>
  <c r="F40" i="38"/>
  <c r="E40" i="38"/>
  <c r="N40" i="38" s="1"/>
  <c r="O40" i="38" s="1"/>
  <c r="D40" i="38"/>
  <c r="N39" i="38"/>
  <c r="O39" i="38" s="1"/>
  <c r="N38" i="38"/>
  <c r="O38" i="38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N17" i="38" s="1"/>
  <c r="O17" i="38" s="1"/>
  <c r="F17" i="38"/>
  <c r="F51" i="38" s="1"/>
  <c r="E17" i="38"/>
  <c r="D17" i="38"/>
  <c r="N16" i="38"/>
  <c r="O16" i="38" s="1"/>
  <c r="N15" i="38"/>
  <c r="O15" i="38" s="1"/>
  <c r="M14" i="38"/>
  <c r="L14" i="38"/>
  <c r="K14" i="38"/>
  <c r="K51" i="38" s="1"/>
  <c r="J14" i="38"/>
  <c r="I14" i="38"/>
  <c r="I51" i="38" s="1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/>
  <c r="N43" i="37"/>
  <c r="O43" i="37" s="1"/>
  <c r="N42" i="37"/>
  <c r="O42" i="37" s="1"/>
  <c r="M41" i="37"/>
  <c r="L41" i="37"/>
  <c r="K41" i="37"/>
  <c r="J41" i="37"/>
  <c r="I41" i="37"/>
  <c r="H41" i="37"/>
  <c r="G41" i="37"/>
  <c r="F41" i="37"/>
  <c r="E41" i="37"/>
  <c r="D41" i="37"/>
  <c r="D47" i="37" s="1"/>
  <c r="N40" i="37"/>
  <c r="O40" i="37" s="1"/>
  <c r="N39" i="37"/>
  <c r="O39" i="37" s="1"/>
  <c r="M38" i="37"/>
  <c r="L38" i="37"/>
  <c r="L47" i="37" s="1"/>
  <c r="K38" i="37"/>
  <c r="J38" i="37"/>
  <c r="I38" i="37"/>
  <c r="H38" i="37"/>
  <c r="G38" i="37"/>
  <c r="F38" i="37"/>
  <c r="E38" i="37"/>
  <c r="D38" i="37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M29" i="37"/>
  <c r="L29" i="37"/>
  <c r="K29" i="37"/>
  <c r="J29" i="37"/>
  <c r="J47" i="37" s="1"/>
  <c r="I29" i="37"/>
  <c r="H29" i="37"/>
  <c r="G29" i="37"/>
  <c r="F29" i="37"/>
  <c r="E29" i="37"/>
  <c r="D29" i="37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G47" i="37" s="1"/>
  <c r="F5" i="37"/>
  <c r="E5" i="37"/>
  <c r="D5" i="37"/>
  <c r="N46" i="36"/>
  <c r="O46" i="36" s="1"/>
  <c r="N45" i="36"/>
  <c r="O45" i="36" s="1"/>
  <c r="M44" i="36"/>
  <c r="L44" i="36"/>
  <c r="K44" i="36"/>
  <c r="J44" i="36"/>
  <c r="I44" i="36"/>
  <c r="H44" i="36"/>
  <c r="G44" i="36"/>
  <c r="G47" i="36" s="1"/>
  <c r="F44" i="36"/>
  <c r="E44" i="36"/>
  <c r="D44" i="36"/>
  <c r="N43" i="36"/>
  <c r="O43" i="36" s="1"/>
  <c r="N42" i="36"/>
  <c r="O42" i="36" s="1"/>
  <c r="N41" i="36"/>
  <c r="O41" i="36" s="1"/>
  <c r="N40" i="36"/>
  <c r="O40" i="36" s="1"/>
  <c r="M39" i="36"/>
  <c r="M47" i="36" s="1"/>
  <c r="L39" i="36"/>
  <c r="K39" i="36"/>
  <c r="J39" i="36"/>
  <c r="J47" i="36" s="1"/>
  <c r="I39" i="36"/>
  <c r="N39" i="36" s="1"/>
  <c r="O39" i="36" s="1"/>
  <c r="H39" i="36"/>
  <c r="G39" i="36"/>
  <c r="F39" i="36"/>
  <c r="E39" i="36"/>
  <c r="D39" i="36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 s="1"/>
  <c r="N33" i="36"/>
  <c r="O33" i="36" s="1"/>
  <c r="N32" i="36"/>
  <c r="O32" i="36" s="1"/>
  <c r="N31" i="36"/>
  <c r="O31" i="36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N24" i="36"/>
  <c r="O24" i="36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E47" i="36" s="1"/>
  <c r="D5" i="36"/>
  <c r="D47" i="36" s="1"/>
  <c r="N49" i="35"/>
  <c r="O49" i="35" s="1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6" i="35"/>
  <c r="O46" i="35" s="1"/>
  <c r="N45" i="35"/>
  <c r="O45" i="35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2" i="35" s="1"/>
  <c r="O42" i="35" s="1"/>
  <c r="N41" i="35"/>
  <c r="O41" i="35" s="1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/>
  <c r="N10" i="35"/>
  <c r="O10" i="35"/>
  <c r="N9" i="35"/>
  <c r="O9" i="35"/>
  <c r="N8" i="35"/>
  <c r="O8" i="35" s="1"/>
  <c r="N7" i="35"/>
  <c r="O7" i="35" s="1"/>
  <c r="N6" i="35"/>
  <c r="O6" i="35" s="1"/>
  <c r="M5" i="35"/>
  <c r="L5" i="35"/>
  <c r="K5" i="35"/>
  <c r="K50" i="35" s="1"/>
  <c r="J5" i="35"/>
  <c r="I5" i="35"/>
  <c r="I50" i="35" s="1"/>
  <c r="H5" i="35"/>
  <c r="H50" i="35" s="1"/>
  <c r="G5" i="35"/>
  <c r="F5" i="35"/>
  <c r="F50" i="35" s="1"/>
  <c r="E5" i="35"/>
  <c r="D5" i="35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7" i="34"/>
  <c r="O47" i="34" s="1"/>
  <c r="N46" i="34"/>
  <c r="O46" i="34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2" i="34"/>
  <c r="O42" i="34" s="1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 s="1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/>
  <c r="N22" i="34"/>
  <c r="O22" i="34" s="1"/>
  <c r="N21" i="34"/>
  <c r="O21" i="34" s="1"/>
  <c r="N20" i="34"/>
  <c r="O20" i="34" s="1"/>
  <c r="N19" i="34"/>
  <c r="O19" i="34" s="1"/>
  <c r="N18" i="34"/>
  <c r="O18" i="34" s="1"/>
  <c r="M17" i="34"/>
  <c r="M50" i="34" s="1"/>
  <c r="L17" i="34"/>
  <c r="L50" i="34" s="1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E50" i="34" s="1"/>
  <c r="D5" i="34"/>
  <c r="N51" i="33"/>
  <c r="O51" i="33" s="1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 s="1"/>
  <c r="N40" i="33"/>
  <c r="O40" i="33" s="1"/>
  <c r="N19" i="33"/>
  <c r="O19" i="33" s="1"/>
  <c r="N20" i="33"/>
  <c r="O20" i="33" s="1"/>
  <c r="N21" i="33"/>
  <c r="O21" i="33" s="1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E32" i="33"/>
  <c r="F32" i="33"/>
  <c r="G32" i="33"/>
  <c r="H32" i="33"/>
  <c r="I32" i="33"/>
  <c r="J32" i="33"/>
  <c r="K32" i="33"/>
  <c r="L32" i="33"/>
  <c r="M32" i="33"/>
  <c r="D32" i="33"/>
  <c r="E17" i="33"/>
  <c r="F17" i="33"/>
  <c r="G17" i="33"/>
  <c r="H17" i="33"/>
  <c r="I17" i="33"/>
  <c r="J17" i="33"/>
  <c r="K17" i="33"/>
  <c r="L17" i="33"/>
  <c r="M17" i="33"/>
  <c r="D17" i="33"/>
  <c r="E14" i="33"/>
  <c r="F14" i="33"/>
  <c r="G14" i="33"/>
  <c r="H14" i="33"/>
  <c r="I14" i="33"/>
  <c r="J14" i="33"/>
  <c r="K14" i="33"/>
  <c r="L14" i="33"/>
  <c r="M14" i="33"/>
  <c r="D14" i="33"/>
  <c r="E5" i="33"/>
  <c r="F5" i="33"/>
  <c r="G5" i="33"/>
  <c r="H5" i="33"/>
  <c r="I5" i="33"/>
  <c r="J5" i="33"/>
  <c r="J52" i="33" s="1"/>
  <c r="K5" i="33"/>
  <c r="K52" i="33" s="1"/>
  <c r="L5" i="33"/>
  <c r="M5" i="33"/>
  <c r="M52" i="33" s="1"/>
  <c r="D5" i="33"/>
  <c r="E49" i="33"/>
  <c r="F49" i="33"/>
  <c r="G49" i="33"/>
  <c r="H49" i="33"/>
  <c r="I49" i="33"/>
  <c r="J49" i="33"/>
  <c r="K49" i="33"/>
  <c r="L49" i="33"/>
  <c r="M49" i="33"/>
  <c r="D49" i="33"/>
  <c r="N50" i="33"/>
  <c r="O50" i="33" s="1"/>
  <c r="N46" i="33"/>
  <c r="O46" i="33" s="1"/>
  <c r="N47" i="33"/>
  <c r="O47" i="33" s="1"/>
  <c r="N48" i="33"/>
  <c r="O48" i="33" s="1"/>
  <c r="N45" i="33"/>
  <c r="O45" i="33"/>
  <c r="E44" i="33"/>
  <c r="F44" i="33"/>
  <c r="G44" i="33"/>
  <c r="H44" i="33"/>
  <c r="I44" i="33"/>
  <c r="J44" i="33"/>
  <c r="K44" i="33"/>
  <c r="L44" i="33"/>
  <c r="M44" i="33"/>
  <c r="D44" i="33"/>
  <c r="E41" i="33"/>
  <c r="F41" i="33"/>
  <c r="G41" i="33"/>
  <c r="H41" i="33"/>
  <c r="I41" i="33"/>
  <c r="J41" i="33"/>
  <c r="K41" i="33"/>
  <c r="L41" i="33"/>
  <c r="M41" i="33"/>
  <c r="D41" i="33"/>
  <c r="N42" i="33"/>
  <c r="O42" i="33" s="1"/>
  <c r="N43" i="33"/>
  <c r="O43" i="33" s="1"/>
  <c r="N15" i="33"/>
  <c r="O15" i="33" s="1"/>
  <c r="N16" i="33"/>
  <c r="O16" i="33" s="1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 s="1"/>
  <c r="N13" i="33"/>
  <c r="O13" i="33"/>
  <c r="H52" i="33"/>
  <c r="N6" i="33"/>
  <c r="O6" i="33" s="1"/>
  <c r="N18" i="33"/>
  <c r="O18" i="33" s="1"/>
  <c r="K47" i="36"/>
  <c r="L47" i="36"/>
  <c r="G46" i="40"/>
  <c r="M45" i="41"/>
  <c r="M49" i="42"/>
  <c r="J49" i="42"/>
  <c r="N14" i="42"/>
  <c r="O14" i="42" s="1"/>
  <c r="N38" i="42"/>
  <c r="O38" i="42"/>
  <c r="G49" i="42"/>
  <c r="N30" i="42"/>
  <c r="O30" i="42" s="1"/>
  <c r="K48" i="43"/>
  <c r="N14" i="43"/>
  <c r="O14" i="43" s="1"/>
  <c r="I48" i="43"/>
  <c r="K53" i="44"/>
  <c r="E53" i="44"/>
  <c r="L53" i="44"/>
  <c r="M53" i="44"/>
  <c r="I53" i="44"/>
  <c r="N17" i="44"/>
  <c r="O17" i="44" s="1"/>
  <c r="N43" i="45"/>
  <c r="O43" i="45"/>
  <c r="E51" i="45"/>
  <c r="M52" i="46"/>
  <c r="K52" i="46"/>
  <c r="N52" i="46"/>
  <c r="J52" i="46"/>
  <c r="G52" i="46"/>
  <c r="O14" i="46"/>
  <c r="P14" i="46" s="1"/>
  <c r="D52" i="46"/>
  <c r="O47" i="48" l="1"/>
  <c r="P47" i="48" s="1"/>
  <c r="E49" i="42"/>
  <c r="J48" i="39"/>
  <c r="N43" i="40"/>
  <c r="O43" i="40" s="1"/>
  <c r="N14" i="44"/>
  <c r="O14" i="44" s="1"/>
  <c r="N5" i="37"/>
  <c r="O5" i="37" s="1"/>
  <c r="N37" i="43"/>
  <c r="O37" i="43" s="1"/>
  <c r="N5" i="33"/>
  <c r="O5" i="33" s="1"/>
  <c r="N17" i="33"/>
  <c r="O17" i="33" s="1"/>
  <c r="L52" i="33"/>
  <c r="G50" i="35"/>
  <c r="F47" i="37"/>
  <c r="M47" i="37"/>
  <c r="N43" i="41"/>
  <c r="O43" i="41" s="1"/>
  <c r="I52" i="46"/>
  <c r="H51" i="45"/>
  <c r="N36" i="36"/>
  <c r="O36" i="36" s="1"/>
  <c r="N41" i="44"/>
  <c r="O41" i="44" s="1"/>
  <c r="I52" i="33"/>
  <c r="N40" i="34"/>
  <c r="O40" i="34" s="1"/>
  <c r="N14" i="40"/>
  <c r="O14" i="40" s="1"/>
  <c r="J45" i="41"/>
  <c r="N41" i="33"/>
  <c r="O41" i="33" s="1"/>
  <c r="G50" i="34"/>
  <c r="L50" i="35"/>
  <c r="N31" i="38"/>
  <c r="O31" i="38" s="1"/>
  <c r="J51" i="45"/>
  <c r="F45" i="41"/>
  <c r="J53" i="44"/>
  <c r="N48" i="45"/>
  <c r="O48" i="45" s="1"/>
  <c r="N40" i="43"/>
  <c r="O40" i="43" s="1"/>
  <c r="F52" i="33"/>
  <c r="N52" i="33" s="1"/>
  <c r="O52" i="33" s="1"/>
  <c r="I50" i="34"/>
  <c r="N31" i="34"/>
  <c r="O31" i="34" s="1"/>
  <c r="N44" i="36"/>
  <c r="O44" i="36" s="1"/>
  <c r="N41" i="37"/>
  <c r="O41" i="37" s="1"/>
  <c r="D51" i="38"/>
  <c r="N14" i="36"/>
  <c r="O14" i="36" s="1"/>
  <c r="N35" i="40"/>
  <c r="O35" i="40" s="1"/>
  <c r="L48" i="43"/>
  <c r="N47" i="35"/>
  <c r="O47" i="35" s="1"/>
  <c r="N5" i="41"/>
  <c r="O5" i="41" s="1"/>
  <c r="F46" i="40"/>
  <c r="D52" i="33"/>
  <c r="O43" i="46"/>
  <c r="P43" i="46" s="1"/>
  <c r="O49" i="46"/>
  <c r="P49" i="46" s="1"/>
  <c r="G52" i="33"/>
  <c r="H48" i="43"/>
  <c r="F51" i="45"/>
  <c r="N51" i="45" s="1"/>
  <c r="O51" i="45" s="1"/>
  <c r="H50" i="34"/>
  <c r="M50" i="35"/>
  <c r="N49" i="33"/>
  <c r="O49" i="33" s="1"/>
  <c r="K50" i="34"/>
  <c r="N43" i="34"/>
  <c r="O43" i="34" s="1"/>
  <c r="H51" i="38"/>
  <c r="N5" i="42"/>
  <c r="O5" i="42" s="1"/>
  <c r="N44" i="33"/>
  <c r="O44" i="33" s="1"/>
  <c r="N48" i="34"/>
  <c r="O48" i="34" s="1"/>
  <c r="N14" i="38"/>
  <c r="O14" i="38" s="1"/>
  <c r="N17" i="42"/>
  <c r="O17" i="42" s="1"/>
  <c r="N32" i="33"/>
  <c r="O32" i="33" s="1"/>
  <c r="N5" i="36"/>
  <c r="O5" i="36" s="1"/>
  <c r="N28" i="39"/>
  <c r="O28" i="39" s="1"/>
  <c r="H53" i="44"/>
  <c r="N40" i="45"/>
  <c r="O40" i="45" s="1"/>
  <c r="N27" i="36"/>
  <c r="O27" i="36" s="1"/>
  <c r="H47" i="37"/>
  <c r="N17" i="35"/>
  <c r="O17" i="35" s="1"/>
  <c r="E52" i="33"/>
  <c r="N30" i="35"/>
  <c r="O30" i="35" s="1"/>
  <c r="N38" i="40"/>
  <c r="O38" i="40" s="1"/>
  <c r="I47" i="36"/>
  <c r="N17" i="40"/>
  <c r="O17" i="40" s="1"/>
  <c r="L48" i="39"/>
  <c r="N39" i="35"/>
  <c r="O39" i="35" s="1"/>
  <c r="I47" i="37"/>
  <c r="L51" i="38"/>
  <c r="N17" i="41"/>
  <c r="O17" i="41" s="1"/>
  <c r="N32" i="45"/>
  <c r="O32" i="45" s="1"/>
  <c r="D50" i="35"/>
  <c r="E50" i="35"/>
  <c r="K47" i="37"/>
  <c r="N45" i="37"/>
  <c r="O45" i="37" s="1"/>
  <c r="N43" i="38"/>
  <c r="O43" i="38" s="1"/>
  <c r="N46" i="42"/>
  <c r="O46" i="42" s="1"/>
  <c r="F52" i="46"/>
  <c r="O17" i="46"/>
  <c r="P17" i="46" s="1"/>
  <c r="O47" i="47"/>
  <c r="P47" i="47" s="1"/>
  <c r="E52" i="46"/>
  <c r="N5" i="45"/>
  <c r="O5" i="45" s="1"/>
  <c r="L49" i="42"/>
  <c r="N14" i="41"/>
  <c r="O14" i="41" s="1"/>
  <c r="N5" i="35"/>
  <c r="O5" i="35" s="1"/>
  <c r="N40" i="39"/>
  <c r="O40" i="39" s="1"/>
  <c r="E51" i="38"/>
  <c r="N29" i="37"/>
  <c r="O29" i="37" s="1"/>
  <c r="N14" i="33"/>
  <c r="O14" i="33" s="1"/>
  <c r="F47" i="36"/>
  <c r="N5" i="44"/>
  <c r="O5" i="44" s="1"/>
  <c r="N33" i="44"/>
  <c r="O33" i="44" s="1"/>
  <c r="F49" i="42"/>
  <c r="H47" i="36"/>
  <c r="E48" i="39"/>
  <c r="N14" i="35"/>
  <c r="O14" i="35" s="1"/>
  <c r="N17" i="34"/>
  <c r="O17" i="34" s="1"/>
  <c r="L52" i="46"/>
  <c r="N17" i="45"/>
  <c r="O17" i="45" s="1"/>
  <c r="D53" i="44"/>
  <c r="D48" i="43"/>
  <c r="N28" i="41"/>
  <c r="O28" i="41" s="1"/>
  <c r="J50" i="34"/>
  <c r="J51" i="38"/>
  <c r="E47" i="37"/>
  <c r="N47" i="37" s="1"/>
  <c r="O47" i="37" s="1"/>
  <c r="J50" i="35"/>
  <c r="O32" i="46"/>
  <c r="P32" i="46" s="1"/>
  <c r="O40" i="46"/>
  <c r="P40" i="46" s="1"/>
  <c r="H45" i="41"/>
  <c r="N17" i="43"/>
  <c r="O17" i="43" s="1"/>
  <c r="D49" i="42"/>
  <c r="N17" i="39"/>
  <c r="O17" i="39" s="1"/>
  <c r="G51" i="38"/>
  <c r="N27" i="40"/>
  <c r="O27" i="40" s="1"/>
  <c r="J46" i="40"/>
  <c r="N5" i="38"/>
  <c r="O5" i="38" s="1"/>
  <c r="N44" i="44"/>
  <c r="O44" i="44" s="1"/>
  <c r="D45" i="41"/>
  <c r="L46" i="40"/>
  <c r="N5" i="34"/>
  <c r="O5" i="34" s="1"/>
  <c r="N38" i="37"/>
  <c r="O38" i="37" s="1"/>
  <c r="D50" i="34"/>
  <c r="D48" i="39"/>
  <c r="N45" i="43"/>
  <c r="O45" i="43" s="1"/>
  <c r="N17" i="37"/>
  <c r="O17" i="37" s="1"/>
  <c r="O5" i="46"/>
  <c r="P5" i="46" s="1"/>
  <c r="N14" i="45"/>
  <c r="O14" i="45" s="1"/>
  <c r="F50" i="34"/>
  <c r="N47" i="36" l="1"/>
  <c r="O47" i="36" s="1"/>
  <c r="N50" i="35"/>
  <c r="O50" i="35" s="1"/>
  <c r="N51" i="38"/>
  <c r="O51" i="38" s="1"/>
  <c r="N48" i="43"/>
  <c r="O48" i="43" s="1"/>
  <c r="O52" i="46"/>
  <c r="P52" i="46" s="1"/>
  <c r="N46" i="40"/>
  <c r="O46" i="40" s="1"/>
  <c r="N53" i="44"/>
  <c r="O53" i="44" s="1"/>
  <c r="N45" i="41"/>
  <c r="O45" i="41" s="1"/>
  <c r="N49" i="42"/>
  <c r="O49" i="42" s="1"/>
  <c r="N48" i="39"/>
  <c r="O48" i="39" s="1"/>
  <c r="N50" i="34"/>
  <c r="O50" i="34" s="1"/>
</calcChain>
</file>

<file path=xl/sharedStrings.xml><?xml version="1.0" encoding="utf-8"?>
<sst xmlns="http://schemas.openxmlformats.org/spreadsheetml/2006/main" count="1042" uniqueCount="132">
  <si>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</si>
  <si>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</si>
  <si>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</si>
  <si>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</si>
  <si>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</si>
  <si>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</si>
  <si>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</si>
  <si>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</si>
  <si>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</si>
  <si>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</si>
  <si>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</si>
  <si>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</si>
  <si>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</si>
  <si>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</si>
  <si>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</si>
  <si>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</si>
  <si>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</si>
  <si>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</si>
  <si>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Other Permits, Fees, and Special Assessments</t>
  </si>
  <si>
    <t>Federal Grant - General Government</t>
  </si>
  <si>
    <t>Intergovernmental Revenue</t>
  </si>
  <si>
    <t>State Grant - General Government</t>
  </si>
  <si>
    <t>State Grant - Public Safety</t>
  </si>
  <si>
    <t>Federal Grant - Physical Environment - Water Supply System</t>
  </si>
  <si>
    <t>Federal Grant - Physical Environment - Sewer / Wastewater</t>
  </si>
  <si>
    <t>State Grant - Physical Environment - Sewer / Wastewater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</si>
  <si>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</si>
  <si>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</si>
  <si>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</si>
  <si>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</si>
  <si>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</si>
  <si>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Economic Environment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</si>
  <si>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</si>
  <si>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</si>
  <si>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</si>
  <si>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</si>
  <si>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</si>
  <si>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</si>
  <si>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</si>
  <si>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</si>
  <si>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</si>
  <si>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Fire Protection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</si>
  <si>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</si>
  <si>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</si>
  <si>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</si>
  <si>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</si>
  <si>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</si>
  <si>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Physical Environment - Other Physical Environment Charges</t>
  </si>
  <si>
    <t>Culture / Recreation - Parks and Recreation</t>
  </si>
  <si>
    <t>Total - All Account Codes</t>
  </si>
  <si>
    <t>Local Fiscal Year Ended September 30, 2009</t>
  </si>
  <si>
    <t>Other Judgments, Fines, and Forfeits</t>
  </si>
  <si>
    <t>Judgments and Fines - Other Court-Ordered</t>
  </si>
  <si>
    <t>Interest and Other Earnings - Interest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</si>
  <si>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</si>
  <si>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</si>
  <si>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</si>
  <si>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</si>
  <si>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</si>
  <si>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</si>
  <si>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</si>
  <si>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</si>
  <si>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</si>
  <si>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</si>
  <si>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</si>
  <si>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</si>
  <si>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Chipley Revenues Reported by Account Code and Fund Type</t>
  </si>
  <si>
    <t>Local Fiscal Year Ended September 30, 2010</t>
  </si>
  <si>
    <t>Federal Grant - Public Safety</t>
  </si>
  <si>
    <t>Grants from Other Local Units - Public Safety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</si>
  <si>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</si>
  <si>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</si>
  <si>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</si>
  <si>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</si>
  <si>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</si>
  <si>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</si>
  <si>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</si>
  <si>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</si>
  <si>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</si>
  <si>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</si>
  <si>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</si>
  <si>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</si>
  <si>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</si>
  <si>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Court-Ordered Judgments and Fines - Other Court-Ordered</t>
  </si>
  <si>
    <t>2013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</si>
  <si>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</si>
  <si>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</si>
  <si>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</si>
  <si>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</si>
  <si>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2014</t>
  </si>
  <si>
    <t>State Grant - Physical Environment - Water Supply System</t>
  </si>
  <si>
    <t>Sales - Disposition of Fixed Assets</t>
  </si>
  <si>
    <t>2014 Municipal Population:</t>
  </si>
  <si>
    <t>Local Fiscal Year Ended September 30, 2015</t>
  </si>
  <si>
    <t>Non-Operating - Special Items (Gain)</t>
  </si>
  <si>
    <t>2015 Municipal Population:</t>
  </si>
  <si>
    <t>Local Fiscal Year Ended September 30, 2016</t>
  </si>
  <si>
    <t>State Grant - Human Services - Public Welfare</t>
  </si>
  <si>
    <t>State Shared Revenues - Physical Environment - Water Supply System</t>
  </si>
  <si>
    <t>2016 Municipal Population:</t>
  </si>
  <si>
    <t>Local Fiscal Year Ended September 30, 2017</t>
  </si>
  <si>
    <t>State Grant - Physical Environment - Other Physical Environment</t>
  </si>
  <si>
    <t>2017 Municipal Population:</t>
  </si>
  <si>
    <t>Local Fiscal Year Ended September 30, 2018</t>
  </si>
  <si>
    <t>2018 Municipal Population:</t>
  </si>
  <si>
    <t>Local Fiscal Year Ended September 30, 2019</t>
  </si>
  <si>
    <t>Federal Grant - Human Services - Public Assistance</t>
  </si>
  <si>
    <t>State Grant - Economic Environment</t>
  </si>
  <si>
    <t>Proprietary Non-Operating - Federal Grants and Donations</t>
  </si>
  <si>
    <t>2019 Municipal Population:</t>
  </si>
  <si>
    <t>Local Fiscal Year Ended September 30, 2020</t>
  </si>
  <si>
    <t>First Local Option Fuel Tax (1 to 6 Cents)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</si>
  <si>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</si>
  <si>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</si>
  <si>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</si>
  <si>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</si>
  <si>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</si>
  <si>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</si>
  <si>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</si>
  <si>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</si>
  <si>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Other General Taxes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</si>
  <si>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</si>
  <si>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</si>
  <si>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</si>
  <si>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</si>
  <si>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Court-Ordered Judgments and Fines - Other</t>
  </si>
  <si>
    <t>Other Miscellaneous Revenues - Settlements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</si>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</sst>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5264C-5132-45E6-A451-3CF3500241E4}">
  <sheetPr>
    <pageSetUpPr fitToPage="1"/>
  </sheetPr>
  <dimension ref="A1:ED51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66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130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59</v>
      </c>
      <c r="B3" s="111"/>
      <c r="C3" s="112"/>
      <c r="D3" s="116" t="s">
        <v>34</v>
      </c>
      <c r="E3" s="117"/>
      <c r="F3" s="117"/>
      <c r="G3" s="117"/>
      <c r="H3" s="118"/>
      <c r="I3" s="116" t="s">
        <v>35</v>
      </c>
      <c r="J3" s="118"/>
      <c r="K3" s="116" t="s">
        <v>37</v>
      </c>
      <c r="L3" s="117"/>
      <c r="M3" s="118"/>
      <c r="N3" s="52"/>
      <c r="O3" s="53"/>
      <c r="P3" s="119" t="s">
        <v>114</v>
      </c>
      <c r="Q3" s="54"/>
      <c r="R3"/>
    </row>
    <row r="4" spans="1:134" ht="32.25" customHeight="1" thickBot="1">
      <c r="A4" s="113"/>
      <c r="B4" s="114"/>
      <c r="C4" s="115"/>
      <c r="D4" s="55" t="s">
        <v>3</v>
      </c>
      <c r="E4" s="55" t="s">
        <v>60</v>
      </c>
      <c r="F4" s="55" t="s">
        <v>61</v>
      </c>
      <c r="G4" s="55" t="s">
        <v>62</v>
      </c>
      <c r="H4" s="55" t="s">
        <v>4</v>
      </c>
      <c r="I4" s="55" t="s">
        <v>5</v>
      </c>
      <c r="J4" s="56" t="s">
        <v>63</v>
      </c>
      <c r="K4" s="56" t="s">
        <v>6</v>
      </c>
      <c r="L4" s="56" t="s">
        <v>7</v>
      </c>
      <c r="M4" s="56" t="s">
        <v>115</v>
      </c>
      <c r="N4" s="56" t="s">
        <v>8</v>
      </c>
      <c r="O4" s="56" t="s">
        <v>116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117</v>
      </c>
      <c r="B5" s="60"/>
      <c r="C5" s="60"/>
      <c r="D5" s="61">
        <f>SUM(D6:D13)</f>
        <v>2244191</v>
      </c>
      <c r="E5" s="61">
        <f>SUM(E6:E13)</f>
        <v>0</v>
      </c>
      <c r="F5" s="61">
        <f>SUM(F6:F13)</f>
        <v>0</v>
      </c>
      <c r="G5" s="61">
        <f>SUM(G6:G13)</f>
        <v>0</v>
      </c>
      <c r="H5" s="61">
        <f>SUM(H6:H13)</f>
        <v>0</v>
      </c>
      <c r="I5" s="61">
        <f>SUM(I6:I13)</f>
        <v>0</v>
      </c>
      <c r="J5" s="61">
        <f>SUM(J6:J13)</f>
        <v>0</v>
      </c>
      <c r="K5" s="61">
        <f>SUM(K6:K13)</f>
        <v>0</v>
      </c>
      <c r="L5" s="61">
        <f>SUM(L6:L13)</f>
        <v>0</v>
      </c>
      <c r="M5" s="61">
        <f>SUM(M6:M13)</f>
        <v>0</v>
      </c>
      <c r="N5" s="61">
        <f>SUM(N6:N13)</f>
        <v>0</v>
      </c>
      <c r="O5" s="62">
        <f>SUM(D5:N5)</f>
        <v>2244191</v>
      </c>
      <c r="P5" s="63">
        <f>(O5/P$49)</f>
        <v>623.55959988885797</v>
      </c>
      <c r="Q5" s="64"/>
    </row>
    <row r="6" spans="1:134">
      <c r="A6" s="66"/>
      <c r="B6" s="67">
        <v>311</v>
      </c>
      <c r="C6" s="68" t="s">
        <v>1</v>
      </c>
      <c r="D6" s="69">
        <v>1163449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1163449</v>
      </c>
      <c r="P6" s="70">
        <f>(O6/P$49)</f>
        <v>323.2700750208391</v>
      </c>
      <c r="Q6" s="71"/>
    </row>
    <row r="7" spans="1:134">
      <c r="A7" s="66"/>
      <c r="B7" s="67">
        <v>312.41000000000003</v>
      </c>
      <c r="C7" s="68" t="s">
        <v>118</v>
      </c>
      <c r="D7" s="69">
        <v>98612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2" si="0">SUM(D7:N7)</f>
        <v>98612</v>
      </c>
      <c r="P7" s="70">
        <f>(O7/P$49)</f>
        <v>27.399833287024173</v>
      </c>
      <c r="Q7" s="71"/>
    </row>
    <row r="8" spans="1:134">
      <c r="A8" s="66"/>
      <c r="B8" s="67">
        <v>314.10000000000002</v>
      </c>
      <c r="C8" s="68" t="s">
        <v>11</v>
      </c>
      <c r="D8" s="69">
        <v>314573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314573</v>
      </c>
      <c r="P8" s="70">
        <f>(O8/P$49)</f>
        <v>87.405668241178105</v>
      </c>
      <c r="Q8" s="71"/>
    </row>
    <row r="9" spans="1:134">
      <c r="A9" s="66"/>
      <c r="B9" s="67">
        <v>314.3</v>
      </c>
      <c r="C9" s="68" t="s">
        <v>12</v>
      </c>
      <c r="D9" s="69">
        <v>53252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53252</v>
      </c>
      <c r="P9" s="70">
        <f>(O9/P$49)</f>
        <v>14.796332314531814</v>
      </c>
      <c r="Q9" s="71"/>
    </row>
    <row r="10" spans="1:134">
      <c r="A10" s="66"/>
      <c r="B10" s="67">
        <v>314.39999999999998</v>
      </c>
      <c r="C10" s="68" t="s">
        <v>13</v>
      </c>
      <c r="D10" s="69">
        <v>22265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22265</v>
      </c>
      <c r="P10" s="70">
        <f>(O10/P$49)</f>
        <v>6.1864406779661021</v>
      </c>
      <c r="Q10" s="71"/>
    </row>
    <row r="11" spans="1:134">
      <c r="A11" s="66"/>
      <c r="B11" s="67">
        <v>315.2</v>
      </c>
      <c r="C11" s="68" t="s">
        <v>119</v>
      </c>
      <c r="D11" s="69">
        <v>117675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117675</v>
      </c>
      <c r="P11" s="70">
        <f>(O11/P$49)</f>
        <v>32.696582383995555</v>
      </c>
      <c r="Q11" s="71"/>
    </row>
    <row r="12" spans="1:134">
      <c r="A12" s="66"/>
      <c r="B12" s="67">
        <v>316</v>
      </c>
      <c r="C12" s="68" t="s">
        <v>78</v>
      </c>
      <c r="D12" s="69">
        <v>45919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45919</v>
      </c>
      <c r="P12" s="70">
        <f>(O12/P$49)</f>
        <v>12.758821894970826</v>
      </c>
      <c r="Q12" s="71"/>
    </row>
    <row r="13" spans="1:134">
      <c r="A13" s="66"/>
      <c r="B13" s="67">
        <v>319.89999999999998</v>
      </c>
      <c r="C13" s="68" t="s">
        <v>120</v>
      </c>
      <c r="D13" s="69">
        <v>428446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>SUM(D13:N13)</f>
        <v>428446</v>
      </c>
      <c r="P13" s="70">
        <f>(O13/P$49)</f>
        <v>119.04584606835232</v>
      </c>
      <c r="Q13" s="71"/>
    </row>
    <row r="14" spans="1:134" ht="15.75">
      <c r="A14" s="72" t="s">
        <v>16</v>
      </c>
      <c r="B14" s="73"/>
      <c r="C14" s="74"/>
      <c r="D14" s="75">
        <f>SUM(D15:D16)</f>
        <v>485993</v>
      </c>
      <c r="E14" s="75">
        <f>SUM(E15:E16)</f>
        <v>0</v>
      </c>
      <c r="F14" s="75">
        <f>SUM(F15:F16)</f>
        <v>0</v>
      </c>
      <c r="G14" s="75">
        <f>SUM(G15:G16)</f>
        <v>0</v>
      </c>
      <c r="H14" s="75">
        <f>SUM(H15:H16)</f>
        <v>0</v>
      </c>
      <c r="I14" s="75">
        <f>SUM(I15:I16)</f>
        <v>0</v>
      </c>
      <c r="J14" s="75">
        <f>SUM(J15:J16)</f>
        <v>0</v>
      </c>
      <c r="K14" s="75">
        <f>SUM(K15:K16)</f>
        <v>0</v>
      </c>
      <c r="L14" s="75">
        <f>SUM(L15:L16)</f>
        <v>0</v>
      </c>
      <c r="M14" s="75">
        <f>SUM(M15:M16)</f>
        <v>0</v>
      </c>
      <c r="N14" s="75">
        <f>SUM(N15:N16)</f>
        <v>0</v>
      </c>
      <c r="O14" s="76">
        <f>SUM(D14:N14)</f>
        <v>485993</v>
      </c>
      <c r="P14" s="77">
        <f>(O14/P$49)</f>
        <v>135.03556543484302</v>
      </c>
      <c r="Q14" s="78"/>
    </row>
    <row r="15" spans="1:134">
      <c r="A15" s="66"/>
      <c r="B15" s="67">
        <v>323.10000000000002</v>
      </c>
      <c r="C15" s="68" t="s">
        <v>17</v>
      </c>
      <c r="D15" s="69">
        <v>467485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ref="O15:O16" si="1">SUM(D15:N15)</f>
        <v>467485</v>
      </c>
      <c r="P15" s="70">
        <f>(O15/P$49)</f>
        <v>129.89302584051126</v>
      </c>
      <c r="Q15" s="71"/>
    </row>
    <row r="16" spans="1:134">
      <c r="A16" s="66"/>
      <c r="B16" s="67">
        <v>329.5</v>
      </c>
      <c r="C16" s="68" t="s">
        <v>121</v>
      </c>
      <c r="D16" s="69">
        <v>18508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1"/>
        <v>18508</v>
      </c>
      <c r="P16" s="70">
        <f>(O16/P$49)</f>
        <v>5.1425395943317591</v>
      </c>
      <c r="Q16" s="71"/>
    </row>
    <row r="17" spans="1:17" ht="15.75">
      <c r="A17" s="72" t="s">
        <v>122</v>
      </c>
      <c r="B17" s="73"/>
      <c r="C17" s="74"/>
      <c r="D17" s="75">
        <f>SUM(D18:D28)</f>
        <v>1261430</v>
      </c>
      <c r="E17" s="75">
        <f>SUM(E18:E28)</f>
        <v>118051</v>
      </c>
      <c r="F17" s="75">
        <f>SUM(F18:F28)</f>
        <v>0</v>
      </c>
      <c r="G17" s="75">
        <f>SUM(G18:G28)</f>
        <v>0</v>
      </c>
      <c r="H17" s="75">
        <f>SUM(H18:H28)</f>
        <v>0</v>
      </c>
      <c r="I17" s="75">
        <f>SUM(I18:I28)</f>
        <v>756702</v>
      </c>
      <c r="J17" s="75">
        <f>SUM(J18:J28)</f>
        <v>0</v>
      </c>
      <c r="K17" s="75">
        <f>SUM(K18:K28)</f>
        <v>0</v>
      </c>
      <c r="L17" s="75">
        <f>SUM(L18:L28)</f>
        <v>0</v>
      </c>
      <c r="M17" s="75">
        <f>SUM(M18:M28)</f>
        <v>0</v>
      </c>
      <c r="N17" s="75">
        <f>SUM(N18:N28)</f>
        <v>0</v>
      </c>
      <c r="O17" s="76">
        <f>SUM(D17:N17)</f>
        <v>2136183</v>
      </c>
      <c r="P17" s="77">
        <f>(O17/P$49)</f>
        <v>593.549041400389</v>
      </c>
      <c r="Q17" s="78"/>
    </row>
    <row r="18" spans="1:17">
      <c r="A18" s="66"/>
      <c r="B18" s="67">
        <v>331.1</v>
      </c>
      <c r="C18" s="68" t="s">
        <v>19</v>
      </c>
      <c r="D18" s="69">
        <v>757577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>SUM(D18:N18)</f>
        <v>757577</v>
      </c>
      <c r="P18" s="70">
        <f>(O18/P$49)</f>
        <v>210.49652681300361</v>
      </c>
      <c r="Q18" s="71"/>
    </row>
    <row r="19" spans="1:17">
      <c r="A19" s="66"/>
      <c r="B19" s="67">
        <v>331.2</v>
      </c>
      <c r="C19" s="68" t="s">
        <v>68</v>
      </c>
      <c r="D19" s="69">
        <v>99056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>SUM(D19:N19)</f>
        <v>99056</v>
      </c>
      <c r="P19" s="70">
        <f>(O19/P$49)</f>
        <v>27.523200889135872</v>
      </c>
      <c r="Q19" s="71"/>
    </row>
    <row r="20" spans="1:17">
      <c r="A20" s="66"/>
      <c r="B20" s="67">
        <v>331.31</v>
      </c>
      <c r="C20" s="68" t="s">
        <v>23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549265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ref="O20:O26" si="2">SUM(D20:N20)</f>
        <v>549265</v>
      </c>
      <c r="P20" s="70">
        <f>(O20/P$49)</f>
        <v>152.61600444567935</v>
      </c>
      <c r="Q20" s="71"/>
    </row>
    <row r="21" spans="1:17">
      <c r="A21" s="66"/>
      <c r="B21" s="67">
        <v>334.1</v>
      </c>
      <c r="C21" s="68" t="s">
        <v>21</v>
      </c>
      <c r="D21" s="69">
        <v>33000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2"/>
        <v>33000</v>
      </c>
      <c r="P21" s="70">
        <f>(O21/P$49)</f>
        <v>9.1692136704640177</v>
      </c>
      <c r="Q21" s="71"/>
    </row>
    <row r="22" spans="1:17">
      <c r="A22" s="66"/>
      <c r="B22" s="67">
        <v>334.31</v>
      </c>
      <c r="C22" s="68" t="s">
        <v>90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I22" s="69">
        <v>207437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2"/>
        <v>207437</v>
      </c>
      <c r="P22" s="70">
        <f>(O22/P$49)</f>
        <v>57.637399277577103</v>
      </c>
      <c r="Q22" s="71"/>
    </row>
    <row r="23" spans="1:17">
      <c r="A23" s="66"/>
      <c r="B23" s="67">
        <v>335.125</v>
      </c>
      <c r="C23" s="68" t="s">
        <v>123</v>
      </c>
      <c r="D23" s="69">
        <v>174089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2"/>
        <v>174089</v>
      </c>
      <c r="P23" s="70">
        <f>(O23/P$49)</f>
        <v>48.371492081133646</v>
      </c>
      <c r="Q23" s="71"/>
    </row>
    <row r="24" spans="1:17">
      <c r="A24" s="66"/>
      <c r="B24" s="67">
        <v>335.14</v>
      </c>
      <c r="C24" s="68" t="s">
        <v>80</v>
      </c>
      <c r="D24" s="69">
        <v>973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2"/>
        <v>973</v>
      </c>
      <c r="P24" s="70">
        <f>(O24/P$49)</f>
        <v>0.27035287579883299</v>
      </c>
      <c r="Q24" s="71"/>
    </row>
    <row r="25" spans="1:17">
      <c r="A25" s="66"/>
      <c r="B25" s="67">
        <v>335.15</v>
      </c>
      <c r="C25" s="68" t="s">
        <v>81</v>
      </c>
      <c r="D25" s="69">
        <v>2342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2"/>
        <v>2342</v>
      </c>
      <c r="P25" s="70">
        <f>(O25/P$49)</f>
        <v>0.6507363156432342</v>
      </c>
      <c r="Q25" s="71"/>
    </row>
    <row r="26" spans="1:17">
      <c r="A26" s="66"/>
      <c r="B26" s="67">
        <v>335.18</v>
      </c>
      <c r="C26" s="68" t="s">
        <v>124</v>
      </c>
      <c r="D26" s="69">
        <v>181873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2"/>
        <v>181873</v>
      </c>
      <c r="P26" s="70">
        <f>(O26/P$49)</f>
        <v>50.534315087524313</v>
      </c>
      <c r="Q26" s="71"/>
    </row>
    <row r="27" spans="1:17">
      <c r="A27" s="66"/>
      <c r="B27" s="67">
        <v>338</v>
      </c>
      <c r="C27" s="68" t="s">
        <v>32</v>
      </c>
      <c r="D27" s="69">
        <v>0</v>
      </c>
      <c r="E27" s="69">
        <v>118051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>SUM(D27:N27)</f>
        <v>118051</v>
      </c>
      <c r="P27" s="70">
        <f>(O27/P$49)</f>
        <v>32.8010558488469</v>
      </c>
      <c r="Q27" s="71"/>
    </row>
    <row r="28" spans="1:17">
      <c r="A28" s="66"/>
      <c r="B28" s="67">
        <v>339</v>
      </c>
      <c r="C28" s="68" t="s">
        <v>33</v>
      </c>
      <c r="D28" s="69">
        <v>12520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>SUM(D28:N28)</f>
        <v>12520</v>
      </c>
      <c r="P28" s="70">
        <f>(O28/P$49)</f>
        <v>3.4787440955821061</v>
      </c>
      <c r="Q28" s="71"/>
    </row>
    <row r="29" spans="1:17" ht="15.75">
      <c r="A29" s="72" t="s">
        <v>38</v>
      </c>
      <c r="B29" s="73"/>
      <c r="C29" s="74"/>
      <c r="D29" s="75">
        <f>SUM(D30:D36)</f>
        <v>200634</v>
      </c>
      <c r="E29" s="75">
        <f>SUM(E30:E36)</f>
        <v>0</v>
      </c>
      <c r="F29" s="75">
        <f>SUM(F30:F36)</f>
        <v>0</v>
      </c>
      <c r="G29" s="75">
        <f>SUM(G30:G36)</f>
        <v>0</v>
      </c>
      <c r="H29" s="75">
        <f>SUM(H30:H36)</f>
        <v>0</v>
      </c>
      <c r="I29" s="75">
        <f>SUM(I30:I36)</f>
        <v>3822444</v>
      </c>
      <c r="J29" s="75">
        <f>SUM(J30:J36)</f>
        <v>0</v>
      </c>
      <c r="K29" s="75">
        <f>SUM(K30:K36)</f>
        <v>0</v>
      </c>
      <c r="L29" s="75">
        <f>SUM(L30:L36)</f>
        <v>0</v>
      </c>
      <c r="M29" s="75">
        <f>SUM(M30:M36)</f>
        <v>0</v>
      </c>
      <c r="N29" s="75">
        <f>SUM(N30:N36)</f>
        <v>0</v>
      </c>
      <c r="O29" s="75">
        <f>SUM(D29:N29)</f>
        <v>4023078</v>
      </c>
      <c r="P29" s="77">
        <f>(O29/P$49)</f>
        <v>1117.8321756043345</v>
      </c>
      <c r="Q29" s="78"/>
    </row>
    <row r="30" spans="1:17">
      <c r="A30" s="66"/>
      <c r="B30" s="67">
        <v>342.2</v>
      </c>
      <c r="C30" s="68" t="s">
        <v>41</v>
      </c>
      <c r="D30" s="69">
        <v>118085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ref="O30:O36" si="3">SUM(D30:N30)</f>
        <v>118085</v>
      </c>
      <c r="P30" s="70">
        <f>(O30/P$49)</f>
        <v>32.810502917477073</v>
      </c>
      <c r="Q30" s="71"/>
    </row>
    <row r="31" spans="1:17">
      <c r="A31" s="66"/>
      <c r="B31" s="67">
        <v>343.2</v>
      </c>
      <c r="C31" s="68" t="s">
        <v>42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573397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3"/>
        <v>573397</v>
      </c>
      <c r="P31" s="70">
        <f>(O31/P$49)</f>
        <v>159.32120033342596</v>
      </c>
      <c r="Q31" s="71"/>
    </row>
    <row r="32" spans="1:17">
      <c r="A32" s="66"/>
      <c r="B32" s="67">
        <v>343.3</v>
      </c>
      <c r="C32" s="68" t="s">
        <v>43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I32" s="69">
        <v>784171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3"/>
        <v>784171</v>
      </c>
      <c r="P32" s="70">
        <f>(O32/P$49)</f>
        <v>217.88580161155878</v>
      </c>
      <c r="Q32" s="71"/>
    </row>
    <row r="33" spans="1:120">
      <c r="A33" s="66"/>
      <c r="B33" s="67">
        <v>343.4</v>
      </c>
      <c r="C33" s="68" t="s">
        <v>44</v>
      </c>
      <c r="D33" s="69">
        <v>0</v>
      </c>
      <c r="E33" s="69">
        <v>0</v>
      </c>
      <c r="F33" s="69">
        <v>0</v>
      </c>
      <c r="G33" s="69">
        <v>0</v>
      </c>
      <c r="H33" s="69">
        <v>0</v>
      </c>
      <c r="I33" s="69">
        <v>1032784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3"/>
        <v>1032784</v>
      </c>
      <c r="P33" s="70">
        <f>(O33/P$49)</f>
        <v>286.9641567101973</v>
      </c>
      <c r="Q33" s="71"/>
    </row>
    <row r="34" spans="1:120">
      <c r="A34" s="66"/>
      <c r="B34" s="67">
        <v>343.5</v>
      </c>
      <c r="C34" s="68" t="s">
        <v>45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1432092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3"/>
        <v>1432092</v>
      </c>
      <c r="P34" s="70">
        <f>(O34/P$49)</f>
        <v>397.91386496248958</v>
      </c>
      <c r="Q34" s="71"/>
    </row>
    <row r="35" spans="1:120">
      <c r="A35" s="66"/>
      <c r="B35" s="67">
        <v>343.8</v>
      </c>
      <c r="C35" s="68" t="s">
        <v>46</v>
      </c>
      <c r="D35" s="69">
        <v>16000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3"/>
        <v>16000</v>
      </c>
      <c r="P35" s="70">
        <f>(O35/P$49)</f>
        <v>4.4456793553764937</v>
      </c>
      <c r="Q35" s="71"/>
    </row>
    <row r="36" spans="1:120">
      <c r="A36" s="66"/>
      <c r="B36" s="67">
        <v>347.2</v>
      </c>
      <c r="C36" s="68" t="s">
        <v>48</v>
      </c>
      <c r="D36" s="69">
        <v>66549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3"/>
        <v>66549</v>
      </c>
      <c r="P36" s="70">
        <f>(O36/P$49)</f>
        <v>18.490969713809392</v>
      </c>
      <c r="Q36" s="71"/>
    </row>
    <row r="37" spans="1:120" ht="15.75">
      <c r="A37" s="72" t="s">
        <v>39</v>
      </c>
      <c r="B37" s="73"/>
      <c r="C37" s="74"/>
      <c r="D37" s="75">
        <f>SUM(D38:D39)</f>
        <v>19336</v>
      </c>
      <c r="E37" s="75">
        <f>SUM(E38:E39)</f>
        <v>0</v>
      </c>
      <c r="F37" s="75">
        <f>SUM(F38:F39)</f>
        <v>0</v>
      </c>
      <c r="G37" s="75">
        <f>SUM(G38:G39)</f>
        <v>0</v>
      </c>
      <c r="H37" s="75">
        <f>SUM(H38:H39)</f>
        <v>0</v>
      </c>
      <c r="I37" s="75">
        <f>SUM(I38:I39)</f>
        <v>0</v>
      </c>
      <c r="J37" s="75">
        <f>SUM(J38:J39)</f>
        <v>0</v>
      </c>
      <c r="K37" s="75">
        <f>SUM(K38:K39)</f>
        <v>0</v>
      </c>
      <c r="L37" s="75">
        <f>SUM(L38:L39)</f>
        <v>0</v>
      </c>
      <c r="M37" s="75">
        <f>SUM(M38:M39)</f>
        <v>0</v>
      </c>
      <c r="N37" s="75">
        <f>SUM(N38:N39)</f>
        <v>0</v>
      </c>
      <c r="O37" s="75">
        <f>SUM(D37:N37)</f>
        <v>19336</v>
      </c>
      <c r="P37" s="77">
        <f>(O37/P$49)</f>
        <v>5.3726035009724926</v>
      </c>
      <c r="Q37" s="78"/>
    </row>
    <row r="38" spans="1:120">
      <c r="A38" s="79"/>
      <c r="B38" s="80">
        <v>351.9</v>
      </c>
      <c r="C38" s="81" t="s">
        <v>125</v>
      </c>
      <c r="D38" s="69">
        <v>11276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ref="O38:O39" si="4">SUM(D38:N38)</f>
        <v>11276</v>
      </c>
      <c r="P38" s="70">
        <f>(O38/P$49)</f>
        <v>3.1330925257015836</v>
      </c>
      <c r="Q38" s="71"/>
    </row>
    <row r="39" spans="1:120">
      <c r="A39" s="79"/>
      <c r="B39" s="80">
        <v>359</v>
      </c>
      <c r="C39" s="81" t="s">
        <v>51</v>
      </c>
      <c r="D39" s="69">
        <v>8060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4"/>
        <v>8060</v>
      </c>
      <c r="P39" s="70">
        <f>(O39/P$49)</f>
        <v>2.2395109752709086</v>
      </c>
      <c r="Q39" s="71"/>
    </row>
    <row r="40" spans="1:120" ht="15.75">
      <c r="A40" s="72" t="s">
        <v>2</v>
      </c>
      <c r="B40" s="73"/>
      <c r="C40" s="74"/>
      <c r="D40" s="75">
        <f>SUM(D41:D43)</f>
        <v>355539</v>
      </c>
      <c r="E40" s="75">
        <f>SUM(E41:E43)</f>
        <v>34021</v>
      </c>
      <c r="F40" s="75">
        <f>SUM(F41:F43)</f>
        <v>10</v>
      </c>
      <c r="G40" s="75">
        <f>SUM(G41:G43)</f>
        <v>0</v>
      </c>
      <c r="H40" s="75">
        <f>SUM(H41:H43)</f>
        <v>0</v>
      </c>
      <c r="I40" s="75">
        <f>SUM(I41:I43)</f>
        <v>131125</v>
      </c>
      <c r="J40" s="75">
        <f>SUM(J41:J43)</f>
        <v>0</v>
      </c>
      <c r="K40" s="75">
        <f>SUM(K41:K43)</f>
        <v>0</v>
      </c>
      <c r="L40" s="75">
        <f>SUM(L41:L43)</f>
        <v>0</v>
      </c>
      <c r="M40" s="75">
        <f>SUM(M41:M43)</f>
        <v>0</v>
      </c>
      <c r="N40" s="75">
        <f>SUM(N41:N43)</f>
        <v>0</v>
      </c>
      <c r="O40" s="75">
        <f>SUM(D40:N40)</f>
        <v>520695</v>
      </c>
      <c r="P40" s="77">
        <f>(O40/P$49)</f>
        <v>144.67768824673522</v>
      </c>
      <c r="Q40" s="78"/>
    </row>
    <row r="41" spans="1:120">
      <c r="A41" s="66"/>
      <c r="B41" s="67">
        <v>361.1</v>
      </c>
      <c r="C41" s="68" t="s">
        <v>53</v>
      </c>
      <c r="D41" s="69">
        <v>148787</v>
      </c>
      <c r="E41" s="69">
        <v>18360</v>
      </c>
      <c r="F41" s="69">
        <v>10</v>
      </c>
      <c r="G41" s="69">
        <v>0</v>
      </c>
      <c r="H41" s="69">
        <v>0</v>
      </c>
      <c r="I41" s="69">
        <v>39568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>SUM(D41:N41)</f>
        <v>206725</v>
      </c>
      <c r="P41" s="70">
        <f>(O41/P$49)</f>
        <v>57.439566546262853</v>
      </c>
      <c r="Q41" s="71"/>
    </row>
    <row r="42" spans="1:120">
      <c r="A42" s="66"/>
      <c r="B42" s="67">
        <v>366</v>
      </c>
      <c r="C42" s="68" t="s">
        <v>55</v>
      </c>
      <c r="D42" s="69">
        <v>3225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ref="O42:O46" si="5">SUM(D42:N42)</f>
        <v>3225</v>
      </c>
      <c r="P42" s="70">
        <f>(O42/P$49)</f>
        <v>0.89608224506807443</v>
      </c>
      <c r="Q42" s="71"/>
    </row>
    <row r="43" spans="1:120">
      <c r="A43" s="66"/>
      <c r="B43" s="67">
        <v>369.9</v>
      </c>
      <c r="C43" s="68" t="s">
        <v>56</v>
      </c>
      <c r="D43" s="69">
        <v>203527</v>
      </c>
      <c r="E43" s="69">
        <v>15661</v>
      </c>
      <c r="F43" s="69">
        <v>0</v>
      </c>
      <c r="G43" s="69">
        <v>0</v>
      </c>
      <c r="H43" s="69">
        <v>0</v>
      </c>
      <c r="I43" s="69">
        <v>91557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5"/>
        <v>310745</v>
      </c>
      <c r="P43" s="70">
        <f>(O43/P$49)</f>
        <v>86.342039455404276</v>
      </c>
      <c r="Q43" s="71"/>
    </row>
    <row r="44" spans="1:120" ht="15.75">
      <c r="A44" s="72" t="s">
        <v>40</v>
      </c>
      <c r="B44" s="73"/>
      <c r="C44" s="74"/>
      <c r="D44" s="75">
        <f>SUM(D45:D46)</f>
        <v>185194</v>
      </c>
      <c r="E44" s="75">
        <f>SUM(E45:E46)</f>
        <v>97781</v>
      </c>
      <c r="F44" s="75">
        <f>SUM(F45:F46)</f>
        <v>92211</v>
      </c>
      <c r="G44" s="75">
        <f>SUM(G45:G46)</f>
        <v>0</v>
      </c>
      <c r="H44" s="75">
        <f>SUM(H45:H46)</f>
        <v>0</v>
      </c>
      <c r="I44" s="75">
        <f>SUM(I45:I46)</f>
        <v>0</v>
      </c>
      <c r="J44" s="75">
        <f>SUM(J45:J46)</f>
        <v>0</v>
      </c>
      <c r="K44" s="75">
        <f>SUM(K45:K46)</f>
        <v>0</v>
      </c>
      <c r="L44" s="75">
        <f>SUM(L45:L46)</f>
        <v>0</v>
      </c>
      <c r="M44" s="75">
        <f>SUM(M45:M46)</f>
        <v>0</v>
      </c>
      <c r="N44" s="75">
        <f>SUM(N45:N46)</f>
        <v>0</v>
      </c>
      <c r="O44" s="75">
        <f t="shared" si="5"/>
        <v>375186</v>
      </c>
      <c r="P44" s="77">
        <f>(O44/P$49)</f>
        <v>104.24729091414282</v>
      </c>
      <c r="Q44" s="71"/>
    </row>
    <row r="45" spans="1:120">
      <c r="A45" s="66"/>
      <c r="B45" s="67">
        <v>381</v>
      </c>
      <c r="C45" s="68" t="s">
        <v>57</v>
      </c>
      <c r="D45" s="69">
        <v>0</v>
      </c>
      <c r="E45" s="69">
        <v>97781</v>
      </c>
      <c r="F45" s="69">
        <v>92211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5"/>
        <v>189992</v>
      </c>
      <c r="P45" s="70">
        <f>(O45/P$49)</f>
        <v>52.790219505418172</v>
      </c>
      <c r="Q45" s="71"/>
    </row>
    <row r="46" spans="1:120" ht="15.75" thickBot="1">
      <c r="A46" s="66"/>
      <c r="B46" s="67">
        <v>384</v>
      </c>
      <c r="C46" s="68" t="s">
        <v>58</v>
      </c>
      <c r="D46" s="69">
        <v>185194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5"/>
        <v>185194</v>
      </c>
      <c r="P46" s="70">
        <f>(O46/P$49)</f>
        <v>51.457071408724644</v>
      </c>
      <c r="Q46" s="71"/>
    </row>
    <row r="47" spans="1:120" ht="16.5" thickBot="1">
      <c r="A47" s="82" t="s">
        <v>49</v>
      </c>
      <c r="B47" s="83"/>
      <c r="C47" s="84"/>
      <c r="D47" s="85">
        <f>SUM(D5,D14,D17,D29,D37,D40,D44)</f>
        <v>4752317</v>
      </c>
      <c r="E47" s="85">
        <f>SUM(E5,E14,E17,E29,E37,E40,E44)</f>
        <v>249853</v>
      </c>
      <c r="F47" s="85">
        <f>SUM(F5,F14,F17,F29,F37,F40,F44)</f>
        <v>92221</v>
      </c>
      <c r="G47" s="85">
        <f>SUM(G5,G14,G17,G29,G37,G40,G44)</f>
        <v>0</v>
      </c>
      <c r="H47" s="85">
        <f>SUM(H5,H14,H17,H29,H37,H40,H44)</f>
        <v>0</v>
      </c>
      <c r="I47" s="85">
        <f>SUM(I5,I14,I17,I29,I37,I40,I44)</f>
        <v>4710271</v>
      </c>
      <c r="J47" s="85">
        <f>SUM(J5,J14,J17,J29,J37,J40,J44)</f>
        <v>0</v>
      </c>
      <c r="K47" s="85">
        <f>SUM(K5,K14,K17,K29,K37,K40,K44)</f>
        <v>0</v>
      </c>
      <c r="L47" s="85">
        <f>SUM(L5,L14,L17,L29,L37,L40,L44)</f>
        <v>0</v>
      </c>
      <c r="M47" s="85">
        <f>SUM(M5,M14,M17,M29,M37,M40,M44)</f>
        <v>0</v>
      </c>
      <c r="N47" s="85">
        <f>SUM(N5,N14,N17,N29,N37,N40,N44)</f>
        <v>0</v>
      </c>
      <c r="O47" s="85">
        <f>SUM(D47:N47)</f>
        <v>9804662</v>
      </c>
      <c r="P47" s="86">
        <f>(O47/P$49)</f>
        <v>2724.2739649902751</v>
      </c>
      <c r="Q47" s="64"/>
      <c r="R47" s="87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</row>
    <row r="48" spans="1:120">
      <c r="A48" s="88"/>
      <c r="B48" s="89"/>
      <c r="C48" s="89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1"/>
    </row>
    <row r="49" spans="1:16">
      <c r="A49" s="92"/>
      <c r="B49" s="93"/>
      <c r="C49" s="93"/>
      <c r="D49" s="94"/>
      <c r="E49" s="94"/>
      <c r="F49" s="94"/>
      <c r="G49" s="94"/>
      <c r="H49" s="94"/>
      <c r="I49" s="94"/>
      <c r="J49" s="94"/>
      <c r="K49" s="94"/>
      <c r="L49" s="94"/>
      <c r="M49" s="97" t="s">
        <v>131</v>
      </c>
      <c r="N49" s="97"/>
      <c r="O49" s="97"/>
      <c r="P49" s="95">
        <v>3599</v>
      </c>
    </row>
    <row r="50" spans="1:16">
      <c r="A50" s="98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100"/>
    </row>
    <row r="51" spans="1:16" ht="15.75" customHeight="1" thickBot="1">
      <c r="A51" s="101" t="s">
        <v>71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3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34</v>
      </c>
      <c r="E3" s="132"/>
      <c r="F3" s="132"/>
      <c r="G3" s="132"/>
      <c r="H3" s="133"/>
      <c r="I3" s="131" t="s">
        <v>35</v>
      </c>
      <c r="J3" s="133"/>
      <c r="K3" s="131" t="s">
        <v>37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60</v>
      </c>
      <c r="F4" s="34" t="s">
        <v>61</v>
      </c>
      <c r="G4" s="34" t="s">
        <v>62</v>
      </c>
      <c r="H4" s="34" t="s">
        <v>4</v>
      </c>
      <c r="I4" s="34" t="s">
        <v>5</v>
      </c>
      <c r="J4" s="35" t="s">
        <v>63</v>
      </c>
      <c r="K4" s="35" t="s">
        <v>6</v>
      </c>
      <c r="L4" s="35" t="s">
        <v>7</v>
      </c>
      <c r="M4" s="35" t="s">
        <v>8</v>
      </c>
      <c r="N4" s="35" t="s">
        <v>36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1656929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1656929</v>
      </c>
      <c r="O5" s="33">
        <f t="shared" ref="O5:O48" si="1">(N5/O$50)</f>
        <v>472.86786529680364</v>
      </c>
      <c r="P5" s="6"/>
    </row>
    <row r="6" spans="1:133">
      <c r="A6" s="12"/>
      <c r="B6" s="25">
        <v>311</v>
      </c>
      <c r="C6" s="20" t="s">
        <v>1</v>
      </c>
      <c r="D6" s="46">
        <v>836282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836282</v>
      </c>
      <c r="O6" s="47">
        <f t="shared" si="1"/>
        <v>238.66495433789953</v>
      </c>
      <c r="P6" s="9"/>
    </row>
    <row r="7" spans="1:133">
      <c r="A7" s="12"/>
      <c r="B7" s="25">
        <v>312.10000000000002</v>
      </c>
      <c r="C7" s="20" t="s">
        <v>9</v>
      </c>
      <c r="D7" s="46">
        <v>84942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84942</v>
      </c>
      <c r="O7" s="47">
        <f t="shared" si="1"/>
        <v>24.241438356164384</v>
      </c>
      <c r="P7" s="9"/>
    </row>
    <row r="8" spans="1:133">
      <c r="A8" s="12"/>
      <c r="B8" s="25">
        <v>312.60000000000002</v>
      </c>
      <c r="C8" s="20" t="s">
        <v>10</v>
      </c>
      <c r="D8" s="46">
        <v>236721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236721</v>
      </c>
      <c r="O8" s="47">
        <f t="shared" si="1"/>
        <v>67.557363013698634</v>
      </c>
      <c r="P8" s="9"/>
    </row>
    <row r="9" spans="1:133">
      <c r="A9" s="12"/>
      <c r="B9" s="25">
        <v>314.10000000000002</v>
      </c>
      <c r="C9" s="20" t="s">
        <v>11</v>
      </c>
      <c r="D9" s="46">
        <v>264750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264750</v>
      </c>
      <c r="O9" s="47">
        <f t="shared" si="1"/>
        <v>75.55650684931507</v>
      </c>
      <c r="P9" s="9"/>
    </row>
    <row r="10" spans="1:133">
      <c r="A10" s="12"/>
      <c r="B10" s="25">
        <v>314.3</v>
      </c>
      <c r="C10" s="20" t="s">
        <v>12</v>
      </c>
      <c r="D10" s="46">
        <v>42973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42973</v>
      </c>
      <c r="O10" s="47">
        <f t="shared" si="1"/>
        <v>12.263984018264841</v>
      </c>
      <c r="P10" s="9"/>
    </row>
    <row r="11" spans="1:133">
      <c r="A11" s="12"/>
      <c r="B11" s="25">
        <v>314.39999999999998</v>
      </c>
      <c r="C11" s="20" t="s">
        <v>13</v>
      </c>
      <c r="D11" s="46">
        <v>16687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16687</v>
      </c>
      <c r="O11" s="47">
        <f t="shared" si="1"/>
        <v>4.7622716894977168</v>
      </c>
      <c r="P11" s="9"/>
    </row>
    <row r="12" spans="1:133">
      <c r="A12" s="12"/>
      <c r="B12" s="25">
        <v>315</v>
      </c>
      <c r="C12" s="20" t="s">
        <v>77</v>
      </c>
      <c r="D12" s="46">
        <v>131729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131729</v>
      </c>
      <c r="O12" s="47">
        <f t="shared" si="1"/>
        <v>37.593892694063925</v>
      </c>
      <c r="P12" s="9"/>
    </row>
    <row r="13" spans="1:133">
      <c r="A13" s="12"/>
      <c r="B13" s="25">
        <v>316</v>
      </c>
      <c r="C13" s="20" t="s">
        <v>78</v>
      </c>
      <c r="D13" s="46">
        <v>42845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42845</v>
      </c>
      <c r="O13" s="47">
        <f t="shared" si="1"/>
        <v>12.227454337899543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272649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8" si="4">SUM(D14:M14)</f>
        <v>272649</v>
      </c>
      <c r="O14" s="45">
        <f t="shared" si="1"/>
        <v>77.810787671232873</v>
      </c>
      <c r="P14" s="10"/>
    </row>
    <row r="15" spans="1:133">
      <c r="A15" s="12"/>
      <c r="B15" s="25">
        <v>323.10000000000002</v>
      </c>
      <c r="C15" s="20" t="s">
        <v>17</v>
      </c>
      <c r="D15" s="46">
        <v>269184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269184</v>
      </c>
      <c r="O15" s="47">
        <f t="shared" si="1"/>
        <v>76.821917808219183</v>
      </c>
      <c r="P15" s="9"/>
    </row>
    <row r="16" spans="1:133">
      <c r="A16" s="12"/>
      <c r="B16" s="25">
        <v>329</v>
      </c>
      <c r="C16" s="20" t="s">
        <v>18</v>
      </c>
      <c r="D16" s="46">
        <v>3465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3465</v>
      </c>
      <c r="O16" s="47">
        <f t="shared" si="1"/>
        <v>0.98886986301369861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SUM(D18:D27)</f>
        <v>361997</v>
      </c>
      <c r="E17" s="32">
        <f t="shared" si="5"/>
        <v>129454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5795167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6286618</v>
      </c>
      <c r="O17" s="45">
        <f t="shared" si="1"/>
        <v>1794.1261415525114</v>
      </c>
      <c r="P17" s="10"/>
    </row>
    <row r="18" spans="1:16">
      <c r="A18" s="12"/>
      <c r="B18" s="25">
        <v>331.1</v>
      </c>
      <c r="C18" s="20" t="s">
        <v>19</v>
      </c>
      <c r="D18" s="46">
        <v>112431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112431</v>
      </c>
      <c r="O18" s="47">
        <f t="shared" si="1"/>
        <v>32.086472602739725</v>
      </c>
      <c r="P18" s="9"/>
    </row>
    <row r="19" spans="1:16">
      <c r="A19" s="12"/>
      <c r="B19" s="25">
        <v>331.2</v>
      </c>
      <c r="C19" s="20" t="s">
        <v>68</v>
      </c>
      <c r="D19" s="46">
        <v>1001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1001</v>
      </c>
      <c r="O19" s="47">
        <f t="shared" si="1"/>
        <v>0.28567351598173518</v>
      </c>
      <c r="P19" s="9"/>
    </row>
    <row r="20" spans="1:16">
      <c r="A20" s="12"/>
      <c r="B20" s="25">
        <v>331.35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5750000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5750000</v>
      </c>
      <c r="O20" s="47">
        <f t="shared" si="1"/>
        <v>1640.9817351598174</v>
      </c>
      <c r="P20" s="9"/>
    </row>
    <row r="21" spans="1:16">
      <c r="A21" s="12"/>
      <c r="B21" s="25">
        <v>334.31</v>
      </c>
      <c r="C21" s="20" t="s">
        <v>90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45167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45167</v>
      </c>
      <c r="O21" s="47">
        <f t="shared" si="1"/>
        <v>12.890125570776256</v>
      </c>
      <c r="P21" s="9"/>
    </row>
    <row r="22" spans="1:16">
      <c r="A22" s="12"/>
      <c r="B22" s="25">
        <v>335.12</v>
      </c>
      <c r="C22" s="20" t="s">
        <v>79</v>
      </c>
      <c r="D22" s="46">
        <v>124278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124278</v>
      </c>
      <c r="O22" s="47">
        <f t="shared" si="1"/>
        <v>35.467465753424655</v>
      </c>
      <c r="P22" s="9"/>
    </row>
    <row r="23" spans="1:16">
      <c r="A23" s="12"/>
      <c r="B23" s="25">
        <v>335.14</v>
      </c>
      <c r="C23" s="20" t="s">
        <v>80</v>
      </c>
      <c r="D23" s="46">
        <v>534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534</v>
      </c>
      <c r="O23" s="47">
        <f t="shared" si="1"/>
        <v>0.1523972602739726</v>
      </c>
      <c r="P23" s="9"/>
    </row>
    <row r="24" spans="1:16">
      <c r="A24" s="12"/>
      <c r="B24" s="25">
        <v>335.15</v>
      </c>
      <c r="C24" s="20" t="s">
        <v>81</v>
      </c>
      <c r="D24" s="46">
        <v>465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465</v>
      </c>
      <c r="O24" s="47">
        <f t="shared" si="1"/>
        <v>0.1327054794520548</v>
      </c>
      <c r="P24" s="9"/>
    </row>
    <row r="25" spans="1:16">
      <c r="A25" s="12"/>
      <c r="B25" s="25">
        <v>335.18</v>
      </c>
      <c r="C25" s="20" t="s">
        <v>82</v>
      </c>
      <c r="D25" s="46">
        <v>111368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111368</v>
      </c>
      <c r="O25" s="47">
        <f t="shared" si="1"/>
        <v>31.783105022831052</v>
      </c>
      <c r="P25" s="9"/>
    </row>
    <row r="26" spans="1:16">
      <c r="A26" s="12"/>
      <c r="B26" s="25">
        <v>338</v>
      </c>
      <c r="C26" s="20" t="s">
        <v>32</v>
      </c>
      <c r="D26" s="46">
        <v>0</v>
      </c>
      <c r="E26" s="46">
        <v>129454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129454</v>
      </c>
      <c r="O26" s="47">
        <f t="shared" si="1"/>
        <v>36.94463470319635</v>
      </c>
      <c r="P26" s="9"/>
    </row>
    <row r="27" spans="1:16">
      <c r="A27" s="12"/>
      <c r="B27" s="25">
        <v>339</v>
      </c>
      <c r="C27" s="20" t="s">
        <v>33</v>
      </c>
      <c r="D27" s="46">
        <v>11920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11920</v>
      </c>
      <c r="O27" s="47">
        <f t="shared" si="1"/>
        <v>3.4018264840182648</v>
      </c>
      <c r="P27" s="9"/>
    </row>
    <row r="28" spans="1:16" ht="15.75">
      <c r="A28" s="29" t="s">
        <v>38</v>
      </c>
      <c r="B28" s="30"/>
      <c r="C28" s="31"/>
      <c r="D28" s="32">
        <f t="shared" ref="D28:M28" si="6">SUM(D29:D36)</f>
        <v>176348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2841532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3017880</v>
      </c>
      <c r="O28" s="45">
        <f t="shared" si="1"/>
        <v>861.26712328767121</v>
      </c>
      <c r="P28" s="10"/>
    </row>
    <row r="29" spans="1:16">
      <c r="A29" s="12"/>
      <c r="B29" s="25">
        <v>342.2</v>
      </c>
      <c r="C29" s="20" t="s">
        <v>41</v>
      </c>
      <c r="D29" s="46">
        <v>97560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97560</v>
      </c>
      <c r="O29" s="47">
        <f t="shared" si="1"/>
        <v>27.842465753424658</v>
      </c>
      <c r="P29" s="9"/>
    </row>
    <row r="30" spans="1:16">
      <c r="A30" s="12"/>
      <c r="B30" s="25">
        <v>343.2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434068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434068</v>
      </c>
      <c r="O30" s="47">
        <f t="shared" si="1"/>
        <v>123.87785388127854</v>
      </c>
      <c r="P30" s="9"/>
    </row>
    <row r="31" spans="1:16">
      <c r="A31" s="12"/>
      <c r="B31" s="25">
        <v>343.3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593212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593212</v>
      </c>
      <c r="O31" s="47">
        <f t="shared" si="1"/>
        <v>169.29566210045661</v>
      </c>
      <c r="P31" s="9"/>
    </row>
    <row r="32" spans="1:16">
      <c r="A32" s="12"/>
      <c r="B32" s="25">
        <v>343.4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701249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701249</v>
      </c>
      <c r="O32" s="47">
        <f t="shared" si="1"/>
        <v>200.1281392694064</v>
      </c>
      <c r="P32" s="9"/>
    </row>
    <row r="33" spans="1:119">
      <c r="A33" s="12"/>
      <c r="B33" s="25">
        <v>343.5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1113003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1113003</v>
      </c>
      <c r="O33" s="47">
        <f t="shared" si="1"/>
        <v>317.63784246575341</v>
      </c>
      <c r="P33" s="9"/>
    </row>
    <row r="34" spans="1:119">
      <c r="A34" s="12"/>
      <c r="B34" s="25">
        <v>343.8</v>
      </c>
      <c r="C34" s="20" t="s">
        <v>46</v>
      </c>
      <c r="D34" s="46">
        <v>8000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8000</v>
      </c>
      <c r="O34" s="47">
        <f t="shared" si="1"/>
        <v>2.2831050228310503</v>
      </c>
      <c r="P34" s="9"/>
    </row>
    <row r="35" spans="1:119">
      <c r="A35" s="12"/>
      <c r="B35" s="25">
        <v>343.9</v>
      </c>
      <c r="C35" s="20" t="s">
        <v>47</v>
      </c>
      <c r="D35" s="46">
        <v>46664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46664</v>
      </c>
      <c r="O35" s="47">
        <f t="shared" si="1"/>
        <v>13.317351598173516</v>
      </c>
      <c r="P35" s="9"/>
    </row>
    <row r="36" spans="1:119">
      <c r="A36" s="12"/>
      <c r="B36" s="25">
        <v>347.2</v>
      </c>
      <c r="C36" s="20" t="s">
        <v>48</v>
      </c>
      <c r="D36" s="46">
        <v>24124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24124</v>
      </c>
      <c r="O36" s="47">
        <f t="shared" si="1"/>
        <v>6.884703196347032</v>
      </c>
      <c r="P36" s="9"/>
    </row>
    <row r="37" spans="1:119" ht="15.75">
      <c r="A37" s="29" t="s">
        <v>39</v>
      </c>
      <c r="B37" s="30"/>
      <c r="C37" s="31"/>
      <c r="D37" s="32">
        <f t="shared" ref="D37:M37" si="8">SUM(D38:D39)</f>
        <v>27949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8" si="9">SUM(D37:M37)</f>
        <v>27949</v>
      </c>
      <c r="O37" s="45">
        <f t="shared" si="1"/>
        <v>7.9763127853881279</v>
      </c>
      <c r="P37" s="10"/>
    </row>
    <row r="38" spans="1:119">
      <c r="A38" s="13"/>
      <c r="B38" s="39">
        <v>351.9</v>
      </c>
      <c r="C38" s="21" t="s">
        <v>83</v>
      </c>
      <c r="D38" s="46">
        <v>18589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18589</v>
      </c>
      <c r="O38" s="47">
        <f t="shared" si="1"/>
        <v>5.3050799086757987</v>
      </c>
      <c r="P38" s="9"/>
    </row>
    <row r="39" spans="1:119">
      <c r="A39" s="13"/>
      <c r="B39" s="39">
        <v>359</v>
      </c>
      <c r="C39" s="21" t="s">
        <v>51</v>
      </c>
      <c r="D39" s="46">
        <v>9360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9360</v>
      </c>
      <c r="O39" s="47">
        <f t="shared" si="1"/>
        <v>2.6712328767123288</v>
      </c>
      <c r="P39" s="9"/>
    </row>
    <row r="40" spans="1:119" ht="15.75">
      <c r="A40" s="29" t="s">
        <v>2</v>
      </c>
      <c r="B40" s="30"/>
      <c r="C40" s="31"/>
      <c r="D40" s="32">
        <f t="shared" ref="D40:M40" si="10">SUM(D41:D44)</f>
        <v>112954</v>
      </c>
      <c r="E40" s="32">
        <f t="shared" si="10"/>
        <v>15120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201544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9"/>
        <v>329618</v>
      </c>
      <c r="O40" s="45">
        <f t="shared" si="1"/>
        <v>94.069063926940643</v>
      </c>
      <c r="P40" s="10"/>
    </row>
    <row r="41" spans="1:119">
      <c r="A41" s="12"/>
      <c r="B41" s="25">
        <v>361.1</v>
      </c>
      <c r="C41" s="20" t="s">
        <v>53</v>
      </c>
      <c r="D41" s="46">
        <v>2305</v>
      </c>
      <c r="E41" s="46">
        <v>826</v>
      </c>
      <c r="F41" s="46">
        <v>0</v>
      </c>
      <c r="G41" s="46">
        <v>0</v>
      </c>
      <c r="H41" s="46">
        <v>0</v>
      </c>
      <c r="I41" s="46">
        <v>5251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8382</v>
      </c>
      <c r="O41" s="47">
        <f t="shared" si="1"/>
        <v>2.3921232876712328</v>
      </c>
      <c r="P41" s="9"/>
    </row>
    <row r="42" spans="1:119">
      <c r="A42" s="12"/>
      <c r="B42" s="25">
        <v>364</v>
      </c>
      <c r="C42" s="20" t="s">
        <v>91</v>
      </c>
      <c r="D42" s="46">
        <v>925</v>
      </c>
      <c r="E42" s="46">
        <v>0</v>
      </c>
      <c r="F42" s="46">
        <v>0</v>
      </c>
      <c r="G42" s="46">
        <v>0</v>
      </c>
      <c r="H42" s="46">
        <v>0</v>
      </c>
      <c r="I42" s="46">
        <v>1312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2237</v>
      </c>
      <c r="O42" s="47">
        <f t="shared" si="1"/>
        <v>0.63841324200913241</v>
      </c>
      <c r="P42" s="9"/>
    </row>
    <row r="43" spans="1:119">
      <c r="A43" s="12"/>
      <c r="B43" s="25">
        <v>366</v>
      </c>
      <c r="C43" s="20" t="s">
        <v>55</v>
      </c>
      <c r="D43" s="46">
        <v>5370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5370</v>
      </c>
      <c r="O43" s="47">
        <f t="shared" si="1"/>
        <v>1.5325342465753424</v>
      </c>
      <c r="P43" s="9"/>
    </row>
    <row r="44" spans="1:119">
      <c r="A44" s="12"/>
      <c r="B44" s="25">
        <v>369.9</v>
      </c>
      <c r="C44" s="20" t="s">
        <v>56</v>
      </c>
      <c r="D44" s="46">
        <v>104354</v>
      </c>
      <c r="E44" s="46">
        <v>14294</v>
      </c>
      <c r="F44" s="46">
        <v>0</v>
      </c>
      <c r="G44" s="46">
        <v>0</v>
      </c>
      <c r="H44" s="46">
        <v>0</v>
      </c>
      <c r="I44" s="46">
        <v>194981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313629</v>
      </c>
      <c r="O44" s="47">
        <f t="shared" si="1"/>
        <v>89.50599315068493</v>
      </c>
      <c r="P44" s="9"/>
    </row>
    <row r="45" spans="1:119" ht="15.75">
      <c r="A45" s="29" t="s">
        <v>40</v>
      </c>
      <c r="B45" s="30"/>
      <c r="C45" s="31"/>
      <c r="D45" s="32">
        <f t="shared" ref="D45:M45" si="11">SUM(D46:D47)</f>
        <v>29082</v>
      </c>
      <c r="E45" s="32">
        <f t="shared" si="11"/>
        <v>114590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143672</v>
      </c>
      <c r="O45" s="45">
        <f t="shared" si="1"/>
        <v>41.002283105022833</v>
      </c>
      <c r="P45" s="9"/>
    </row>
    <row r="46" spans="1:119">
      <c r="A46" s="12"/>
      <c r="B46" s="25">
        <v>381</v>
      </c>
      <c r="C46" s="20" t="s">
        <v>57</v>
      </c>
      <c r="D46" s="46">
        <v>0</v>
      </c>
      <c r="E46" s="46">
        <v>114590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114590</v>
      </c>
      <c r="O46" s="47">
        <f t="shared" si="1"/>
        <v>32.702625570776256</v>
      </c>
      <c r="P46" s="9"/>
    </row>
    <row r="47" spans="1:119" ht="15.75" thickBot="1">
      <c r="A47" s="12"/>
      <c r="B47" s="25">
        <v>384</v>
      </c>
      <c r="C47" s="20" t="s">
        <v>58</v>
      </c>
      <c r="D47" s="46">
        <v>29082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29082</v>
      </c>
      <c r="O47" s="47">
        <f t="shared" si="1"/>
        <v>8.2996575342465757</v>
      </c>
      <c r="P47" s="9"/>
    </row>
    <row r="48" spans="1:119" ht="16.5" thickBot="1">
      <c r="A48" s="14" t="s">
        <v>49</v>
      </c>
      <c r="B48" s="23"/>
      <c r="C48" s="22"/>
      <c r="D48" s="15">
        <f t="shared" ref="D48:M48" si="12">SUM(D5,D14,D17,D28,D37,D40,D45)</f>
        <v>2637908</v>
      </c>
      <c r="E48" s="15">
        <f t="shared" si="12"/>
        <v>259164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8838243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9"/>
        <v>11735315</v>
      </c>
      <c r="O48" s="38">
        <f t="shared" si="1"/>
        <v>3349.1195776255709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21" t="s">
        <v>92</v>
      </c>
      <c r="M50" s="121"/>
      <c r="N50" s="121"/>
      <c r="O50" s="43">
        <v>3504</v>
      </c>
    </row>
    <row r="51" spans="1:15">
      <c r="A51" s="122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  <row r="52" spans="1:15" ht="15.75" customHeight="1" thickBot="1">
      <c r="A52" s="123" t="s">
        <v>71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34</v>
      </c>
      <c r="E3" s="132"/>
      <c r="F3" s="132"/>
      <c r="G3" s="132"/>
      <c r="H3" s="133"/>
      <c r="I3" s="131" t="s">
        <v>35</v>
      </c>
      <c r="J3" s="133"/>
      <c r="K3" s="131" t="s">
        <v>37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60</v>
      </c>
      <c r="F4" s="34" t="s">
        <v>61</v>
      </c>
      <c r="G4" s="34" t="s">
        <v>62</v>
      </c>
      <c r="H4" s="34" t="s">
        <v>4</v>
      </c>
      <c r="I4" s="34" t="s">
        <v>5</v>
      </c>
      <c r="J4" s="35" t="s">
        <v>63</v>
      </c>
      <c r="K4" s="35" t="s">
        <v>6</v>
      </c>
      <c r="L4" s="35" t="s">
        <v>7</v>
      </c>
      <c r="M4" s="35" t="s">
        <v>8</v>
      </c>
      <c r="N4" s="35" t="s">
        <v>36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1651803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1651803</v>
      </c>
      <c r="O5" s="33">
        <f t="shared" ref="O5:O47" si="1">(N5/O$49)</f>
        <v>467.40322580645159</v>
      </c>
      <c r="P5" s="6"/>
    </row>
    <row r="6" spans="1:133">
      <c r="A6" s="12"/>
      <c r="B6" s="25">
        <v>311</v>
      </c>
      <c r="C6" s="20" t="s">
        <v>1</v>
      </c>
      <c r="D6" s="46">
        <v>837848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837848</v>
      </c>
      <c r="O6" s="47">
        <f t="shared" si="1"/>
        <v>237.08205998868138</v>
      </c>
      <c r="P6" s="9"/>
    </row>
    <row r="7" spans="1:133">
      <c r="A7" s="12"/>
      <c r="B7" s="25">
        <v>312.10000000000002</v>
      </c>
      <c r="C7" s="20" t="s">
        <v>9</v>
      </c>
      <c r="D7" s="46">
        <v>81291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81291</v>
      </c>
      <c r="O7" s="47">
        <f t="shared" si="1"/>
        <v>23.002546689303905</v>
      </c>
      <c r="P7" s="9"/>
    </row>
    <row r="8" spans="1:133">
      <c r="A8" s="12"/>
      <c r="B8" s="25">
        <v>312.60000000000002</v>
      </c>
      <c r="C8" s="20" t="s">
        <v>10</v>
      </c>
      <c r="D8" s="46">
        <v>226987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226987</v>
      </c>
      <c r="O8" s="47">
        <f t="shared" si="1"/>
        <v>64.229485002829648</v>
      </c>
      <c r="P8" s="9"/>
    </row>
    <row r="9" spans="1:133">
      <c r="A9" s="12"/>
      <c r="B9" s="25">
        <v>314.10000000000002</v>
      </c>
      <c r="C9" s="20" t="s">
        <v>11</v>
      </c>
      <c r="D9" s="46">
        <v>241695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241695</v>
      </c>
      <c r="O9" s="47">
        <f t="shared" si="1"/>
        <v>68.391341256366729</v>
      </c>
      <c r="P9" s="9"/>
    </row>
    <row r="10" spans="1:133">
      <c r="A10" s="12"/>
      <c r="B10" s="25">
        <v>314.3</v>
      </c>
      <c r="C10" s="20" t="s">
        <v>12</v>
      </c>
      <c r="D10" s="46">
        <v>43581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43581</v>
      </c>
      <c r="O10" s="47">
        <f t="shared" si="1"/>
        <v>12.331918505942275</v>
      </c>
      <c r="P10" s="9"/>
    </row>
    <row r="11" spans="1:133">
      <c r="A11" s="12"/>
      <c r="B11" s="25">
        <v>314.39999999999998</v>
      </c>
      <c r="C11" s="20" t="s">
        <v>13</v>
      </c>
      <c r="D11" s="46">
        <v>16720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16720</v>
      </c>
      <c r="O11" s="47">
        <f t="shared" si="1"/>
        <v>4.731182795698925</v>
      </c>
      <c r="P11" s="9"/>
    </row>
    <row r="12" spans="1:133">
      <c r="A12" s="12"/>
      <c r="B12" s="25">
        <v>315</v>
      </c>
      <c r="C12" s="20" t="s">
        <v>77</v>
      </c>
      <c r="D12" s="46">
        <v>160699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160699</v>
      </c>
      <c r="O12" s="47">
        <f t="shared" si="1"/>
        <v>45.472269383135256</v>
      </c>
      <c r="P12" s="9"/>
    </row>
    <row r="13" spans="1:133">
      <c r="A13" s="12"/>
      <c r="B13" s="25">
        <v>316</v>
      </c>
      <c r="C13" s="20" t="s">
        <v>78</v>
      </c>
      <c r="D13" s="46">
        <v>42982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42982</v>
      </c>
      <c r="O13" s="47">
        <f t="shared" si="1"/>
        <v>12.162422184493492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247900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247900</v>
      </c>
      <c r="O14" s="45">
        <f t="shared" si="1"/>
        <v>70.147142048670062</v>
      </c>
      <c r="P14" s="10"/>
    </row>
    <row r="15" spans="1:133">
      <c r="A15" s="12"/>
      <c r="B15" s="25">
        <v>323.10000000000002</v>
      </c>
      <c r="C15" s="20" t="s">
        <v>17</v>
      </c>
      <c r="D15" s="46">
        <v>243218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243218</v>
      </c>
      <c r="O15" s="47">
        <f t="shared" si="1"/>
        <v>68.822297679683075</v>
      </c>
      <c r="P15" s="9"/>
    </row>
    <row r="16" spans="1:133">
      <c r="A16" s="12"/>
      <c r="B16" s="25">
        <v>329</v>
      </c>
      <c r="C16" s="20" t="s">
        <v>18</v>
      </c>
      <c r="D16" s="46">
        <v>4682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4682</v>
      </c>
      <c r="O16" s="47">
        <f t="shared" si="1"/>
        <v>1.3248443689869835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SUM(D18:D28)</f>
        <v>485259</v>
      </c>
      <c r="E17" s="32">
        <f t="shared" si="5"/>
        <v>135745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765420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1386424</v>
      </c>
      <c r="O17" s="45">
        <f t="shared" si="1"/>
        <v>392.31013016411998</v>
      </c>
      <c r="P17" s="10"/>
    </row>
    <row r="18" spans="1:16">
      <c r="A18" s="12"/>
      <c r="B18" s="25">
        <v>331.1</v>
      </c>
      <c r="C18" s="20" t="s">
        <v>19</v>
      </c>
      <c r="D18" s="46">
        <v>228143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228143</v>
      </c>
      <c r="O18" s="47">
        <f t="shared" si="1"/>
        <v>64.556593095642327</v>
      </c>
      <c r="P18" s="9"/>
    </row>
    <row r="19" spans="1:16">
      <c r="A19" s="12"/>
      <c r="B19" s="25">
        <v>331.2</v>
      </c>
      <c r="C19" s="20" t="s">
        <v>68</v>
      </c>
      <c r="D19" s="46">
        <v>1002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1002</v>
      </c>
      <c r="O19" s="47">
        <f t="shared" si="1"/>
        <v>0.28353140916808151</v>
      </c>
      <c r="P19" s="9"/>
    </row>
    <row r="20" spans="1:16">
      <c r="A20" s="12"/>
      <c r="B20" s="25">
        <v>331.31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15420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15420</v>
      </c>
      <c r="O20" s="47">
        <f t="shared" si="1"/>
        <v>4.3633276740237692</v>
      </c>
      <c r="P20" s="9"/>
    </row>
    <row r="21" spans="1:16">
      <c r="A21" s="12"/>
      <c r="B21" s="25">
        <v>331.35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750000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750000</v>
      </c>
      <c r="O21" s="47">
        <f t="shared" si="1"/>
        <v>212.22410865874363</v>
      </c>
      <c r="P21" s="9"/>
    </row>
    <row r="22" spans="1:16">
      <c r="A22" s="12"/>
      <c r="B22" s="25">
        <v>335.12</v>
      </c>
      <c r="C22" s="20" t="s">
        <v>79</v>
      </c>
      <c r="D22" s="46">
        <v>124142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124142</v>
      </c>
      <c r="O22" s="47">
        <f t="shared" si="1"/>
        <v>35.127900396151666</v>
      </c>
      <c r="P22" s="9"/>
    </row>
    <row r="23" spans="1:16">
      <c r="A23" s="12"/>
      <c r="B23" s="25">
        <v>335.14</v>
      </c>
      <c r="C23" s="20" t="s">
        <v>80</v>
      </c>
      <c r="D23" s="46">
        <v>624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624</v>
      </c>
      <c r="O23" s="47">
        <f t="shared" si="1"/>
        <v>0.1765704584040747</v>
      </c>
      <c r="P23" s="9"/>
    </row>
    <row r="24" spans="1:16">
      <c r="A24" s="12"/>
      <c r="B24" s="25">
        <v>335.15</v>
      </c>
      <c r="C24" s="20" t="s">
        <v>81</v>
      </c>
      <c r="D24" s="46">
        <v>440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440</v>
      </c>
      <c r="O24" s="47">
        <f t="shared" si="1"/>
        <v>0.12450481041312959</v>
      </c>
      <c r="P24" s="9"/>
    </row>
    <row r="25" spans="1:16">
      <c r="A25" s="12"/>
      <c r="B25" s="25">
        <v>335.18</v>
      </c>
      <c r="C25" s="20" t="s">
        <v>82</v>
      </c>
      <c r="D25" s="46">
        <v>108993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108993</v>
      </c>
      <c r="O25" s="47">
        <f t="shared" si="1"/>
        <v>30.841256366723261</v>
      </c>
      <c r="P25" s="9"/>
    </row>
    <row r="26" spans="1:16">
      <c r="A26" s="12"/>
      <c r="B26" s="25">
        <v>337.5</v>
      </c>
      <c r="C26" s="20" t="s">
        <v>31</v>
      </c>
      <c r="D26" s="46">
        <v>10800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10800</v>
      </c>
      <c r="O26" s="47">
        <f t="shared" si="1"/>
        <v>3.0560271646859083</v>
      </c>
      <c r="P26" s="9"/>
    </row>
    <row r="27" spans="1:16">
      <c r="A27" s="12"/>
      <c r="B27" s="25">
        <v>338</v>
      </c>
      <c r="C27" s="20" t="s">
        <v>32</v>
      </c>
      <c r="D27" s="46">
        <v>0</v>
      </c>
      <c r="E27" s="46">
        <v>135745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135745</v>
      </c>
      <c r="O27" s="47">
        <f t="shared" si="1"/>
        <v>38.411148839841537</v>
      </c>
      <c r="P27" s="9"/>
    </row>
    <row r="28" spans="1:16">
      <c r="A28" s="12"/>
      <c r="B28" s="25">
        <v>339</v>
      </c>
      <c r="C28" s="20" t="s">
        <v>33</v>
      </c>
      <c r="D28" s="46">
        <v>11115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11115</v>
      </c>
      <c r="O28" s="47">
        <f t="shared" si="1"/>
        <v>3.1451612903225805</v>
      </c>
      <c r="P28" s="9"/>
    </row>
    <row r="29" spans="1:16" ht="15.75">
      <c r="A29" s="29" t="s">
        <v>38</v>
      </c>
      <c r="B29" s="30"/>
      <c r="C29" s="31"/>
      <c r="D29" s="32">
        <f t="shared" ref="D29:M29" si="6">SUM(D30:D37)</f>
        <v>180052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2732341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2912393</v>
      </c>
      <c r="O29" s="45">
        <f t="shared" si="1"/>
        <v>824.10667798528584</v>
      </c>
      <c r="P29" s="10"/>
    </row>
    <row r="30" spans="1:16">
      <c r="A30" s="12"/>
      <c r="B30" s="25">
        <v>342.2</v>
      </c>
      <c r="C30" s="20" t="s">
        <v>41</v>
      </c>
      <c r="D30" s="46">
        <v>96905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7">SUM(D30:M30)</f>
        <v>96905</v>
      </c>
      <c r="O30" s="47">
        <f t="shared" si="1"/>
        <v>27.420769666100735</v>
      </c>
      <c r="P30" s="9"/>
    </row>
    <row r="31" spans="1:16">
      <c r="A31" s="12"/>
      <c r="B31" s="25">
        <v>343.2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337045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337045</v>
      </c>
      <c r="O31" s="47">
        <f t="shared" si="1"/>
        <v>95.372099603848326</v>
      </c>
      <c r="P31" s="9"/>
    </row>
    <row r="32" spans="1:16">
      <c r="A32" s="12"/>
      <c r="B32" s="25">
        <v>343.3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598955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598955</v>
      </c>
      <c r="O32" s="47">
        <f t="shared" si="1"/>
        <v>169.48358800226373</v>
      </c>
      <c r="P32" s="9"/>
    </row>
    <row r="33" spans="1:119">
      <c r="A33" s="12"/>
      <c r="B33" s="25">
        <v>343.4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694490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694490</v>
      </c>
      <c r="O33" s="47">
        <f t="shared" si="1"/>
        <v>196.51669496321449</v>
      </c>
      <c r="P33" s="9"/>
    </row>
    <row r="34" spans="1:119">
      <c r="A34" s="12"/>
      <c r="B34" s="25">
        <v>343.5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1101851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1101851</v>
      </c>
      <c r="O34" s="47">
        <f t="shared" si="1"/>
        <v>311.78579513299377</v>
      </c>
      <c r="P34" s="9"/>
    </row>
    <row r="35" spans="1:119">
      <c r="A35" s="12"/>
      <c r="B35" s="25">
        <v>343.8</v>
      </c>
      <c r="C35" s="20" t="s">
        <v>46</v>
      </c>
      <c r="D35" s="46">
        <v>14410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14410</v>
      </c>
      <c r="O35" s="47">
        <f t="shared" si="1"/>
        <v>4.0775325410299947</v>
      </c>
      <c r="P35" s="9"/>
    </row>
    <row r="36" spans="1:119">
      <c r="A36" s="12"/>
      <c r="B36" s="25">
        <v>343.9</v>
      </c>
      <c r="C36" s="20" t="s">
        <v>47</v>
      </c>
      <c r="D36" s="46">
        <v>46664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46664</v>
      </c>
      <c r="O36" s="47">
        <f t="shared" si="1"/>
        <v>13.204301075268818</v>
      </c>
      <c r="P36" s="9"/>
    </row>
    <row r="37" spans="1:119">
      <c r="A37" s="12"/>
      <c r="B37" s="25">
        <v>347.2</v>
      </c>
      <c r="C37" s="20" t="s">
        <v>48</v>
      </c>
      <c r="D37" s="46">
        <v>22073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22073</v>
      </c>
      <c r="O37" s="47">
        <f t="shared" si="1"/>
        <v>6.2458970005659307</v>
      </c>
      <c r="P37" s="9"/>
    </row>
    <row r="38" spans="1:119" ht="15.75">
      <c r="A38" s="29" t="s">
        <v>39</v>
      </c>
      <c r="B38" s="30"/>
      <c r="C38" s="31"/>
      <c r="D38" s="32">
        <f t="shared" ref="D38:M38" si="8">SUM(D39:D40)</f>
        <v>39413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47" si="9">SUM(D38:M38)</f>
        <v>39413</v>
      </c>
      <c r="O38" s="45">
        <f t="shared" si="1"/>
        <v>11.152518392756084</v>
      </c>
      <c r="P38" s="10"/>
    </row>
    <row r="39" spans="1:119">
      <c r="A39" s="13"/>
      <c r="B39" s="39">
        <v>351.9</v>
      </c>
      <c r="C39" s="21" t="s">
        <v>83</v>
      </c>
      <c r="D39" s="46">
        <v>9424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9424</v>
      </c>
      <c r="O39" s="47">
        <f t="shared" si="1"/>
        <v>2.6666666666666665</v>
      </c>
      <c r="P39" s="9"/>
    </row>
    <row r="40" spans="1:119">
      <c r="A40" s="13"/>
      <c r="B40" s="39">
        <v>359</v>
      </c>
      <c r="C40" s="21" t="s">
        <v>51</v>
      </c>
      <c r="D40" s="46">
        <v>29989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29989</v>
      </c>
      <c r="O40" s="47">
        <f t="shared" si="1"/>
        <v>8.4858517260894164</v>
      </c>
      <c r="P40" s="9"/>
    </row>
    <row r="41" spans="1:119" ht="15.75">
      <c r="A41" s="29" t="s">
        <v>2</v>
      </c>
      <c r="B41" s="30"/>
      <c r="C41" s="31"/>
      <c r="D41" s="32">
        <f t="shared" ref="D41:M41" si="10">SUM(D42:D44)</f>
        <v>216535</v>
      </c>
      <c r="E41" s="32">
        <f t="shared" si="10"/>
        <v>11162</v>
      </c>
      <c r="F41" s="32">
        <f t="shared" si="10"/>
        <v>20</v>
      </c>
      <c r="G41" s="32">
        <f t="shared" si="10"/>
        <v>0</v>
      </c>
      <c r="H41" s="32">
        <f t="shared" si="10"/>
        <v>0</v>
      </c>
      <c r="I41" s="32">
        <f t="shared" si="10"/>
        <v>31713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9"/>
        <v>259430</v>
      </c>
      <c r="O41" s="45">
        <f t="shared" si="1"/>
        <v>73.409734012450485</v>
      </c>
      <c r="P41" s="10"/>
    </row>
    <row r="42" spans="1:119">
      <c r="A42" s="12"/>
      <c r="B42" s="25">
        <v>361.1</v>
      </c>
      <c r="C42" s="20" t="s">
        <v>53</v>
      </c>
      <c r="D42" s="46">
        <v>2569</v>
      </c>
      <c r="E42" s="46">
        <v>1099</v>
      </c>
      <c r="F42" s="46">
        <v>20</v>
      </c>
      <c r="G42" s="46">
        <v>0</v>
      </c>
      <c r="H42" s="46">
        <v>0</v>
      </c>
      <c r="I42" s="46">
        <v>7164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10852</v>
      </c>
      <c r="O42" s="47">
        <f t="shared" si="1"/>
        <v>3.0707413695529144</v>
      </c>
      <c r="P42" s="9"/>
    </row>
    <row r="43" spans="1:119">
      <c r="A43" s="12"/>
      <c r="B43" s="25">
        <v>366</v>
      </c>
      <c r="C43" s="20" t="s">
        <v>55</v>
      </c>
      <c r="D43" s="46">
        <v>5446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5446</v>
      </c>
      <c r="O43" s="47">
        <f t="shared" si="1"/>
        <v>1.5410299943406904</v>
      </c>
      <c r="P43" s="9"/>
    </row>
    <row r="44" spans="1:119">
      <c r="A44" s="12"/>
      <c r="B44" s="25">
        <v>369.9</v>
      </c>
      <c r="C44" s="20" t="s">
        <v>56</v>
      </c>
      <c r="D44" s="46">
        <v>208520</v>
      </c>
      <c r="E44" s="46">
        <v>10063</v>
      </c>
      <c r="F44" s="46">
        <v>0</v>
      </c>
      <c r="G44" s="46">
        <v>0</v>
      </c>
      <c r="H44" s="46">
        <v>0</v>
      </c>
      <c r="I44" s="46">
        <v>24549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243132</v>
      </c>
      <c r="O44" s="47">
        <f t="shared" si="1"/>
        <v>68.797962648556876</v>
      </c>
      <c r="P44" s="9"/>
    </row>
    <row r="45" spans="1:119" ht="15.75">
      <c r="A45" s="29" t="s">
        <v>40</v>
      </c>
      <c r="B45" s="30"/>
      <c r="C45" s="31"/>
      <c r="D45" s="32">
        <f t="shared" ref="D45:M45" si="11">SUM(D46:D46)</f>
        <v>0</v>
      </c>
      <c r="E45" s="32">
        <f t="shared" si="11"/>
        <v>0</v>
      </c>
      <c r="F45" s="32">
        <f t="shared" si="11"/>
        <v>148042</v>
      </c>
      <c r="G45" s="32">
        <f t="shared" si="11"/>
        <v>0</v>
      </c>
      <c r="H45" s="32">
        <f t="shared" si="11"/>
        <v>0</v>
      </c>
      <c r="I45" s="32">
        <f t="shared" si="11"/>
        <v>10800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158842</v>
      </c>
      <c r="O45" s="45">
        <f t="shared" si="1"/>
        <v>44.946802490096211</v>
      </c>
      <c r="P45" s="9"/>
    </row>
    <row r="46" spans="1:119" ht="15.75" thickBot="1">
      <c r="A46" s="12"/>
      <c r="B46" s="25">
        <v>381</v>
      </c>
      <c r="C46" s="20" t="s">
        <v>57</v>
      </c>
      <c r="D46" s="46">
        <v>0</v>
      </c>
      <c r="E46" s="46">
        <v>0</v>
      </c>
      <c r="F46" s="46">
        <v>148042</v>
      </c>
      <c r="G46" s="46">
        <v>0</v>
      </c>
      <c r="H46" s="46">
        <v>0</v>
      </c>
      <c r="I46" s="46">
        <v>10800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158842</v>
      </c>
      <c r="O46" s="47">
        <f t="shared" si="1"/>
        <v>44.946802490096211</v>
      </c>
      <c r="P46" s="9"/>
    </row>
    <row r="47" spans="1:119" ht="16.5" thickBot="1">
      <c r="A47" s="14" t="s">
        <v>49</v>
      </c>
      <c r="B47" s="23"/>
      <c r="C47" s="22"/>
      <c r="D47" s="15">
        <f t="shared" ref="D47:M47" si="12">SUM(D5,D14,D17,D29,D38,D41,D45)</f>
        <v>2820962</v>
      </c>
      <c r="E47" s="15">
        <f t="shared" si="12"/>
        <v>146907</v>
      </c>
      <c r="F47" s="15">
        <f t="shared" si="12"/>
        <v>148062</v>
      </c>
      <c r="G47" s="15">
        <f t="shared" si="12"/>
        <v>0</v>
      </c>
      <c r="H47" s="15">
        <f t="shared" si="12"/>
        <v>0</v>
      </c>
      <c r="I47" s="15">
        <f t="shared" si="12"/>
        <v>3540274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9"/>
        <v>6656205</v>
      </c>
      <c r="O47" s="38">
        <f t="shared" si="1"/>
        <v>1883.4762308998302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21" t="s">
        <v>84</v>
      </c>
      <c r="M49" s="121"/>
      <c r="N49" s="121"/>
      <c r="O49" s="43">
        <v>3534</v>
      </c>
    </row>
    <row r="50" spans="1:15">
      <c r="A50" s="122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  <row r="51" spans="1:15" ht="15.75" customHeight="1" thickBot="1">
      <c r="A51" s="123" t="s">
        <v>71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3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34</v>
      </c>
      <c r="E3" s="132"/>
      <c r="F3" s="132"/>
      <c r="G3" s="132"/>
      <c r="H3" s="133"/>
      <c r="I3" s="131" t="s">
        <v>35</v>
      </c>
      <c r="J3" s="133"/>
      <c r="K3" s="131" t="s">
        <v>37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60</v>
      </c>
      <c r="F4" s="34" t="s">
        <v>61</v>
      </c>
      <c r="G4" s="34" t="s">
        <v>62</v>
      </c>
      <c r="H4" s="34" t="s">
        <v>4</v>
      </c>
      <c r="I4" s="34" t="s">
        <v>5</v>
      </c>
      <c r="J4" s="35" t="s">
        <v>63</v>
      </c>
      <c r="K4" s="35" t="s">
        <v>6</v>
      </c>
      <c r="L4" s="35" t="s">
        <v>7</v>
      </c>
      <c r="M4" s="35" t="s">
        <v>8</v>
      </c>
      <c r="N4" s="35" t="s">
        <v>36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1652133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1652133</v>
      </c>
      <c r="O5" s="33">
        <f t="shared" ref="O5:O47" si="1">(N5/O$49)</f>
        <v>462.7823529411765</v>
      </c>
      <c r="P5" s="6"/>
    </row>
    <row r="6" spans="1:133">
      <c r="A6" s="12"/>
      <c r="B6" s="25">
        <v>311</v>
      </c>
      <c r="C6" s="20" t="s">
        <v>1</v>
      </c>
      <c r="D6" s="46">
        <v>859613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859613</v>
      </c>
      <c r="O6" s="47">
        <f t="shared" si="1"/>
        <v>240.78795518207284</v>
      </c>
      <c r="P6" s="9"/>
    </row>
    <row r="7" spans="1:133">
      <c r="A7" s="12"/>
      <c r="B7" s="25">
        <v>312.10000000000002</v>
      </c>
      <c r="C7" s="20" t="s">
        <v>9</v>
      </c>
      <c r="D7" s="46">
        <v>82959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82959</v>
      </c>
      <c r="O7" s="47">
        <f t="shared" si="1"/>
        <v>23.237815126050421</v>
      </c>
      <c r="P7" s="9"/>
    </row>
    <row r="8" spans="1:133">
      <c r="A8" s="12"/>
      <c r="B8" s="25">
        <v>312.60000000000002</v>
      </c>
      <c r="C8" s="20" t="s">
        <v>10</v>
      </c>
      <c r="D8" s="46">
        <v>220526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220526</v>
      </c>
      <c r="O8" s="47">
        <f t="shared" si="1"/>
        <v>61.771988795518205</v>
      </c>
      <c r="P8" s="9"/>
    </row>
    <row r="9" spans="1:133">
      <c r="A9" s="12"/>
      <c r="B9" s="25">
        <v>314.10000000000002</v>
      </c>
      <c r="C9" s="20" t="s">
        <v>11</v>
      </c>
      <c r="D9" s="46">
        <v>237131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237131</v>
      </c>
      <c r="O9" s="47">
        <f t="shared" si="1"/>
        <v>66.423249299719885</v>
      </c>
      <c r="P9" s="9"/>
    </row>
    <row r="10" spans="1:133">
      <c r="A10" s="12"/>
      <c r="B10" s="25">
        <v>314.3</v>
      </c>
      <c r="C10" s="20" t="s">
        <v>12</v>
      </c>
      <c r="D10" s="46">
        <v>43736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43736</v>
      </c>
      <c r="O10" s="47">
        <f t="shared" si="1"/>
        <v>12.250980392156864</v>
      </c>
      <c r="P10" s="9"/>
    </row>
    <row r="11" spans="1:133">
      <c r="A11" s="12"/>
      <c r="B11" s="25">
        <v>314.39999999999998</v>
      </c>
      <c r="C11" s="20" t="s">
        <v>13</v>
      </c>
      <c r="D11" s="46">
        <v>14692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14692</v>
      </c>
      <c r="O11" s="47">
        <f t="shared" si="1"/>
        <v>4.1154061624649856</v>
      </c>
      <c r="P11" s="9"/>
    </row>
    <row r="12" spans="1:133">
      <c r="A12" s="12"/>
      <c r="B12" s="25">
        <v>315</v>
      </c>
      <c r="C12" s="20" t="s">
        <v>14</v>
      </c>
      <c r="D12" s="46">
        <v>149577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149577</v>
      </c>
      <c r="O12" s="47">
        <f t="shared" si="1"/>
        <v>41.898319327731095</v>
      </c>
      <c r="P12" s="9"/>
    </row>
    <row r="13" spans="1:133">
      <c r="A13" s="12"/>
      <c r="B13" s="25">
        <v>316</v>
      </c>
      <c r="C13" s="20" t="s">
        <v>15</v>
      </c>
      <c r="D13" s="46">
        <v>43899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43899</v>
      </c>
      <c r="O13" s="47">
        <f t="shared" si="1"/>
        <v>12.296638655462186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279457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279457</v>
      </c>
      <c r="O14" s="45">
        <f t="shared" si="1"/>
        <v>78.279271708683467</v>
      </c>
      <c r="P14" s="10"/>
    </row>
    <row r="15" spans="1:133">
      <c r="A15" s="12"/>
      <c r="B15" s="25">
        <v>323.10000000000002</v>
      </c>
      <c r="C15" s="20" t="s">
        <v>17</v>
      </c>
      <c r="D15" s="46">
        <v>273275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273275</v>
      </c>
      <c r="O15" s="47">
        <f t="shared" si="1"/>
        <v>76.547619047619051</v>
      </c>
      <c r="P15" s="9"/>
    </row>
    <row r="16" spans="1:133">
      <c r="A16" s="12"/>
      <c r="B16" s="25">
        <v>329</v>
      </c>
      <c r="C16" s="20" t="s">
        <v>18</v>
      </c>
      <c r="D16" s="46">
        <v>6182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6182</v>
      </c>
      <c r="O16" s="47">
        <f t="shared" si="1"/>
        <v>1.7316526610644258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SUM(D18:D26)</f>
        <v>443900</v>
      </c>
      <c r="E17" s="32">
        <f t="shared" si="5"/>
        <v>148020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1024954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1616874</v>
      </c>
      <c r="O17" s="45">
        <f t="shared" si="1"/>
        <v>452.90588235294115</v>
      </c>
      <c r="P17" s="10"/>
    </row>
    <row r="18" spans="1:16">
      <c r="A18" s="12"/>
      <c r="B18" s="25">
        <v>331.2</v>
      </c>
      <c r="C18" s="20" t="s">
        <v>68</v>
      </c>
      <c r="D18" s="46">
        <v>196270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196270</v>
      </c>
      <c r="O18" s="47">
        <f t="shared" si="1"/>
        <v>54.977591036414566</v>
      </c>
      <c r="P18" s="9"/>
    </row>
    <row r="19" spans="1:16">
      <c r="A19" s="12"/>
      <c r="B19" s="25">
        <v>331.31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649954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649954</v>
      </c>
      <c r="O19" s="47">
        <f t="shared" si="1"/>
        <v>182.05994397759105</v>
      </c>
      <c r="P19" s="9"/>
    </row>
    <row r="20" spans="1:16">
      <c r="A20" s="12"/>
      <c r="B20" s="25">
        <v>334.35</v>
      </c>
      <c r="C20" s="20" t="s">
        <v>25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375000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375000</v>
      </c>
      <c r="O20" s="47">
        <f t="shared" si="1"/>
        <v>105.04201680672269</v>
      </c>
      <c r="P20" s="9"/>
    </row>
    <row r="21" spans="1:16">
      <c r="A21" s="12"/>
      <c r="B21" s="25">
        <v>335.12</v>
      </c>
      <c r="C21" s="20" t="s">
        <v>27</v>
      </c>
      <c r="D21" s="46">
        <v>124315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124315</v>
      </c>
      <c r="O21" s="47">
        <f t="shared" si="1"/>
        <v>34.822128851540619</v>
      </c>
      <c r="P21" s="9"/>
    </row>
    <row r="22" spans="1:16">
      <c r="A22" s="12"/>
      <c r="B22" s="25">
        <v>335.14</v>
      </c>
      <c r="C22" s="20" t="s">
        <v>28</v>
      </c>
      <c r="D22" s="46">
        <v>666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666</v>
      </c>
      <c r="O22" s="47">
        <f t="shared" si="1"/>
        <v>0.1865546218487395</v>
      </c>
      <c r="P22" s="9"/>
    </row>
    <row r="23" spans="1:16">
      <c r="A23" s="12"/>
      <c r="B23" s="25">
        <v>335.15</v>
      </c>
      <c r="C23" s="20" t="s">
        <v>29</v>
      </c>
      <c r="D23" s="46">
        <v>489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489</v>
      </c>
      <c r="O23" s="47">
        <f t="shared" si="1"/>
        <v>0.1369747899159664</v>
      </c>
      <c r="P23" s="9"/>
    </row>
    <row r="24" spans="1:16">
      <c r="A24" s="12"/>
      <c r="B24" s="25">
        <v>335.18</v>
      </c>
      <c r="C24" s="20" t="s">
        <v>30</v>
      </c>
      <c r="D24" s="46">
        <v>111595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111595</v>
      </c>
      <c r="O24" s="47">
        <f t="shared" si="1"/>
        <v>31.259103641456583</v>
      </c>
      <c r="P24" s="9"/>
    </row>
    <row r="25" spans="1:16">
      <c r="A25" s="12"/>
      <c r="B25" s="25">
        <v>338</v>
      </c>
      <c r="C25" s="20" t="s">
        <v>32</v>
      </c>
      <c r="D25" s="46">
        <v>0</v>
      </c>
      <c r="E25" s="46">
        <v>148020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148020</v>
      </c>
      <c r="O25" s="47">
        <f t="shared" si="1"/>
        <v>41.462184873949582</v>
      </c>
      <c r="P25" s="9"/>
    </row>
    <row r="26" spans="1:16">
      <c r="A26" s="12"/>
      <c r="B26" s="25">
        <v>339</v>
      </c>
      <c r="C26" s="20" t="s">
        <v>33</v>
      </c>
      <c r="D26" s="46">
        <v>10565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10565</v>
      </c>
      <c r="O26" s="47">
        <f t="shared" si="1"/>
        <v>2.9593837535014007</v>
      </c>
      <c r="P26" s="9"/>
    </row>
    <row r="27" spans="1:16" ht="15.75">
      <c r="A27" s="29" t="s">
        <v>38</v>
      </c>
      <c r="B27" s="30"/>
      <c r="C27" s="31"/>
      <c r="D27" s="32">
        <f t="shared" ref="D27:M27" si="6">SUM(D28:D35)</f>
        <v>170280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2775752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2946032</v>
      </c>
      <c r="O27" s="45">
        <f t="shared" si="1"/>
        <v>825.21904761904761</v>
      </c>
      <c r="P27" s="10"/>
    </row>
    <row r="28" spans="1:16">
      <c r="A28" s="12"/>
      <c r="B28" s="25">
        <v>342.2</v>
      </c>
      <c r="C28" s="20" t="s">
        <v>41</v>
      </c>
      <c r="D28" s="46">
        <v>92978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92978</v>
      </c>
      <c r="O28" s="47">
        <f t="shared" si="1"/>
        <v>26.044257703081232</v>
      </c>
      <c r="P28" s="9"/>
    </row>
    <row r="29" spans="1:16">
      <c r="A29" s="12"/>
      <c r="B29" s="25">
        <v>343.2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303369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303369</v>
      </c>
      <c r="O29" s="47">
        <f t="shared" si="1"/>
        <v>84.977310924369746</v>
      </c>
      <c r="P29" s="9"/>
    </row>
    <row r="30" spans="1:16">
      <c r="A30" s="12"/>
      <c r="B30" s="25">
        <v>343.3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639197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639197</v>
      </c>
      <c r="O30" s="47">
        <f t="shared" si="1"/>
        <v>179.04677871148459</v>
      </c>
      <c r="P30" s="9"/>
    </row>
    <row r="31" spans="1:16">
      <c r="A31" s="12"/>
      <c r="B31" s="25">
        <v>343.4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701225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701225</v>
      </c>
      <c r="O31" s="47">
        <f t="shared" si="1"/>
        <v>196.42156862745097</v>
      </c>
      <c r="P31" s="9"/>
    </row>
    <row r="32" spans="1:16">
      <c r="A32" s="12"/>
      <c r="B32" s="25">
        <v>343.5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1131961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1131961</v>
      </c>
      <c r="O32" s="47">
        <f t="shared" si="1"/>
        <v>317.07591036414567</v>
      </c>
      <c r="P32" s="9"/>
    </row>
    <row r="33" spans="1:119">
      <c r="A33" s="12"/>
      <c r="B33" s="25">
        <v>343.8</v>
      </c>
      <c r="C33" s="20" t="s">
        <v>46</v>
      </c>
      <c r="D33" s="46">
        <v>9600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9600</v>
      </c>
      <c r="O33" s="47">
        <f t="shared" si="1"/>
        <v>2.6890756302521011</v>
      </c>
      <c r="P33" s="9"/>
    </row>
    <row r="34" spans="1:119">
      <c r="A34" s="12"/>
      <c r="B34" s="25">
        <v>343.9</v>
      </c>
      <c r="C34" s="20" t="s">
        <v>47</v>
      </c>
      <c r="D34" s="46">
        <v>45493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45493</v>
      </c>
      <c r="O34" s="47">
        <f t="shared" si="1"/>
        <v>12.74313725490196</v>
      </c>
      <c r="P34" s="9"/>
    </row>
    <row r="35" spans="1:119">
      <c r="A35" s="12"/>
      <c r="B35" s="25">
        <v>347.2</v>
      </c>
      <c r="C35" s="20" t="s">
        <v>48</v>
      </c>
      <c r="D35" s="46">
        <v>22209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22209</v>
      </c>
      <c r="O35" s="47">
        <f t="shared" si="1"/>
        <v>6.2210084033613446</v>
      </c>
      <c r="P35" s="9"/>
    </row>
    <row r="36" spans="1:119" ht="15.75">
      <c r="A36" s="29" t="s">
        <v>39</v>
      </c>
      <c r="B36" s="30"/>
      <c r="C36" s="31"/>
      <c r="D36" s="32">
        <f t="shared" ref="D36:M36" si="8">SUM(D37:D38)</f>
        <v>40755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7" si="9">SUM(D36:M36)</f>
        <v>40755</v>
      </c>
      <c r="O36" s="45">
        <f t="shared" si="1"/>
        <v>11.415966386554622</v>
      </c>
      <c r="P36" s="10"/>
    </row>
    <row r="37" spans="1:119">
      <c r="A37" s="13"/>
      <c r="B37" s="39">
        <v>351.9</v>
      </c>
      <c r="C37" s="21" t="s">
        <v>52</v>
      </c>
      <c r="D37" s="46">
        <v>6734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6734</v>
      </c>
      <c r="O37" s="47">
        <f t="shared" si="1"/>
        <v>1.8862745098039215</v>
      </c>
      <c r="P37" s="9"/>
    </row>
    <row r="38" spans="1:119">
      <c r="A38" s="13"/>
      <c r="B38" s="39">
        <v>359</v>
      </c>
      <c r="C38" s="21" t="s">
        <v>51</v>
      </c>
      <c r="D38" s="46">
        <v>34021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34021</v>
      </c>
      <c r="O38" s="47">
        <f t="shared" si="1"/>
        <v>9.5296918767507002</v>
      </c>
      <c r="P38" s="9"/>
    </row>
    <row r="39" spans="1:119" ht="15.75">
      <c r="A39" s="29" t="s">
        <v>2</v>
      </c>
      <c r="B39" s="30"/>
      <c r="C39" s="31"/>
      <c r="D39" s="32">
        <f t="shared" ref="D39:M39" si="10">SUM(D40:D43)</f>
        <v>206213</v>
      </c>
      <c r="E39" s="32">
        <f t="shared" si="10"/>
        <v>17429</v>
      </c>
      <c r="F39" s="32">
        <f t="shared" si="10"/>
        <v>24</v>
      </c>
      <c r="G39" s="32">
        <f t="shared" si="10"/>
        <v>0</v>
      </c>
      <c r="H39" s="32">
        <f t="shared" si="10"/>
        <v>0</v>
      </c>
      <c r="I39" s="32">
        <f t="shared" si="10"/>
        <v>38275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9"/>
        <v>261941</v>
      </c>
      <c r="O39" s="45">
        <f t="shared" si="1"/>
        <v>73.372829131652665</v>
      </c>
      <c r="P39" s="10"/>
    </row>
    <row r="40" spans="1:119">
      <c r="A40" s="12"/>
      <c r="B40" s="25">
        <v>361.1</v>
      </c>
      <c r="C40" s="20" t="s">
        <v>53</v>
      </c>
      <c r="D40" s="46">
        <v>4166</v>
      </c>
      <c r="E40" s="46">
        <v>1554</v>
      </c>
      <c r="F40" s="46">
        <v>24</v>
      </c>
      <c r="G40" s="46">
        <v>0</v>
      </c>
      <c r="H40" s="46">
        <v>0</v>
      </c>
      <c r="I40" s="46">
        <v>6642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12386</v>
      </c>
      <c r="O40" s="47">
        <f t="shared" si="1"/>
        <v>3.469467787114846</v>
      </c>
      <c r="P40" s="9"/>
    </row>
    <row r="41" spans="1:119">
      <c r="A41" s="12"/>
      <c r="B41" s="25">
        <v>364</v>
      </c>
      <c r="C41" s="20" t="s">
        <v>54</v>
      </c>
      <c r="D41" s="46">
        <v>4613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4613</v>
      </c>
      <c r="O41" s="47">
        <f t="shared" si="1"/>
        <v>1.2921568627450981</v>
      </c>
      <c r="P41" s="9"/>
    </row>
    <row r="42" spans="1:119">
      <c r="A42" s="12"/>
      <c r="B42" s="25">
        <v>366</v>
      </c>
      <c r="C42" s="20" t="s">
        <v>55</v>
      </c>
      <c r="D42" s="46">
        <v>5699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5699</v>
      </c>
      <c r="O42" s="47">
        <f t="shared" si="1"/>
        <v>1.596358543417367</v>
      </c>
      <c r="P42" s="9"/>
    </row>
    <row r="43" spans="1:119">
      <c r="A43" s="12"/>
      <c r="B43" s="25">
        <v>369.9</v>
      </c>
      <c r="C43" s="20" t="s">
        <v>56</v>
      </c>
      <c r="D43" s="46">
        <v>191735</v>
      </c>
      <c r="E43" s="46">
        <v>15875</v>
      </c>
      <c r="F43" s="46">
        <v>0</v>
      </c>
      <c r="G43" s="46">
        <v>0</v>
      </c>
      <c r="H43" s="46">
        <v>0</v>
      </c>
      <c r="I43" s="46">
        <v>31633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239243</v>
      </c>
      <c r="O43" s="47">
        <f t="shared" si="1"/>
        <v>67.014845938375345</v>
      </c>
      <c r="P43" s="9"/>
    </row>
    <row r="44" spans="1:119" ht="15.75">
      <c r="A44" s="29" t="s">
        <v>40</v>
      </c>
      <c r="B44" s="30"/>
      <c r="C44" s="31"/>
      <c r="D44" s="32">
        <f t="shared" ref="D44:M44" si="11">SUM(D45:D46)</f>
        <v>37125</v>
      </c>
      <c r="E44" s="32">
        <f t="shared" si="11"/>
        <v>0</v>
      </c>
      <c r="F44" s="32">
        <f t="shared" si="11"/>
        <v>155710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192835</v>
      </c>
      <c r="O44" s="45">
        <f t="shared" si="1"/>
        <v>54.015406162464984</v>
      </c>
      <c r="P44" s="9"/>
    </row>
    <row r="45" spans="1:119">
      <c r="A45" s="12"/>
      <c r="B45" s="25">
        <v>381</v>
      </c>
      <c r="C45" s="20" t="s">
        <v>57</v>
      </c>
      <c r="D45" s="46">
        <v>0</v>
      </c>
      <c r="E45" s="46">
        <v>0</v>
      </c>
      <c r="F45" s="46">
        <v>155710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155710</v>
      </c>
      <c r="O45" s="47">
        <f t="shared" si="1"/>
        <v>43.616246498599438</v>
      </c>
      <c r="P45" s="9"/>
    </row>
    <row r="46" spans="1:119" ht="15.75" thickBot="1">
      <c r="A46" s="12"/>
      <c r="B46" s="25">
        <v>384</v>
      </c>
      <c r="C46" s="20" t="s">
        <v>58</v>
      </c>
      <c r="D46" s="46">
        <v>37125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37125</v>
      </c>
      <c r="O46" s="47">
        <f t="shared" si="1"/>
        <v>10.399159663865547</v>
      </c>
      <c r="P46" s="9"/>
    </row>
    <row r="47" spans="1:119" ht="16.5" thickBot="1">
      <c r="A47" s="14" t="s">
        <v>49</v>
      </c>
      <c r="B47" s="23"/>
      <c r="C47" s="22"/>
      <c r="D47" s="15">
        <f t="shared" ref="D47:M47" si="12">SUM(D5,D14,D17,D27,D36,D39,D44)</f>
        <v>2829863</v>
      </c>
      <c r="E47" s="15">
        <f t="shared" si="12"/>
        <v>165449</v>
      </c>
      <c r="F47" s="15">
        <f t="shared" si="12"/>
        <v>155734</v>
      </c>
      <c r="G47" s="15">
        <f t="shared" si="12"/>
        <v>0</v>
      </c>
      <c r="H47" s="15">
        <f t="shared" si="12"/>
        <v>0</v>
      </c>
      <c r="I47" s="15">
        <f t="shared" si="12"/>
        <v>3838981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9"/>
        <v>6990027</v>
      </c>
      <c r="O47" s="38">
        <f t="shared" si="1"/>
        <v>1957.990756302521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21" t="s">
        <v>75</v>
      </c>
      <c r="M49" s="121"/>
      <c r="N49" s="121"/>
      <c r="O49" s="43">
        <v>3570</v>
      </c>
    </row>
    <row r="50" spans="1:15">
      <c r="A50" s="122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  <row r="51" spans="1:15" ht="15.75" customHeight="1" thickBot="1">
      <c r="A51" s="123" t="s">
        <v>71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3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34</v>
      </c>
      <c r="E3" s="132"/>
      <c r="F3" s="132"/>
      <c r="G3" s="132"/>
      <c r="H3" s="133"/>
      <c r="I3" s="131" t="s">
        <v>35</v>
      </c>
      <c r="J3" s="133"/>
      <c r="K3" s="131" t="s">
        <v>37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60</v>
      </c>
      <c r="F4" s="34" t="s">
        <v>61</v>
      </c>
      <c r="G4" s="34" t="s">
        <v>62</v>
      </c>
      <c r="H4" s="34" t="s">
        <v>4</v>
      </c>
      <c r="I4" s="34" t="s">
        <v>5</v>
      </c>
      <c r="J4" s="35" t="s">
        <v>63</v>
      </c>
      <c r="K4" s="35" t="s">
        <v>6</v>
      </c>
      <c r="L4" s="35" t="s">
        <v>7</v>
      </c>
      <c r="M4" s="35" t="s">
        <v>8</v>
      </c>
      <c r="N4" s="35" t="s">
        <v>36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1695060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1695060</v>
      </c>
      <c r="O5" s="33">
        <f t="shared" ref="O5:O50" si="1">(N5/O$52)</f>
        <v>468.24861878453038</v>
      </c>
      <c r="P5" s="6"/>
    </row>
    <row r="6" spans="1:133">
      <c r="A6" s="12"/>
      <c r="B6" s="25">
        <v>311</v>
      </c>
      <c r="C6" s="20" t="s">
        <v>1</v>
      </c>
      <c r="D6" s="46">
        <v>882198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882198</v>
      </c>
      <c r="O6" s="47">
        <f t="shared" si="1"/>
        <v>243.7011049723757</v>
      </c>
      <c r="P6" s="9"/>
    </row>
    <row r="7" spans="1:133">
      <c r="A7" s="12"/>
      <c r="B7" s="25">
        <v>312.10000000000002</v>
      </c>
      <c r="C7" s="20" t="s">
        <v>9</v>
      </c>
      <c r="D7" s="46">
        <v>83058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83058</v>
      </c>
      <c r="O7" s="47">
        <f t="shared" si="1"/>
        <v>22.944198895027625</v>
      </c>
      <c r="P7" s="9"/>
    </row>
    <row r="8" spans="1:133">
      <c r="A8" s="12"/>
      <c r="B8" s="25">
        <v>312.60000000000002</v>
      </c>
      <c r="C8" s="20" t="s">
        <v>10</v>
      </c>
      <c r="D8" s="46">
        <v>219581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219581</v>
      </c>
      <c r="O8" s="47">
        <f t="shared" si="1"/>
        <v>60.657734806629833</v>
      </c>
      <c r="P8" s="9"/>
    </row>
    <row r="9" spans="1:133">
      <c r="A9" s="12"/>
      <c r="B9" s="25">
        <v>314.10000000000002</v>
      </c>
      <c r="C9" s="20" t="s">
        <v>11</v>
      </c>
      <c r="D9" s="46">
        <v>248241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248241</v>
      </c>
      <c r="O9" s="47">
        <f t="shared" si="1"/>
        <v>68.574861878453035</v>
      </c>
      <c r="P9" s="9"/>
    </row>
    <row r="10" spans="1:133">
      <c r="A10" s="12"/>
      <c r="B10" s="25">
        <v>314.3</v>
      </c>
      <c r="C10" s="20" t="s">
        <v>12</v>
      </c>
      <c r="D10" s="46">
        <v>45916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45916</v>
      </c>
      <c r="O10" s="47">
        <f t="shared" si="1"/>
        <v>12.683977900552486</v>
      </c>
      <c r="P10" s="9"/>
    </row>
    <row r="11" spans="1:133">
      <c r="A11" s="12"/>
      <c r="B11" s="25">
        <v>314.39999999999998</v>
      </c>
      <c r="C11" s="20" t="s">
        <v>13</v>
      </c>
      <c r="D11" s="46">
        <v>21040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21040</v>
      </c>
      <c r="O11" s="47">
        <f t="shared" si="1"/>
        <v>5.8121546961325965</v>
      </c>
      <c r="P11" s="9"/>
    </row>
    <row r="12" spans="1:133">
      <c r="A12" s="12"/>
      <c r="B12" s="25">
        <v>315</v>
      </c>
      <c r="C12" s="20" t="s">
        <v>14</v>
      </c>
      <c r="D12" s="46">
        <v>150944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150944</v>
      </c>
      <c r="O12" s="47">
        <f t="shared" si="1"/>
        <v>41.697237569060775</v>
      </c>
      <c r="P12" s="9"/>
    </row>
    <row r="13" spans="1:133">
      <c r="A13" s="12"/>
      <c r="B13" s="25">
        <v>316</v>
      </c>
      <c r="C13" s="20" t="s">
        <v>15</v>
      </c>
      <c r="D13" s="46">
        <v>44082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44082</v>
      </c>
      <c r="O13" s="47">
        <f t="shared" si="1"/>
        <v>12.177348066298343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317863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317863</v>
      </c>
      <c r="O14" s="45">
        <f t="shared" si="1"/>
        <v>87.807458563535917</v>
      </c>
      <c r="P14" s="10"/>
    </row>
    <row r="15" spans="1:133">
      <c r="A15" s="12"/>
      <c r="B15" s="25">
        <v>323.10000000000002</v>
      </c>
      <c r="C15" s="20" t="s">
        <v>17</v>
      </c>
      <c r="D15" s="46">
        <v>313300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313300</v>
      </c>
      <c r="O15" s="47">
        <f t="shared" si="1"/>
        <v>86.546961325966848</v>
      </c>
      <c r="P15" s="9"/>
    </row>
    <row r="16" spans="1:133">
      <c r="A16" s="12"/>
      <c r="B16" s="25">
        <v>329</v>
      </c>
      <c r="C16" s="20" t="s">
        <v>18</v>
      </c>
      <c r="D16" s="46">
        <v>4563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4563</v>
      </c>
      <c r="O16" s="47">
        <f t="shared" si="1"/>
        <v>1.2604972375690608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SUM(D18:D29)</f>
        <v>477181</v>
      </c>
      <c r="E17" s="32">
        <f t="shared" si="5"/>
        <v>149112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774534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1400827</v>
      </c>
      <c r="O17" s="45">
        <f t="shared" si="1"/>
        <v>386.96878453038676</v>
      </c>
      <c r="P17" s="10"/>
    </row>
    <row r="18" spans="1:16">
      <c r="A18" s="12"/>
      <c r="B18" s="25">
        <v>331.1</v>
      </c>
      <c r="C18" s="20" t="s">
        <v>19</v>
      </c>
      <c r="D18" s="46">
        <v>60233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60233</v>
      </c>
      <c r="O18" s="47">
        <f t="shared" si="1"/>
        <v>16.638950276243094</v>
      </c>
      <c r="P18" s="9"/>
    </row>
    <row r="19" spans="1:16">
      <c r="A19" s="12"/>
      <c r="B19" s="25">
        <v>331.2</v>
      </c>
      <c r="C19" s="20" t="s">
        <v>68</v>
      </c>
      <c r="D19" s="46">
        <v>122439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122439</v>
      </c>
      <c r="O19" s="47">
        <f t="shared" si="1"/>
        <v>33.822928176795578</v>
      </c>
      <c r="P19" s="9"/>
    </row>
    <row r="20" spans="1:16">
      <c r="A20" s="12"/>
      <c r="B20" s="25">
        <v>331.31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24534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24534</v>
      </c>
      <c r="O20" s="47">
        <f t="shared" si="1"/>
        <v>6.7773480662983427</v>
      </c>
      <c r="P20" s="9"/>
    </row>
    <row r="21" spans="1:16">
      <c r="A21" s="12"/>
      <c r="B21" s="25">
        <v>334.2</v>
      </c>
      <c r="C21" s="20" t="s">
        <v>22</v>
      </c>
      <c r="D21" s="46">
        <v>2659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2659</v>
      </c>
      <c r="O21" s="47">
        <f t="shared" si="1"/>
        <v>0.73453038674033144</v>
      </c>
      <c r="P21" s="9"/>
    </row>
    <row r="22" spans="1:16">
      <c r="A22" s="12"/>
      <c r="B22" s="25">
        <v>334.35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750000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750000</v>
      </c>
      <c r="O22" s="47">
        <f t="shared" si="1"/>
        <v>207.18232044198896</v>
      </c>
      <c r="P22" s="9"/>
    </row>
    <row r="23" spans="1:16">
      <c r="A23" s="12"/>
      <c r="B23" s="25">
        <v>335.12</v>
      </c>
      <c r="C23" s="20" t="s">
        <v>27</v>
      </c>
      <c r="D23" s="46">
        <v>124113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124113</v>
      </c>
      <c r="O23" s="47">
        <f t="shared" si="1"/>
        <v>34.2853591160221</v>
      </c>
      <c r="P23" s="9"/>
    </row>
    <row r="24" spans="1:16">
      <c r="A24" s="12"/>
      <c r="B24" s="25">
        <v>335.14</v>
      </c>
      <c r="C24" s="20" t="s">
        <v>28</v>
      </c>
      <c r="D24" s="46">
        <v>908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908</v>
      </c>
      <c r="O24" s="47">
        <f t="shared" si="1"/>
        <v>0.25082872928176797</v>
      </c>
      <c r="P24" s="9"/>
    </row>
    <row r="25" spans="1:16">
      <c r="A25" s="12"/>
      <c r="B25" s="25">
        <v>335.15</v>
      </c>
      <c r="C25" s="20" t="s">
        <v>29</v>
      </c>
      <c r="D25" s="46">
        <v>471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471</v>
      </c>
      <c r="O25" s="47">
        <f t="shared" si="1"/>
        <v>0.13011049723756907</v>
      </c>
      <c r="P25" s="9"/>
    </row>
    <row r="26" spans="1:16">
      <c r="A26" s="12"/>
      <c r="B26" s="25">
        <v>335.18</v>
      </c>
      <c r="C26" s="20" t="s">
        <v>30</v>
      </c>
      <c r="D26" s="46">
        <v>113921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113921</v>
      </c>
      <c r="O26" s="47">
        <f t="shared" si="1"/>
        <v>31.469889502762431</v>
      </c>
      <c r="P26" s="9"/>
    </row>
    <row r="27" spans="1:16">
      <c r="A27" s="12"/>
      <c r="B27" s="25">
        <v>337.5</v>
      </c>
      <c r="C27" s="20" t="s">
        <v>31</v>
      </c>
      <c r="D27" s="46">
        <v>41425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41425</v>
      </c>
      <c r="O27" s="47">
        <f t="shared" si="1"/>
        <v>11.443370165745856</v>
      </c>
      <c r="P27" s="9"/>
    </row>
    <row r="28" spans="1:16">
      <c r="A28" s="12"/>
      <c r="B28" s="25">
        <v>338</v>
      </c>
      <c r="C28" s="20" t="s">
        <v>32</v>
      </c>
      <c r="D28" s="46">
        <v>0</v>
      </c>
      <c r="E28" s="46">
        <v>149112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149112</v>
      </c>
      <c r="O28" s="47">
        <f t="shared" si="1"/>
        <v>41.191160220994476</v>
      </c>
      <c r="P28" s="9"/>
    </row>
    <row r="29" spans="1:16">
      <c r="A29" s="12"/>
      <c r="B29" s="25">
        <v>339</v>
      </c>
      <c r="C29" s="20" t="s">
        <v>33</v>
      </c>
      <c r="D29" s="46">
        <v>11012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11012</v>
      </c>
      <c r="O29" s="47">
        <f t="shared" si="1"/>
        <v>3.0419889502762429</v>
      </c>
      <c r="P29" s="9"/>
    </row>
    <row r="30" spans="1:16" ht="15.75">
      <c r="A30" s="29" t="s">
        <v>38</v>
      </c>
      <c r="B30" s="30"/>
      <c r="C30" s="31"/>
      <c r="D30" s="32">
        <f t="shared" ref="D30:M30" si="6">SUM(D31:D38)</f>
        <v>208942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2953708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3162650</v>
      </c>
      <c r="O30" s="45">
        <f t="shared" si="1"/>
        <v>873.66022099447514</v>
      </c>
      <c r="P30" s="10"/>
    </row>
    <row r="31" spans="1:16">
      <c r="A31" s="12"/>
      <c r="B31" s="25">
        <v>342.2</v>
      </c>
      <c r="C31" s="20" t="s">
        <v>41</v>
      </c>
      <c r="D31" s="46">
        <v>104600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7">SUM(D31:M31)</f>
        <v>104600</v>
      </c>
      <c r="O31" s="47">
        <f t="shared" si="1"/>
        <v>28.895027624309392</v>
      </c>
      <c r="P31" s="9"/>
    </row>
    <row r="32" spans="1:16">
      <c r="A32" s="12"/>
      <c r="B32" s="25">
        <v>343.2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466853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466853</v>
      </c>
      <c r="O32" s="47">
        <f t="shared" si="1"/>
        <v>128.96491712707183</v>
      </c>
      <c r="P32" s="9"/>
    </row>
    <row r="33" spans="1:16">
      <c r="A33" s="12"/>
      <c r="B33" s="25">
        <v>343.3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657854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657854</v>
      </c>
      <c r="O33" s="47">
        <f t="shared" si="1"/>
        <v>181.72762430939227</v>
      </c>
      <c r="P33" s="9"/>
    </row>
    <row r="34" spans="1:16">
      <c r="A34" s="12"/>
      <c r="B34" s="25">
        <v>343.4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710242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710242</v>
      </c>
      <c r="O34" s="47">
        <f t="shared" si="1"/>
        <v>196.19944751381215</v>
      </c>
      <c r="P34" s="9"/>
    </row>
    <row r="35" spans="1:16">
      <c r="A35" s="12"/>
      <c r="B35" s="25">
        <v>343.5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1118759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1118759</v>
      </c>
      <c r="O35" s="47">
        <f t="shared" si="1"/>
        <v>309.04944751381214</v>
      </c>
      <c r="P35" s="9"/>
    </row>
    <row r="36" spans="1:16">
      <c r="A36" s="12"/>
      <c r="B36" s="25">
        <v>343.8</v>
      </c>
      <c r="C36" s="20" t="s">
        <v>46</v>
      </c>
      <c r="D36" s="46">
        <v>21600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21600</v>
      </c>
      <c r="O36" s="47">
        <f t="shared" si="1"/>
        <v>5.9668508287292816</v>
      </c>
      <c r="P36" s="9"/>
    </row>
    <row r="37" spans="1:16">
      <c r="A37" s="12"/>
      <c r="B37" s="25">
        <v>343.9</v>
      </c>
      <c r="C37" s="20" t="s">
        <v>47</v>
      </c>
      <c r="D37" s="46">
        <v>45102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45102</v>
      </c>
      <c r="O37" s="47">
        <f t="shared" si="1"/>
        <v>12.459116022099447</v>
      </c>
      <c r="P37" s="9"/>
    </row>
    <row r="38" spans="1:16">
      <c r="A38" s="12"/>
      <c r="B38" s="25">
        <v>347.2</v>
      </c>
      <c r="C38" s="20" t="s">
        <v>48</v>
      </c>
      <c r="D38" s="46">
        <v>37640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37640</v>
      </c>
      <c r="O38" s="47">
        <f t="shared" si="1"/>
        <v>10.397790055248619</v>
      </c>
      <c r="P38" s="9"/>
    </row>
    <row r="39" spans="1:16" ht="15.75">
      <c r="A39" s="29" t="s">
        <v>39</v>
      </c>
      <c r="B39" s="30"/>
      <c r="C39" s="31"/>
      <c r="D39" s="32">
        <f t="shared" ref="D39:M39" si="8">SUM(D40:D41)</f>
        <v>22806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0" si="9">SUM(D39:M39)</f>
        <v>22806</v>
      </c>
      <c r="O39" s="45">
        <f t="shared" si="1"/>
        <v>6.3</v>
      </c>
      <c r="P39" s="10"/>
    </row>
    <row r="40" spans="1:16">
      <c r="A40" s="13"/>
      <c r="B40" s="39">
        <v>351.9</v>
      </c>
      <c r="C40" s="21" t="s">
        <v>52</v>
      </c>
      <c r="D40" s="46">
        <v>10574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10574</v>
      </c>
      <c r="O40" s="47">
        <f t="shared" si="1"/>
        <v>2.9209944751381216</v>
      </c>
      <c r="P40" s="9"/>
    </row>
    <row r="41" spans="1:16">
      <c r="A41" s="13"/>
      <c r="B41" s="39">
        <v>359</v>
      </c>
      <c r="C41" s="21" t="s">
        <v>51</v>
      </c>
      <c r="D41" s="46">
        <v>12232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12232</v>
      </c>
      <c r="O41" s="47">
        <f t="shared" si="1"/>
        <v>3.3790055248618787</v>
      </c>
      <c r="P41" s="9"/>
    </row>
    <row r="42" spans="1:16" ht="15.75">
      <c r="A42" s="29" t="s">
        <v>2</v>
      </c>
      <c r="B42" s="30"/>
      <c r="C42" s="31"/>
      <c r="D42" s="32">
        <f t="shared" ref="D42:M42" si="10">SUM(D43:D46)</f>
        <v>217663</v>
      </c>
      <c r="E42" s="32">
        <f t="shared" si="10"/>
        <v>10113</v>
      </c>
      <c r="F42" s="32">
        <f t="shared" si="10"/>
        <v>42</v>
      </c>
      <c r="G42" s="32">
        <f t="shared" si="10"/>
        <v>0</v>
      </c>
      <c r="H42" s="32">
        <f t="shared" si="10"/>
        <v>0</v>
      </c>
      <c r="I42" s="32">
        <f t="shared" si="10"/>
        <v>80298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9"/>
        <v>308116</v>
      </c>
      <c r="O42" s="45">
        <f t="shared" si="1"/>
        <v>85.11491712707182</v>
      </c>
      <c r="P42" s="10"/>
    </row>
    <row r="43" spans="1:16">
      <c r="A43" s="12"/>
      <c r="B43" s="25">
        <v>361.1</v>
      </c>
      <c r="C43" s="20" t="s">
        <v>53</v>
      </c>
      <c r="D43" s="46">
        <v>3973</v>
      </c>
      <c r="E43" s="46">
        <v>1548</v>
      </c>
      <c r="F43" s="46">
        <v>42</v>
      </c>
      <c r="G43" s="46">
        <v>0</v>
      </c>
      <c r="H43" s="46">
        <v>0</v>
      </c>
      <c r="I43" s="46">
        <v>6584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12147</v>
      </c>
      <c r="O43" s="47">
        <f t="shared" si="1"/>
        <v>3.355524861878453</v>
      </c>
      <c r="P43" s="9"/>
    </row>
    <row r="44" spans="1:16">
      <c r="A44" s="12"/>
      <c r="B44" s="25">
        <v>364</v>
      </c>
      <c r="C44" s="20" t="s">
        <v>54</v>
      </c>
      <c r="D44" s="46">
        <v>14875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14875</v>
      </c>
      <c r="O44" s="47">
        <f t="shared" si="1"/>
        <v>4.1091160220994478</v>
      </c>
      <c r="P44" s="9"/>
    </row>
    <row r="45" spans="1:16">
      <c r="A45" s="12"/>
      <c r="B45" s="25">
        <v>366</v>
      </c>
      <c r="C45" s="20" t="s">
        <v>55</v>
      </c>
      <c r="D45" s="46">
        <v>5794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5794</v>
      </c>
      <c r="O45" s="47">
        <f t="shared" si="1"/>
        <v>1.6005524861878453</v>
      </c>
      <c r="P45" s="9"/>
    </row>
    <row r="46" spans="1:16">
      <c r="A46" s="12"/>
      <c r="B46" s="25">
        <v>369.9</v>
      </c>
      <c r="C46" s="20" t="s">
        <v>56</v>
      </c>
      <c r="D46" s="46">
        <v>193021</v>
      </c>
      <c r="E46" s="46">
        <v>8565</v>
      </c>
      <c r="F46" s="46">
        <v>0</v>
      </c>
      <c r="G46" s="46">
        <v>0</v>
      </c>
      <c r="H46" s="46">
        <v>0</v>
      </c>
      <c r="I46" s="46">
        <v>73714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275300</v>
      </c>
      <c r="O46" s="47">
        <f t="shared" si="1"/>
        <v>76.049723756906076</v>
      </c>
      <c r="P46" s="9"/>
    </row>
    <row r="47" spans="1:16" ht="15.75">
      <c r="A47" s="29" t="s">
        <v>40</v>
      </c>
      <c r="B47" s="30"/>
      <c r="C47" s="31"/>
      <c r="D47" s="32">
        <f t="shared" ref="D47:M47" si="11">SUM(D48:D49)</f>
        <v>46400</v>
      </c>
      <c r="E47" s="32">
        <f t="shared" si="11"/>
        <v>0</v>
      </c>
      <c r="F47" s="32">
        <f t="shared" si="11"/>
        <v>155047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201447</v>
      </c>
      <c r="O47" s="45">
        <f t="shared" si="1"/>
        <v>55.648342541436463</v>
      </c>
      <c r="P47" s="9"/>
    </row>
    <row r="48" spans="1:16">
      <c r="A48" s="12"/>
      <c r="B48" s="25">
        <v>381</v>
      </c>
      <c r="C48" s="20" t="s">
        <v>57</v>
      </c>
      <c r="D48" s="46">
        <v>0</v>
      </c>
      <c r="E48" s="46">
        <v>0</v>
      </c>
      <c r="F48" s="46">
        <v>155047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155047</v>
      </c>
      <c r="O48" s="47">
        <f t="shared" si="1"/>
        <v>42.830662983425412</v>
      </c>
      <c r="P48" s="9"/>
    </row>
    <row r="49" spans="1:119" ht="15.75" thickBot="1">
      <c r="A49" s="12"/>
      <c r="B49" s="25">
        <v>384</v>
      </c>
      <c r="C49" s="20" t="s">
        <v>58</v>
      </c>
      <c r="D49" s="46">
        <v>46400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46400</v>
      </c>
      <c r="O49" s="47">
        <f t="shared" si="1"/>
        <v>12.817679558011049</v>
      </c>
      <c r="P49" s="9"/>
    </row>
    <row r="50" spans="1:119" ht="16.5" thickBot="1">
      <c r="A50" s="14" t="s">
        <v>49</v>
      </c>
      <c r="B50" s="23"/>
      <c r="C50" s="22"/>
      <c r="D50" s="15">
        <f t="shared" ref="D50:M50" si="12">SUM(D5,D14,D17,D30,D39,D42,D47)</f>
        <v>2985915</v>
      </c>
      <c r="E50" s="15">
        <f t="shared" si="12"/>
        <v>159225</v>
      </c>
      <c r="F50" s="15">
        <f t="shared" si="12"/>
        <v>155089</v>
      </c>
      <c r="G50" s="15">
        <f t="shared" si="12"/>
        <v>0</v>
      </c>
      <c r="H50" s="15">
        <f t="shared" si="12"/>
        <v>0</v>
      </c>
      <c r="I50" s="15">
        <f t="shared" si="12"/>
        <v>3808540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 t="shared" si="9"/>
        <v>7108769</v>
      </c>
      <c r="O50" s="38">
        <f t="shared" si="1"/>
        <v>1963.7483425414364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21" t="s">
        <v>73</v>
      </c>
      <c r="M52" s="121"/>
      <c r="N52" s="121"/>
      <c r="O52" s="43">
        <v>3620</v>
      </c>
    </row>
    <row r="53" spans="1:119">
      <c r="A53" s="122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  <row r="54" spans="1:119" ht="15.75" customHeight="1" thickBot="1">
      <c r="A54" s="123" t="s">
        <v>71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3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34</v>
      </c>
      <c r="E3" s="132"/>
      <c r="F3" s="132"/>
      <c r="G3" s="132"/>
      <c r="H3" s="133"/>
      <c r="I3" s="131" t="s">
        <v>35</v>
      </c>
      <c r="J3" s="133"/>
      <c r="K3" s="131" t="s">
        <v>37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60</v>
      </c>
      <c r="F4" s="34" t="s">
        <v>61</v>
      </c>
      <c r="G4" s="34" t="s">
        <v>62</v>
      </c>
      <c r="H4" s="34" t="s">
        <v>4</v>
      </c>
      <c r="I4" s="34" t="s">
        <v>5</v>
      </c>
      <c r="J4" s="35" t="s">
        <v>63</v>
      </c>
      <c r="K4" s="35" t="s">
        <v>6</v>
      </c>
      <c r="L4" s="35" t="s">
        <v>7</v>
      </c>
      <c r="M4" s="35" t="s">
        <v>8</v>
      </c>
      <c r="N4" s="35" t="s">
        <v>36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1691924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1691924</v>
      </c>
      <c r="O5" s="33">
        <f t="shared" ref="O5:O50" si="1">(N5/O$52)</f>
        <v>469.3270457697642</v>
      </c>
      <c r="P5" s="6"/>
    </row>
    <row r="6" spans="1:133">
      <c r="A6" s="12"/>
      <c r="B6" s="25">
        <v>311</v>
      </c>
      <c r="C6" s="20" t="s">
        <v>1</v>
      </c>
      <c r="D6" s="46">
        <v>892096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892096</v>
      </c>
      <c r="O6" s="47">
        <f t="shared" si="1"/>
        <v>247.46074895977807</v>
      </c>
      <c r="P6" s="9"/>
    </row>
    <row r="7" spans="1:133">
      <c r="A7" s="12"/>
      <c r="B7" s="25">
        <v>312.10000000000002</v>
      </c>
      <c r="C7" s="20" t="s">
        <v>9</v>
      </c>
      <c r="D7" s="46">
        <v>89497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89497</v>
      </c>
      <c r="O7" s="47">
        <f t="shared" si="1"/>
        <v>24.825797503467406</v>
      </c>
      <c r="P7" s="9"/>
    </row>
    <row r="8" spans="1:133">
      <c r="A8" s="12"/>
      <c r="B8" s="25">
        <v>312.60000000000002</v>
      </c>
      <c r="C8" s="20" t="s">
        <v>10</v>
      </c>
      <c r="D8" s="46">
        <v>214126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214126</v>
      </c>
      <c r="O8" s="47">
        <f t="shared" si="1"/>
        <v>59.396948682385577</v>
      </c>
      <c r="P8" s="9"/>
    </row>
    <row r="9" spans="1:133">
      <c r="A9" s="12"/>
      <c r="B9" s="25">
        <v>314.10000000000002</v>
      </c>
      <c r="C9" s="20" t="s">
        <v>11</v>
      </c>
      <c r="D9" s="46">
        <v>245828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245828</v>
      </c>
      <c r="O9" s="47">
        <f t="shared" si="1"/>
        <v>68.190846047156725</v>
      </c>
      <c r="P9" s="9"/>
    </row>
    <row r="10" spans="1:133">
      <c r="A10" s="12"/>
      <c r="B10" s="25">
        <v>314.3</v>
      </c>
      <c r="C10" s="20" t="s">
        <v>12</v>
      </c>
      <c r="D10" s="46">
        <v>39373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39373</v>
      </c>
      <c r="O10" s="47">
        <f t="shared" si="1"/>
        <v>10.921775312066574</v>
      </c>
      <c r="P10" s="9"/>
    </row>
    <row r="11" spans="1:133">
      <c r="A11" s="12"/>
      <c r="B11" s="25">
        <v>314.39999999999998</v>
      </c>
      <c r="C11" s="20" t="s">
        <v>13</v>
      </c>
      <c r="D11" s="46">
        <v>21987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21987</v>
      </c>
      <c r="O11" s="47">
        <f t="shared" si="1"/>
        <v>6.0990291262135923</v>
      </c>
      <c r="P11" s="9"/>
    </row>
    <row r="12" spans="1:133">
      <c r="A12" s="12"/>
      <c r="B12" s="25">
        <v>315</v>
      </c>
      <c r="C12" s="20" t="s">
        <v>14</v>
      </c>
      <c r="D12" s="46">
        <v>147404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147404</v>
      </c>
      <c r="O12" s="47">
        <f t="shared" si="1"/>
        <v>40.888765603328707</v>
      </c>
      <c r="P12" s="9"/>
    </row>
    <row r="13" spans="1:133">
      <c r="A13" s="12"/>
      <c r="B13" s="25">
        <v>316</v>
      </c>
      <c r="C13" s="20" t="s">
        <v>15</v>
      </c>
      <c r="D13" s="46">
        <v>41613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41613</v>
      </c>
      <c r="O13" s="47">
        <f t="shared" si="1"/>
        <v>11.543134535367544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316398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316398</v>
      </c>
      <c r="O14" s="45">
        <f t="shared" si="1"/>
        <v>87.766435506241336</v>
      </c>
      <c r="P14" s="10"/>
    </row>
    <row r="15" spans="1:133">
      <c r="A15" s="12"/>
      <c r="B15" s="25">
        <v>323.10000000000002</v>
      </c>
      <c r="C15" s="20" t="s">
        <v>17</v>
      </c>
      <c r="D15" s="46">
        <v>309667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309667</v>
      </c>
      <c r="O15" s="47">
        <f t="shared" si="1"/>
        <v>85.899306518723989</v>
      </c>
      <c r="P15" s="9"/>
    </row>
    <row r="16" spans="1:133">
      <c r="A16" s="12"/>
      <c r="B16" s="25">
        <v>329</v>
      </c>
      <c r="C16" s="20" t="s">
        <v>18</v>
      </c>
      <c r="D16" s="46">
        <v>6731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6731</v>
      </c>
      <c r="O16" s="47">
        <f t="shared" si="1"/>
        <v>1.8671289875173371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SUM(D18:D30)</f>
        <v>451494</v>
      </c>
      <c r="E17" s="32">
        <f t="shared" si="5"/>
        <v>151728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5980704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6583926</v>
      </c>
      <c r="O17" s="45">
        <f t="shared" si="1"/>
        <v>1826.3317614424411</v>
      </c>
      <c r="P17" s="10"/>
    </row>
    <row r="18" spans="1:16">
      <c r="A18" s="12"/>
      <c r="B18" s="25">
        <v>331.2</v>
      </c>
      <c r="C18" s="20" t="s">
        <v>68</v>
      </c>
      <c r="D18" s="46">
        <v>9908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9908</v>
      </c>
      <c r="O18" s="47">
        <f t="shared" si="1"/>
        <v>2.7484049930651873</v>
      </c>
      <c r="P18" s="9"/>
    </row>
    <row r="19" spans="1:16">
      <c r="A19" s="12"/>
      <c r="B19" s="25">
        <v>331.31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2927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2927</v>
      </c>
      <c r="O19" s="47">
        <f t="shared" si="1"/>
        <v>0.81192787794729537</v>
      </c>
      <c r="P19" s="9"/>
    </row>
    <row r="20" spans="1:16">
      <c r="A20" s="12"/>
      <c r="B20" s="25">
        <v>334.1</v>
      </c>
      <c r="C20" s="20" t="s">
        <v>21</v>
      </c>
      <c r="D20" s="46">
        <v>49922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49922</v>
      </c>
      <c r="O20" s="47">
        <f t="shared" si="1"/>
        <v>13.847988904299584</v>
      </c>
      <c r="P20" s="9"/>
    </row>
    <row r="21" spans="1:16">
      <c r="A21" s="12"/>
      <c r="B21" s="25">
        <v>334.2</v>
      </c>
      <c r="C21" s="20" t="s">
        <v>22</v>
      </c>
      <c r="D21" s="46">
        <v>4945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4945</v>
      </c>
      <c r="O21" s="47">
        <f t="shared" si="1"/>
        <v>1.3717059639389737</v>
      </c>
      <c r="P21" s="9"/>
    </row>
    <row r="22" spans="1:16">
      <c r="A22" s="12"/>
      <c r="B22" s="25">
        <v>334.35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5977777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5977777</v>
      </c>
      <c r="O22" s="47">
        <f t="shared" si="1"/>
        <v>1658.1905686546463</v>
      </c>
      <c r="P22" s="9"/>
    </row>
    <row r="23" spans="1:16">
      <c r="A23" s="12"/>
      <c r="B23" s="25">
        <v>334.7</v>
      </c>
      <c r="C23" s="20" t="s">
        <v>26</v>
      </c>
      <c r="D23" s="46">
        <v>49129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49129</v>
      </c>
      <c r="O23" s="47">
        <f t="shared" si="1"/>
        <v>13.628016643550625</v>
      </c>
      <c r="P23" s="9"/>
    </row>
    <row r="24" spans="1:16">
      <c r="A24" s="12"/>
      <c r="B24" s="25">
        <v>335.12</v>
      </c>
      <c r="C24" s="20" t="s">
        <v>27</v>
      </c>
      <c r="D24" s="46">
        <v>124256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124256</v>
      </c>
      <c r="O24" s="47">
        <f t="shared" si="1"/>
        <v>34.467683772538145</v>
      </c>
      <c r="P24" s="9"/>
    </row>
    <row r="25" spans="1:16">
      <c r="A25" s="12"/>
      <c r="B25" s="25">
        <v>335.14</v>
      </c>
      <c r="C25" s="20" t="s">
        <v>28</v>
      </c>
      <c r="D25" s="46">
        <v>1120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1120</v>
      </c>
      <c r="O25" s="47">
        <f t="shared" si="1"/>
        <v>0.31067961165048541</v>
      </c>
      <c r="P25" s="9"/>
    </row>
    <row r="26" spans="1:16">
      <c r="A26" s="12"/>
      <c r="B26" s="25">
        <v>335.15</v>
      </c>
      <c r="C26" s="20" t="s">
        <v>29</v>
      </c>
      <c r="D26" s="46">
        <v>423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423</v>
      </c>
      <c r="O26" s="47">
        <f t="shared" si="1"/>
        <v>0.11733703190013869</v>
      </c>
      <c r="P26" s="9"/>
    </row>
    <row r="27" spans="1:16">
      <c r="A27" s="12"/>
      <c r="B27" s="25">
        <v>335.18</v>
      </c>
      <c r="C27" s="20" t="s">
        <v>30</v>
      </c>
      <c r="D27" s="46">
        <v>111814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111814</v>
      </c>
      <c r="O27" s="47">
        <f t="shared" si="1"/>
        <v>31.01636615811373</v>
      </c>
      <c r="P27" s="9"/>
    </row>
    <row r="28" spans="1:16">
      <c r="A28" s="12"/>
      <c r="B28" s="25">
        <v>337.2</v>
      </c>
      <c r="C28" s="20" t="s">
        <v>69</v>
      </c>
      <c r="D28" s="46">
        <v>90119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90119</v>
      </c>
      <c r="O28" s="47">
        <f t="shared" si="1"/>
        <v>24.998335644937587</v>
      </c>
      <c r="P28" s="9"/>
    </row>
    <row r="29" spans="1:16">
      <c r="A29" s="12"/>
      <c r="B29" s="25">
        <v>338</v>
      </c>
      <c r="C29" s="20" t="s">
        <v>32</v>
      </c>
      <c r="D29" s="46">
        <v>0</v>
      </c>
      <c r="E29" s="46">
        <v>151728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151728</v>
      </c>
      <c r="O29" s="47">
        <f t="shared" si="1"/>
        <v>42.088210818307907</v>
      </c>
      <c r="P29" s="9"/>
    </row>
    <row r="30" spans="1:16">
      <c r="A30" s="12"/>
      <c r="B30" s="25">
        <v>339</v>
      </c>
      <c r="C30" s="20" t="s">
        <v>33</v>
      </c>
      <c r="D30" s="46">
        <v>9858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9858</v>
      </c>
      <c r="O30" s="47">
        <f t="shared" si="1"/>
        <v>2.7345353675450763</v>
      </c>
      <c r="P30" s="9"/>
    </row>
    <row r="31" spans="1:16" ht="15.75">
      <c r="A31" s="29" t="s">
        <v>38</v>
      </c>
      <c r="B31" s="30"/>
      <c r="C31" s="31"/>
      <c r="D31" s="32">
        <f t="shared" ref="D31:M31" si="6">SUM(D32:D39)</f>
        <v>226061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2685372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2911433</v>
      </c>
      <c r="O31" s="45">
        <f t="shared" si="1"/>
        <v>807.60970873786403</v>
      </c>
      <c r="P31" s="10"/>
    </row>
    <row r="32" spans="1:16">
      <c r="A32" s="12"/>
      <c r="B32" s="25">
        <v>342.2</v>
      </c>
      <c r="C32" s="20" t="s">
        <v>41</v>
      </c>
      <c r="D32" s="46">
        <v>104600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7">SUM(D32:M32)</f>
        <v>104600</v>
      </c>
      <c r="O32" s="47">
        <f t="shared" si="1"/>
        <v>29.015256588072123</v>
      </c>
      <c r="P32" s="9"/>
    </row>
    <row r="33" spans="1:16">
      <c r="A33" s="12"/>
      <c r="B33" s="25">
        <v>343.2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478468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478468</v>
      </c>
      <c r="O33" s="47">
        <f t="shared" si="1"/>
        <v>132.72343966712899</v>
      </c>
      <c r="P33" s="9"/>
    </row>
    <row r="34" spans="1:16">
      <c r="A34" s="12"/>
      <c r="B34" s="25">
        <v>343.3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550767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550767</v>
      </c>
      <c r="O34" s="47">
        <f t="shared" si="1"/>
        <v>152.77864077669904</v>
      </c>
      <c r="P34" s="9"/>
    </row>
    <row r="35" spans="1:16">
      <c r="A35" s="12"/>
      <c r="B35" s="25">
        <v>343.4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669904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669904</v>
      </c>
      <c r="O35" s="47">
        <f t="shared" si="1"/>
        <v>185.82635228848821</v>
      </c>
      <c r="P35" s="9"/>
    </row>
    <row r="36" spans="1:16">
      <c r="A36" s="12"/>
      <c r="B36" s="25">
        <v>343.5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986233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986233</v>
      </c>
      <c r="O36" s="47">
        <f t="shared" si="1"/>
        <v>273.5736477115118</v>
      </c>
      <c r="P36" s="9"/>
    </row>
    <row r="37" spans="1:16">
      <c r="A37" s="12"/>
      <c r="B37" s="25">
        <v>343.8</v>
      </c>
      <c r="C37" s="20" t="s">
        <v>46</v>
      </c>
      <c r="D37" s="46">
        <v>12800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12800</v>
      </c>
      <c r="O37" s="47">
        <f t="shared" si="1"/>
        <v>3.5506241331484052</v>
      </c>
      <c r="P37" s="9"/>
    </row>
    <row r="38" spans="1:16">
      <c r="A38" s="12"/>
      <c r="B38" s="25">
        <v>343.9</v>
      </c>
      <c r="C38" s="20" t="s">
        <v>47</v>
      </c>
      <c r="D38" s="46">
        <v>45102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45102</v>
      </c>
      <c r="O38" s="47">
        <f t="shared" si="1"/>
        <v>12.510957004160888</v>
      </c>
      <c r="P38" s="9"/>
    </row>
    <row r="39" spans="1:16">
      <c r="A39" s="12"/>
      <c r="B39" s="25">
        <v>347.2</v>
      </c>
      <c r="C39" s="20" t="s">
        <v>48</v>
      </c>
      <c r="D39" s="46">
        <v>63559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63559</v>
      </c>
      <c r="O39" s="47">
        <f t="shared" si="1"/>
        <v>17.630790568654646</v>
      </c>
      <c r="P39" s="9"/>
    </row>
    <row r="40" spans="1:16" ht="15.75">
      <c r="A40" s="29" t="s">
        <v>39</v>
      </c>
      <c r="B40" s="30"/>
      <c r="C40" s="31"/>
      <c r="D40" s="32">
        <f t="shared" ref="D40:M40" si="8">SUM(D41:D42)</f>
        <v>216562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ref="N40:N50" si="9">SUM(D40:M40)</f>
        <v>216562</v>
      </c>
      <c r="O40" s="45">
        <f t="shared" si="1"/>
        <v>60.072676837725382</v>
      </c>
      <c r="P40" s="10"/>
    </row>
    <row r="41" spans="1:16">
      <c r="A41" s="13"/>
      <c r="B41" s="39">
        <v>351.9</v>
      </c>
      <c r="C41" s="21" t="s">
        <v>52</v>
      </c>
      <c r="D41" s="46">
        <v>11305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11305</v>
      </c>
      <c r="O41" s="47">
        <f t="shared" si="1"/>
        <v>3.1359223300970873</v>
      </c>
      <c r="P41" s="9"/>
    </row>
    <row r="42" spans="1:16">
      <c r="A42" s="13"/>
      <c r="B42" s="39">
        <v>359</v>
      </c>
      <c r="C42" s="21" t="s">
        <v>51</v>
      </c>
      <c r="D42" s="46">
        <v>205257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205257</v>
      </c>
      <c r="O42" s="47">
        <f t="shared" si="1"/>
        <v>56.936754507628294</v>
      </c>
      <c r="P42" s="9"/>
    </row>
    <row r="43" spans="1:16" ht="15.75">
      <c r="A43" s="29" t="s">
        <v>2</v>
      </c>
      <c r="B43" s="30"/>
      <c r="C43" s="31"/>
      <c r="D43" s="32">
        <f t="shared" ref="D43:M43" si="10">SUM(D44:D47)</f>
        <v>201754</v>
      </c>
      <c r="E43" s="32">
        <f t="shared" si="10"/>
        <v>14641</v>
      </c>
      <c r="F43" s="32">
        <f t="shared" si="10"/>
        <v>604</v>
      </c>
      <c r="G43" s="32">
        <f t="shared" si="10"/>
        <v>0</v>
      </c>
      <c r="H43" s="32">
        <f t="shared" si="10"/>
        <v>0</v>
      </c>
      <c r="I43" s="32">
        <f t="shared" si="10"/>
        <v>76288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9"/>
        <v>293287</v>
      </c>
      <c r="O43" s="45">
        <f t="shared" si="1"/>
        <v>81.355617198335651</v>
      </c>
      <c r="P43" s="10"/>
    </row>
    <row r="44" spans="1:16">
      <c r="A44" s="12"/>
      <c r="B44" s="25">
        <v>361.1</v>
      </c>
      <c r="C44" s="20" t="s">
        <v>53</v>
      </c>
      <c r="D44" s="46">
        <v>3126</v>
      </c>
      <c r="E44" s="46">
        <v>2143</v>
      </c>
      <c r="F44" s="46">
        <v>604</v>
      </c>
      <c r="G44" s="46">
        <v>0</v>
      </c>
      <c r="H44" s="46">
        <v>0</v>
      </c>
      <c r="I44" s="46">
        <v>8446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14319</v>
      </c>
      <c r="O44" s="47">
        <f t="shared" si="1"/>
        <v>3.9719833564493761</v>
      </c>
      <c r="P44" s="9"/>
    </row>
    <row r="45" spans="1:16">
      <c r="A45" s="12"/>
      <c r="B45" s="25">
        <v>364</v>
      </c>
      <c r="C45" s="20" t="s">
        <v>54</v>
      </c>
      <c r="D45" s="46">
        <v>5220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5220</v>
      </c>
      <c r="O45" s="47">
        <f t="shared" si="1"/>
        <v>1.4479889042995839</v>
      </c>
      <c r="P45" s="9"/>
    </row>
    <row r="46" spans="1:16">
      <c r="A46" s="12"/>
      <c r="B46" s="25">
        <v>366</v>
      </c>
      <c r="C46" s="20" t="s">
        <v>55</v>
      </c>
      <c r="D46" s="46">
        <v>6591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6591</v>
      </c>
      <c r="O46" s="47">
        <f t="shared" si="1"/>
        <v>1.8282940360610263</v>
      </c>
      <c r="P46" s="9"/>
    </row>
    <row r="47" spans="1:16">
      <c r="A47" s="12"/>
      <c r="B47" s="25">
        <v>369.9</v>
      </c>
      <c r="C47" s="20" t="s">
        <v>56</v>
      </c>
      <c r="D47" s="46">
        <v>186817</v>
      </c>
      <c r="E47" s="46">
        <v>12498</v>
      </c>
      <c r="F47" s="46">
        <v>0</v>
      </c>
      <c r="G47" s="46">
        <v>0</v>
      </c>
      <c r="H47" s="46">
        <v>0</v>
      </c>
      <c r="I47" s="46">
        <v>67842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267157</v>
      </c>
      <c r="O47" s="47">
        <f t="shared" si="1"/>
        <v>74.107350901525663</v>
      </c>
      <c r="P47" s="9"/>
    </row>
    <row r="48" spans="1:16" ht="15.75">
      <c r="A48" s="29" t="s">
        <v>40</v>
      </c>
      <c r="B48" s="30"/>
      <c r="C48" s="31"/>
      <c r="D48" s="32">
        <f t="shared" ref="D48:M48" si="11">SUM(D49:D49)</f>
        <v>3750</v>
      </c>
      <c r="E48" s="32">
        <f t="shared" si="11"/>
        <v>0</v>
      </c>
      <c r="F48" s="32">
        <f t="shared" si="11"/>
        <v>129163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9"/>
        <v>132913</v>
      </c>
      <c r="O48" s="45">
        <f t="shared" si="1"/>
        <v>36.869070735090155</v>
      </c>
      <c r="P48" s="9"/>
    </row>
    <row r="49" spans="1:119" ht="15.75" thickBot="1">
      <c r="A49" s="12"/>
      <c r="B49" s="25">
        <v>381</v>
      </c>
      <c r="C49" s="20" t="s">
        <v>57</v>
      </c>
      <c r="D49" s="46">
        <v>3750</v>
      </c>
      <c r="E49" s="46">
        <v>0</v>
      </c>
      <c r="F49" s="46">
        <v>129163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132913</v>
      </c>
      <c r="O49" s="47">
        <f t="shared" si="1"/>
        <v>36.869070735090155</v>
      </c>
      <c r="P49" s="9"/>
    </row>
    <row r="50" spans="1:119" ht="16.5" thickBot="1">
      <c r="A50" s="14" t="s">
        <v>49</v>
      </c>
      <c r="B50" s="23"/>
      <c r="C50" s="22"/>
      <c r="D50" s="15">
        <f t="shared" ref="D50:M50" si="12">SUM(D5,D14,D17,D31,D40,D43,D48)</f>
        <v>3107943</v>
      </c>
      <c r="E50" s="15">
        <f t="shared" si="12"/>
        <v>166369</v>
      </c>
      <c r="F50" s="15">
        <f t="shared" si="12"/>
        <v>129767</v>
      </c>
      <c r="G50" s="15">
        <f t="shared" si="12"/>
        <v>0</v>
      </c>
      <c r="H50" s="15">
        <f t="shared" si="12"/>
        <v>0</v>
      </c>
      <c r="I50" s="15">
        <f t="shared" si="12"/>
        <v>8742364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 t="shared" si="9"/>
        <v>12146443</v>
      </c>
      <c r="O50" s="38">
        <f t="shared" si="1"/>
        <v>3369.3323162274619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21" t="s">
        <v>70</v>
      </c>
      <c r="M52" s="121"/>
      <c r="N52" s="121"/>
      <c r="O52" s="43">
        <v>3605</v>
      </c>
    </row>
    <row r="53" spans="1:119">
      <c r="A53" s="122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  <row r="54" spans="1:119" ht="15.75" customHeight="1" thickBot="1">
      <c r="A54" s="123" t="s">
        <v>71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3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50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34</v>
      </c>
      <c r="E3" s="132"/>
      <c r="F3" s="132"/>
      <c r="G3" s="132"/>
      <c r="H3" s="133"/>
      <c r="I3" s="131" t="s">
        <v>35</v>
      </c>
      <c r="J3" s="133"/>
      <c r="K3" s="131" t="s">
        <v>37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60</v>
      </c>
      <c r="F4" s="34" t="s">
        <v>61</v>
      </c>
      <c r="G4" s="34" t="s">
        <v>62</v>
      </c>
      <c r="H4" s="34" t="s">
        <v>4</v>
      </c>
      <c r="I4" s="34" t="s">
        <v>5</v>
      </c>
      <c r="J4" s="35" t="s">
        <v>63</v>
      </c>
      <c r="K4" s="35" t="s">
        <v>6</v>
      </c>
      <c r="L4" s="35" t="s">
        <v>7</v>
      </c>
      <c r="M4" s="35" t="s">
        <v>8</v>
      </c>
      <c r="N4" s="35" t="s">
        <v>36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1667880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1667880</v>
      </c>
      <c r="O5" s="33">
        <f t="shared" ref="O5:O52" si="1">(N5/O$54)</f>
        <v>465.10875627440043</v>
      </c>
      <c r="P5" s="6"/>
    </row>
    <row r="6" spans="1:133">
      <c r="A6" s="12"/>
      <c r="B6" s="25">
        <v>311</v>
      </c>
      <c r="C6" s="20" t="s">
        <v>1</v>
      </c>
      <c r="D6" s="46">
        <v>865527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865527</v>
      </c>
      <c r="O6" s="47">
        <f t="shared" si="1"/>
        <v>241.36279977691021</v>
      </c>
      <c r="P6" s="9"/>
    </row>
    <row r="7" spans="1:133">
      <c r="A7" s="12"/>
      <c r="B7" s="25">
        <v>312.10000000000002</v>
      </c>
      <c r="C7" s="20" t="s">
        <v>9</v>
      </c>
      <c r="D7" s="46">
        <v>87659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87659</v>
      </c>
      <c r="O7" s="47">
        <f t="shared" si="1"/>
        <v>24.44478527607362</v>
      </c>
      <c r="P7" s="9"/>
    </row>
    <row r="8" spans="1:133">
      <c r="A8" s="12"/>
      <c r="B8" s="25">
        <v>312.60000000000002</v>
      </c>
      <c r="C8" s="20" t="s">
        <v>10</v>
      </c>
      <c r="D8" s="46">
        <v>222654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222654</v>
      </c>
      <c r="O8" s="47">
        <f t="shared" si="1"/>
        <v>62.089793641940879</v>
      </c>
      <c r="P8" s="9"/>
    </row>
    <row r="9" spans="1:133">
      <c r="A9" s="12"/>
      <c r="B9" s="25">
        <v>314.10000000000002</v>
      </c>
      <c r="C9" s="20" t="s">
        <v>11</v>
      </c>
      <c r="D9" s="46">
        <v>221433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221433</v>
      </c>
      <c r="O9" s="47">
        <f t="shared" si="1"/>
        <v>61.749302844394869</v>
      </c>
      <c r="P9" s="9"/>
    </row>
    <row r="10" spans="1:133">
      <c r="A10" s="12"/>
      <c r="B10" s="25">
        <v>314.3</v>
      </c>
      <c r="C10" s="20" t="s">
        <v>12</v>
      </c>
      <c r="D10" s="46">
        <v>37637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37637</v>
      </c>
      <c r="O10" s="47">
        <f t="shared" si="1"/>
        <v>10.495538204127161</v>
      </c>
      <c r="P10" s="9"/>
    </row>
    <row r="11" spans="1:133">
      <c r="A11" s="12"/>
      <c r="B11" s="25">
        <v>314.39999999999998</v>
      </c>
      <c r="C11" s="20" t="s">
        <v>13</v>
      </c>
      <c r="D11" s="46">
        <v>19860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19860</v>
      </c>
      <c r="O11" s="47">
        <f t="shared" si="1"/>
        <v>5.5382041271611824</v>
      </c>
      <c r="P11" s="9"/>
    </row>
    <row r="12" spans="1:133">
      <c r="A12" s="12"/>
      <c r="B12" s="25">
        <v>315</v>
      </c>
      <c r="C12" s="20" t="s">
        <v>14</v>
      </c>
      <c r="D12" s="46">
        <v>165724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165724</v>
      </c>
      <c r="O12" s="47">
        <f t="shared" si="1"/>
        <v>46.214166201896262</v>
      </c>
      <c r="P12" s="9"/>
    </row>
    <row r="13" spans="1:133">
      <c r="A13" s="12"/>
      <c r="B13" s="25">
        <v>316</v>
      </c>
      <c r="C13" s="20" t="s">
        <v>15</v>
      </c>
      <c r="D13" s="46">
        <v>47386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47386</v>
      </c>
      <c r="O13" s="47">
        <f t="shared" si="1"/>
        <v>13.214166201896264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283230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283230</v>
      </c>
      <c r="O14" s="45">
        <f t="shared" si="1"/>
        <v>78.982152816508645</v>
      </c>
      <c r="P14" s="10"/>
    </row>
    <row r="15" spans="1:133">
      <c r="A15" s="12"/>
      <c r="B15" s="25">
        <v>323.10000000000002</v>
      </c>
      <c r="C15" s="20" t="s">
        <v>17</v>
      </c>
      <c r="D15" s="46">
        <v>279070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279070</v>
      </c>
      <c r="O15" s="47">
        <f t="shared" si="1"/>
        <v>77.822085889570559</v>
      </c>
      <c r="P15" s="9"/>
    </row>
    <row r="16" spans="1:133">
      <c r="A16" s="12"/>
      <c r="B16" s="25">
        <v>329</v>
      </c>
      <c r="C16" s="20" t="s">
        <v>18</v>
      </c>
      <c r="D16" s="46">
        <v>4160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4160</v>
      </c>
      <c r="O16" s="47">
        <f t="shared" si="1"/>
        <v>1.1600669269380925</v>
      </c>
      <c r="P16" s="9"/>
    </row>
    <row r="17" spans="1:16" ht="15.75">
      <c r="A17" s="29" t="s">
        <v>20</v>
      </c>
      <c r="B17" s="30"/>
      <c r="C17" s="31"/>
      <c r="D17" s="32">
        <f>SUM(D18:D31)</f>
        <v>768586</v>
      </c>
      <c r="E17" s="32">
        <f t="shared" ref="E17:M17" si="4">SUM(E18:E31)</f>
        <v>136451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6885278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7790315</v>
      </c>
      <c r="O17" s="45">
        <f t="shared" si="1"/>
        <v>2172.4247071946456</v>
      </c>
      <c r="P17" s="10"/>
    </row>
    <row r="18" spans="1:16">
      <c r="A18" s="12"/>
      <c r="B18" s="25">
        <v>331.1</v>
      </c>
      <c r="C18" s="20" t="s">
        <v>19</v>
      </c>
      <c r="D18" s="46">
        <v>1005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1005</v>
      </c>
      <c r="O18" s="47">
        <f t="shared" si="1"/>
        <v>0.28025655326268822</v>
      </c>
      <c r="P18" s="9"/>
    </row>
    <row r="19" spans="1:16">
      <c r="A19" s="12"/>
      <c r="B19" s="25">
        <v>331.31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10978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8" si="5">SUM(D19:M19)</f>
        <v>10978</v>
      </c>
      <c r="O19" s="47">
        <f t="shared" si="1"/>
        <v>3.0613496932515338</v>
      </c>
      <c r="P19" s="9"/>
    </row>
    <row r="20" spans="1:16">
      <c r="A20" s="12"/>
      <c r="B20" s="25">
        <v>331.35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401405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401405</v>
      </c>
      <c r="O20" s="47">
        <f t="shared" si="1"/>
        <v>111.9366982710541</v>
      </c>
      <c r="P20" s="9"/>
    </row>
    <row r="21" spans="1:16">
      <c r="A21" s="12"/>
      <c r="B21" s="25">
        <v>334.1</v>
      </c>
      <c r="C21" s="20" t="s">
        <v>21</v>
      </c>
      <c r="D21" s="46">
        <v>36685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36685</v>
      </c>
      <c r="O21" s="47">
        <f t="shared" si="1"/>
        <v>10.230061349693251</v>
      </c>
      <c r="P21" s="9"/>
    </row>
    <row r="22" spans="1:16">
      <c r="A22" s="12"/>
      <c r="B22" s="25">
        <v>334.2</v>
      </c>
      <c r="C22" s="20" t="s">
        <v>22</v>
      </c>
      <c r="D22" s="46">
        <v>2480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2480</v>
      </c>
      <c r="O22" s="47">
        <f t="shared" si="1"/>
        <v>0.69157836029001674</v>
      </c>
      <c r="P22" s="9"/>
    </row>
    <row r="23" spans="1:16">
      <c r="A23" s="12"/>
      <c r="B23" s="25">
        <v>334.35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6472895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6472895</v>
      </c>
      <c r="O23" s="47">
        <f t="shared" si="1"/>
        <v>1805.0460122699387</v>
      </c>
      <c r="P23" s="9"/>
    </row>
    <row r="24" spans="1:16">
      <c r="A24" s="12"/>
      <c r="B24" s="25">
        <v>334.7</v>
      </c>
      <c r="C24" s="20" t="s">
        <v>26</v>
      </c>
      <c r="D24" s="46">
        <v>474080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474080</v>
      </c>
      <c r="O24" s="47">
        <f t="shared" si="1"/>
        <v>132.20301171221416</v>
      </c>
      <c r="P24" s="9"/>
    </row>
    <row r="25" spans="1:16">
      <c r="A25" s="12"/>
      <c r="B25" s="25">
        <v>335.12</v>
      </c>
      <c r="C25" s="20" t="s">
        <v>27</v>
      </c>
      <c r="D25" s="46">
        <v>124566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124566</v>
      </c>
      <c r="O25" s="47">
        <f t="shared" si="1"/>
        <v>34.736754043502508</v>
      </c>
      <c r="P25" s="9"/>
    </row>
    <row r="26" spans="1:16">
      <c r="A26" s="12"/>
      <c r="B26" s="25">
        <v>335.14</v>
      </c>
      <c r="C26" s="20" t="s">
        <v>28</v>
      </c>
      <c r="D26" s="46">
        <v>1447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1447</v>
      </c>
      <c r="O26" s="47">
        <f t="shared" si="1"/>
        <v>0.40351366424986057</v>
      </c>
      <c r="P26" s="9"/>
    </row>
    <row r="27" spans="1:16">
      <c r="A27" s="12"/>
      <c r="B27" s="25">
        <v>335.15</v>
      </c>
      <c r="C27" s="20" t="s">
        <v>29</v>
      </c>
      <c r="D27" s="46">
        <v>352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352</v>
      </c>
      <c r="O27" s="47">
        <f t="shared" si="1"/>
        <v>9.815950920245399E-2</v>
      </c>
      <c r="P27" s="9"/>
    </row>
    <row r="28" spans="1:16">
      <c r="A28" s="12"/>
      <c r="B28" s="25">
        <v>335.18</v>
      </c>
      <c r="C28" s="20" t="s">
        <v>30</v>
      </c>
      <c r="D28" s="46">
        <v>112167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112167</v>
      </c>
      <c r="O28" s="47">
        <f t="shared" si="1"/>
        <v>31.279141104294478</v>
      </c>
      <c r="P28" s="9"/>
    </row>
    <row r="29" spans="1:16">
      <c r="A29" s="12"/>
      <c r="B29" s="25">
        <v>337.5</v>
      </c>
      <c r="C29" s="20" t="s">
        <v>31</v>
      </c>
      <c r="D29" s="46">
        <v>6141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6141</v>
      </c>
      <c r="O29" s="47">
        <f t="shared" si="1"/>
        <v>1.7124930284439488</v>
      </c>
      <c r="P29" s="9"/>
    </row>
    <row r="30" spans="1:16">
      <c r="A30" s="12"/>
      <c r="B30" s="25">
        <v>338</v>
      </c>
      <c r="C30" s="20" t="s">
        <v>32</v>
      </c>
      <c r="D30" s="46">
        <v>0</v>
      </c>
      <c r="E30" s="46">
        <v>136451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136451</v>
      </c>
      <c r="O30" s="47">
        <f t="shared" si="1"/>
        <v>38.051031790295596</v>
      </c>
      <c r="P30" s="9"/>
    </row>
    <row r="31" spans="1:16">
      <c r="A31" s="12"/>
      <c r="B31" s="25">
        <v>339</v>
      </c>
      <c r="C31" s="20" t="s">
        <v>33</v>
      </c>
      <c r="D31" s="46">
        <v>9663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9663</v>
      </c>
      <c r="O31" s="47">
        <f t="shared" si="1"/>
        <v>2.6946458449525936</v>
      </c>
      <c r="P31" s="9"/>
    </row>
    <row r="32" spans="1:16" ht="15.75">
      <c r="A32" s="29" t="s">
        <v>38</v>
      </c>
      <c r="B32" s="30"/>
      <c r="C32" s="31"/>
      <c r="D32" s="32">
        <f t="shared" ref="D32:M32" si="6">SUM(D33:D40)</f>
        <v>166150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2645560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>SUM(D32:M32)</f>
        <v>2811710</v>
      </c>
      <c r="O32" s="45">
        <f t="shared" si="1"/>
        <v>784.07975460122702</v>
      </c>
      <c r="P32" s="10"/>
    </row>
    <row r="33" spans="1:16">
      <c r="A33" s="12"/>
      <c r="B33" s="25">
        <v>342.2</v>
      </c>
      <c r="C33" s="20" t="s">
        <v>41</v>
      </c>
      <c r="D33" s="46">
        <v>104600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7">SUM(D33:M33)</f>
        <v>104600</v>
      </c>
      <c r="O33" s="47">
        <f t="shared" si="1"/>
        <v>29.168990518683771</v>
      </c>
      <c r="P33" s="9"/>
    </row>
    <row r="34" spans="1:16">
      <c r="A34" s="12"/>
      <c r="B34" s="25">
        <v>343.2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447761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447761</v>
      </c>
      <c r="O34" s="47">
        <f t="shared" si="1"/>
        <v>124.86363636363636</v>
      </c>
      <c r="P34" s="9"/>
    </row>
    <row r="35" spans="1:16">
      <c r="A35" s="12"/>
      <c r="B35" s="25">
        <v>343.3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525195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525195</v>
      </c>
      <c r="O35" s="47">
        <f t="shared" si="1"/>
        <v>146.45705521472394</v>
      </c>
      <c r="P35" s="9"/>
    </row>
    <row r="36" spans="1:16">
      <c r="A36" s="12"/>
      <c r="B36" s="25">
        <v>343.4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698022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698022</v>
      </c>
      <c r="O36" s="47">
        <f t="shared" si="1"/>
        <v>194.65197992191858</v>
      </c>
      <c r="P36" s="9"/>
    </row>
    <row r="37" spans="1:16">
      <c r="A37" s="12"/>
      <c r="B37" s="25">
        <v>343.5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974582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974582</v>
      </c>
      <c r="O37" s="47">
        <f t="shared" si="1"/>
        <v>271.77412158393753</v>
      </c>
      <c r="P37" s="9"/>
    </row>
    <row r="38" spans="1:16">
      <c r="A38" s="12"/>
      <c r="B38" s="25">
        <v>343.8</v>
      </c>
      <c r="C38" s="20" t="s">
        <v>46</v>
      </c>
      <c r="D38" s="46">
        <v>8800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8800</v>
      </c>
      <c r="O38" s="47">
        <f t="shared" si="1"/>
        <v>2.4539877300613497</v>
      </c>
      <c r="P38" s="9"/>
    </row>
    <row r="39" spans="1:16">
      <c r="A39" s="12"/>
      <c r="B39" s="25">
        <v>343.9</v>
      </c>
      <c r="C39" s="20" t="s">
        <v>47</v>
      </c>
      <c r="D39" s="46">
        <v>45102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45102</v>
      </c>
      <c r="O39" s="47">
        <f t="shared" si="1"/>
        <v>12.577244841048522</v>
      </c>
      <c r="P39" s="9"/>
    </row>
    <row r="40" spans="1:16">
      <c r="A40" s="12"/>
      <c r="B40" s="25">
        <v>347.2</v>
      </c>
      <c r="C40" s="20" t="s">
        <v>48</v>
      </c>
      <c r="D40" s="46">
        <v>7648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7648</v>
      </c>
      <c r="O40" s="47">
        <f t="shared" si="1"/>
        <v>2.1327384272169549</v>
      </c>
      <c r="P40" s="9"/>
    </row>
    <row r="41" spans="1:16" ht="15.75">
      <c r="A41" s="29" t="s">
        <v>39</v>
      </c>
      <c r="B41" s="30"/>
      <c r="C41" s="31"/>
      <c r="D41" s="32">
        <f t="shared" ref="D41:M41" si="8">SUM(D42:D43)</f>
        <v>43775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ref="N41:N52" si="9">SUM(D41:M41)</f>
        <v>43775</v>
      </c>
      <c r="O41" s="45">
        <f t="shared" si="1"/>
        <v>12.207194645844952</v>
      </c>
      <c r="P41" s="10"/>
    </row>
    <row r="42" spans="1:16">
      <c r="A42" s="13"/>
      <c r="B42" s="39">
        <v>351.9</v>
      </c>
      <c r="C42" s="21" t="s">
        <v>52</v>
      </c>
      <c r="D42" s="46">
        <v>17553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17553</v>
      </c>
      <c r="O42" s="47">
        <f t="shared" si="1"/>
        <v>4.8948689347462357</v>
      </c>
      <c r="P42" s="9"/>
    </row>
    <row r="43" spans="1:16">
      <c r="A43" s="13"/>
      <c r="B43" s="39">
        <v>359</v>
      </c>
      <c r="C43" s="21" t="s">
        <v>51</v>
      </c>
      <c r="D43" s="46">
        <v>26222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26222</v>
      </c>
      <c r="O43" s="47">
        <f t="shared" si="1"/>
        <v>7.3123257110987172</v>
      </c>
      <c r="P43" s="9"/>
    </row>
    <row r="44" spans="1:16" ht="15.75">
      <c r="A44" s="29" t="s">
        <v>2</v>
      </c>
      <c r="B44" s="30"/>
      <c r="C44" s="31"/>
      <c r="D44" s="32">
        <f t="shared" ref="D44:M44" si="10">SUM(D45:D48)</f>
        <v>275802</v>
      </c>
      <c r="E44" s="32">
        <f t="shared" si="10"/>
        <v>12804</v>
      </c>
      <c r="F44" s="32">
        <f t="shared" si="10"/>
        <v>1509</v>
      </c>
      <c r="G44" s="32">
        <f t="shared" si="10"/>
        <v>0</v>
      </c>
      <c r="H44" s="32">
        <f t="shared" si="10"/>
        <v>0</v>
      </c>
      <c r="I44" s="32">
        <f t="shared" si="10"/>
        <v>135779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9"/>
        <v>425894</v>
      </c>
      <c r="O44" s="45">
        <f t="shared" si="1"/>
        <v>118.76575571667597</v>
      </c>
      <c r="P44" s="10"/>
    </row>
    <row r="45" spans="1:16">
      <c r="A45" s="12"/>
      <c r="B45" s="25">
        <v>361.1</v>
      </c>
      <c r="C45" s="20" t="s">
        <v>53</v>
      </c>
      <c r="D45" s="46">
        <v>4534</v>
      </c>
      <c r="E45" s="46">
        <v>4820</v>
      </c>
      <c r="F45" s="46">
        <v>1509</v>
      </c>
      <c r="G45" s="46">
        <v>0</v>
      </c>
      <c r="H45" s="46">
        <v>0</v>
      </c>
      <c r="I45" s="46">
        <v>11304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22167</v>
      </c>
      <c r="O45" s="47">
        <f t="shared" si="1"/>
        <v>6.181539319576129</v>
      </c>
      <c r="P45" s="9"/>
    </row>
    <row r="46" spans="1:16">
      <c r="A46" s="12"/>
      <c r="B46" s="25">
        <v>364</v>
      </c>
      <c r="C46" s="20" t="s">
        <v>54</v>
      </c>
      <c r="D46" s="46">
        <v>21727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21727</v>
      </c>
      <c r="O46" s="47">
        <f t="shared" si="1"/>
        <v>6.0588399330730622</v>
      </c>
      <c r="P46" s="9"/>
    </row>
    <row r="47" spans="1:16">
      <c r="A47" s="12"/>
      <c r="B47" s="25">
        <v>366</v>
      </c>
      <c r="C47" s="20" t="s">
        <v>55</v>
      </c>
      <c r="D47" s="46">
        <v>8259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8259</v>
      </c>
      <c r="O47" s="47">
        <f t="shared" si="1"/>
        <v>2.303123257110987</v>
      </c>
      <c r="P47" s="9"/>
    </row>
    <row r="48" spans="1:16">
      <c r="A48" s="12"/>
      <c r="B48" s="25">
        <v>369.9</v>
      </c>
      <c r="C48" s="20" t="s">
        <v>56</v>
      </c>
      <c r="D48" s="46">
        <v>241282</v>
      </c>
      <c r="E48" s="46">
        <v>7984</v>
      </c>
      <c r="F48" s="46">
        <v>0</v>
      </c>
      <c r="G48" s="46">
        <v>0</v>
      </c>
      <c r="H48" s="46">
        <v>0</v>
      </c>
      <c r="I48" s="46">
        <v>124475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373741</v>
      </c>
      <c r="O48" s="47">
        <f t="shared" si="1"/>
        <v>104.22225320691578</v>
      </c>
      <c r="P48" s="9"/>
    </row>
    <row r="49" spans="1:119" ht="15.75">
      <c r="A49" s="29" t="s">
        <v>40</v>
      </c>
      <c r="B49" s="30"/>
      <c r="C49" s="31"/>
      <c r="D49" s="32">
        <f t="shared" ref="D49:M49" si="11">SUM(D50:D51)</f>
        <v>203671</v>
      </c>
      <c r="E49" s="32">
        <f t="shared" si="11"/>
        <v>0</v>
      </c>
      <c r="F49" s="32">
        <f t="shared" si="11"/>
        <v>151903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355574</v>
      </c>
      <c r="O49" s="45">
        <f t="shared" si="1"/>
        <v>99.156162855549354</v>
      </c>
      <c r="P49" s="9"/>
    </row>
    <row r="50" spans="1:119">
      <c r="A50" s="12"/>
      <c r="B50" s="25">
        <v>381</v>
      </c>
      <c r="C50" s="20" t="s">
        <v>57</v>
      </c>
      <c r="D50" s="46">
        <v>90525</v>
      </c>
      <c r="E50" s="46">
        <v>0</v>
      </c>
      <c r="F50" s="46">
        <v>151903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242428</v>
      </c>
      <c r="O50" s="47">
        <f t="shared" si="1"/>
        <v>67.604015616285551</v>
      </c>
      <c r="P50" s="9"/>
    </row>
    <row r="51" spans="1:119" ht="15.75" thickBot="1">
      <c r="A51" s="12"/>
      <c r="B51" s="25">
        <v>384</v>
      </c>
      <c r="C51" s="20" t="s">
        <v>58</v>
      </c>
      <c r="D51" s="46">
        <v>113146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113146</v>
      </c>
      <c r="O51" s="47">
        <f t="shared" si="1"/>
        <v>31.552147239263803</v>
      </c>
      <c r="P51" s="9"/>
    </row>
    <row r="52" spans="1:119" ht="16.5" thickBot="1">
      <c r="A52" s="14" t="s">
        <v>49</v>
      </c>
      <c r="B52" s="23"/>
      <c r="C52" s="22"/>
      <c r="D52" s="15">
        <f t="shared" ref="D52:M52" si="12">SUM(D5,D14,D17,D32,D41,D44,D49)</f>
        <v>3409094</v>
      </c>
      <c r="E52" s="15">
        <f t="shared" si="12"/>
        <v>149255</v>
      </c>
      <c r="F52" s="15">
        <f t="shared" si="12"/>
        <v>153412</v>
      </c>
      <c r="G52" s="15">
        <f t="shared" si="12"/>
        <v>0</v>
      </c>
      <c r="H52" s="15">
        <f t="shared" si="12"/>
        <v>0</v>
      </c>
      <c r="I52" s="15">
        <f t="shared" si="12"/>
        <v>9666617</v>
      </c>
      <c r="J52" s="15">
        <f t="shared" si="12"/>
        <v>0</v>
      </c>
      <c r="K52" s="15">
        <f t="shared" si="12"/>
        <v>0</v>
      </c>
      <c r="L52" s="15">
        <f t="shared" si="12"/>
        <v>0</v>
      </c>
      <c r="M52" s="15">
        <f t="shared" si="12"/>
        <v>0</v>
      </c>
      <c r="N52" s="15">
        <f t="shared" si="9"/>
        <v>13378378</v>
      </c>
      <c r="O52" s="38">
        <f t="shared" si="1"/>
        <v>3730.7244841048523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21" t="s">
        <v>65</v>
      </c>
      <c r="M54" s="121"/>
      <c r="N54" s="121"/>
      <c r="O54" s="43">
        <v>3586</v>
      </c>
    </row>
    <row r="55" spans="1:119">
      <c r="A55" s="122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  <row r="56" spans="1:119" ht="15.75" thickBot="1">
      <c r="A56" s="123" t="s">
        <v>71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3"/>
    </row>
  </sheetData>
  <mergeCells count="10">
    <mergeCell ref="A56:O56"/>
    <mergeCell ref="A55:O55"/>
    <mergeCell ref="L54:N5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34</v>
      </c>
      <c r="E3" s="132"/>
      <c r="F3" s="132"/>
      <c r="G3" s="132"/>
      <c r="H3" s="133"/>
      <c r="I3" s="131" t="s">
        <v>35</v>
      </c>
      <c r="J3" s="133"/>
      <c r="K3" s="131" t="s">
        <v>37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60</v>
      </c>
      <c r="F4" s="34" t="s">
        <v>61</v>
      </c>
      <c r="G4" s="34" t="s">
        <v>62</v>
      </c>
      <c r="H4" s="34" t="s">
        <v>4</v>
      </c>
      <c r="I4" s="34" t="s">
        <v>5</v>
      </c>
      <c r="J4" s="35" t="s">
        <v>63</v>
      </c>
      <c r="K4" s="35" t="s">
        <v>6</v>
      </c>
      <c r="L4" s="35" t="s">
        <v>7</v>
      </c>
      <c r="M4" s="35" t="s">
        <v>8</v>
      </c>
      <c r="N4" s="35" t="s">
        <v>36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1598832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1598832</v>
      </c>
      <c r="O5" s="33">
        <f t="shared" ref="O5:O51" si="1">(N5/O$53)</f>
        <v>439.36026380873864</v>
      </c>
      <c r="P5" s="6"/>
    </row>
    <row r="6" spans="1:133">
      <c r="A6" s="12"/>
      <c r="B6" s="25">
        <v>311</v>
      </c>
      <c r="C6" s="20" t="s">
        <v>1</v>
      </c>
      <c r="D6" s="46">
        <v>783559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783559</v>
      </c>
      <c r="O6" s="47">
        <f t="shared" si="1"/>
        <v>215.32261610332509</v>
      </c>
      <c r="P6" s="9"/>
    </row>
    <row r="7" spans="1:133">
      <c r="A7" s="12"/>
      <c r="B7" s="25">
        <v>312.10000000000002</v>
      </c>
      <c r="C7" s="20" t="s">
        <v>9</v>
      </c>
      <c r="D7" s="46">
        <v>85300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85300</v>
      </c>
      <c r="O7" s="47">
        <f t="shared" si="1"/>
        <v>23.440505633415775</v>
      </c>
      <c r="P7" s="9"/>
    </row>
    <row r="8" spans="1:133">
      <c r="A8" s="12"/>
      <c r="B8" s="25">
        <v>312.60000000000002</v>
      </c>
      <c r="C8" s="20" t="s">
        <v>10</v>
      </c>
      <c r="D8" s="46">
        <v>245598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245598</v>
      </c>
      <c r="O8" s="47">
        <f t="shared" si="1"/>
        <v>67.490519373454248</v>
      </c>
      <c r="P8" s="9"/>
    </row>
    <row r="9" spans="1:133">
      <c r="A9" s="12"/>
      <c r="B9" s="25">
        <v>314.10000000000002</v>
      </c>
      <c r="C9" s="20" t="s">
        <v>11</v>
      </c>
      <c r="D9" s="46">
        <v>219492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219492</v>
      </c>
      <c r="O9" s="47">
        <f t="shared" si="1"/>
        <v>60.31657048639736</v>
      </c>
      <c r="P9" s="9"/>
    </row>
    <row r="10" spans="1:133">
      <c r="A10" s="12"/>
      <c r="B10" s="25">
        <v>314.3</v>
      </c>
      <c r="C10" s="20" t="s">
        <v>12</v>
      </c>
      <c r="D10" s="46">
        <v>35644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35644</v>
      </c>
      <c r="O10" s="47">
        <f t="shared" si="1"/>
        <v>9.7949986259961523</v>
      </c>
      <c r="P10" s="9"/>
    </row>
    <row r="11" spans="1:133">
      <c r="A11" s="12"/>
      <c r="B11" s="25">
        <v>314.39999999999998</v>
      </c>
      <c r="C11" s="20" t="s">
        <v>13</v>
      </c>
      <c r="D11" s="46">
        <v>22431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22431</v>
      </c>
      <c r="O11" s="47">
        <f t="shared" si="1"/>
        <v>6.164056059356966</v>
      </c>
      <c r="P11" s="9"/>
    </row>
    <row r="12" spans="1:133">
      <c r="A12" s="12"/>
      <c r="B12" s="25">
        <v>315</v>
      </c>
      <c r="C12" s="20" t="s">
        <v>14</v>
      </c>
      <c r="D12" s="46">
        <v>158378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158378</v>
      </c>
      <c r="O12" s="47">
        <f t="shared" si="1"/>
        <v>43.522396262709535</v>
      </c>
      <c r="P12" s="9"/>
    </row>
    <row r="13" spans="1:133">
      <c r="A13" s="12"/>
      <c r="B13" s="25">
        <v>316</v>
      </c>
      <c r="C13" s="20" t="s">
        <v>15</v>
      </c>
      <c r="D13" s="46">
        <v>48430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48430</v>
      </c>
      <c r="O13" s="47">
        <f t="shared" si="1"/>
        <v>13.30860126408354</v>
      </c>
      <c r="P13" s="9"/>
    </row>
    <row r="14" spans="1:133" ht="15.75">
      <c r="A14" s="29" t="s">
        <v>86</v>
      </c>
      <c r="B14" s="30"/>
      <c r="C14" s="31"/>
      <c r="D14" s="32">
        <f t="shared" ref="D14:M14" si="3">SUM(D15:D16)</f>
        <v>257453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257453</v>
      </c>
      <c r="O14" s="45">
        <f t="shared" si="1"/>
        <v>70.748282495190992</v>
      </c>
      <c r="P14" s="10"/>
    </row>
    <row r="15" spans="1:133">
      <c r="A15" s="12"/>
      <c r="B15" s="25">
        <v>323.10000000000002</v>
      </c>
      <c r="C15" s="20" t="s">
        <v>17</v>
      </c>
      <c r="D15" s="46">
        <v>246950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246950</v>
      </c>
      <c r="O15" s="47">
        <f t="shared" si="1"/>
        <v>67.862050013740046</v>
      </c>
      <c r="P15" s="9"/>
    </row>
    <row r="16" spans="1:133">
      <c r="A16" s="12"/>
      <c r="B16" s="25">
        <v>329</v>
      </c>
      <c r="C16" s="20" t="s">
        <v>87</v>
      </c>
      <c r="D16" s="46">
        <v>10503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10503</v>
      </c>
      <c r="O16" s="47">
        <f t="shared" si="1"/>
        <v>2.8862324814509481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SUM(D18:D30)</f>
        <v>777941</v>
      </c>
      <c r="E17" s="32">
        <f t="shared" si="4"/>
        <v>162711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1915683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2856335</v>
      </c>
      <c r="O17" s="45">
        <f t="shared" si="1"/>
        <v>784.92305578455614</v>
      </c>
      <c r="P17" s="10"/>
    </row>
    <row r="18" spans="1:16">
      <c r="A18" s="12"/>
      <c r="B18" s="25">
        <v>331.1</v>
      </c>
      <c r="C18" s="20" t="s">
        <v>19</v>
      </c>
      <c r="D18" s="46">
        <v>38274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38274</v>
      </c>
      <c r="O18" s="47">
        <f t="shared" si="1"/>
        <v>10.517724649629018</v>
      </c>
      <c r="P18" s="9"/>
    </row>
    <row r="19" spans="1:16">
      <c r="A19" s="12"/>
      <c r="B19" s="25">
        <v>331.31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131913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5">SUM(D19:M19)</f>
        <v>131913</v>
      </c>
      <c r="O19" s="47">
        <f t="shared" si="1"/>
        <v>36.249793899422919</v>
      </c>
      <c r="P19" s="9"/>
    </row>
    <row r="20" spans="1:16">
      <c r="A20" s="12"/>
      <c r="B20" s="25">
        <v>331.35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291875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291875</v>
      </c>
      <c r="O20" s="47">
        <f t="shared" si="1"/>
        <v>80.207474580928832</v>
      </c>
      <c r="P20" s="9"/>
    </row>
    <row r="21" spans="1:16">
      <c r="A21" s="12"/>
      <c r="B21" s="25">
        <v>334.1</v>
      </c>
      <c r="C21" s="20" t="s">
        <v>21</v>
      </c>
      <c r="D21" s="46">
        <v>228165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228165</v>
      </c>
      <c r="O21" s="47">
        <f t="shared" si="1"/>
        <v>62.699917559769169</v>
      </c>
      <c r="P21" s="9"/>
    </row>
    <row r="22" spans="1:16">
      <c r="A22" s="12"/>
      <c r="B22" s="25">
        <v>334.35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1491895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1491895</v>
      </c>
      <c r="O22" s="47">
        <f t="shared" si="1"/>
        <v>409.97389392690297</v>
      </c>
      <c r="P22" s="9"/>
    </row>
    <row r="23" spans="1:16">
      <c r="A23" s="12"/>
      <c r="B23" s="25">
        <v>334.7</v>
      </c>
      <c r="C23" s="20" t="s">
        <v>26</v>
      </c>
      <c r="D23" s="46">
        <v>402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402</v>
      </c>
      <c r="O23" s="47">
        <f t="shared" si="1"/>
        <v>0.11046990931574609</v>
      </c>
      <c r="P23" s="9"/>
    </row>
    <row r="24" spans="1:16">
      <c r="A24" s="12"/>
      <c r="B24" s="25">
        <v>335.12</v>
      </c>
      <c r="C24" s="20" t="s">
        <v>27</v>
      </c>
      <c r="D24" s="46">
        <v>124431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124431</v>
      </c>
      <c r="O24" s="47">
        <f t="shared" si="1"/>
        <v>34.193734542456717</v>
      </c>
      <c r="P24" s="9"/>
    </row>
    <row r="25" spans="1:16">
      <c r="A25" s="12"/>
      <c r="B25" s="25">
        <v>335.14</v>
      </c>
      <c r="C25" s="20" t="s">
        <v>28</v>
      </c>
      <c r="D25" s="46">
        <v>1498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1498</v>
      </c>
      <c r="O25" s="47">
        <f t="shared" si="1"/>
        <v>0.41165155262434733</v>
      </c>
      <c r="P25" s="9"/>
    </row>
    <row r="26" spans="1:16">
      <c r="A26" s="12"/>
      <c r="B26" s="25">
        <v>335.15</v>
      </c>
      <c r="C26" s="20" t="s">
        <v>29</v>
      </c>
      <c r="D26" s="46">
        <v>342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342</v>
      </c>
      <c r="O26" s="47">
        <f t="shared" si="1"/>
        <v>9.3981863149216818E-2</v>
      </c>
      <c r="P26" s="9"/>
    </row>
    <row r="27" spans="1:16">
      <c r="A27" s="12"/>
      <c r="B27" s="25">
        <v>335.18</v>
      </c>
      <c r="C27" s="20" t="s">
        <v>30</v>
      </c>
      <c r="D27" s="46">
        <v>143158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143158</v>
      </c>
      <c r="O27" s="47">
        <f t="shared" si="1"/>
        <v>39.339928551799943</v>
      </c>
      <c r="P27" s="9"/>
    </row>
    <row r="28" spans="1:16">
      <c r="A28" s="12"/>
      <c r="B28" s="25">
        <v>337.5</v>
      </c>
      <c r="C28" s="20" t="s">
        <v>31</v>
      </c>
      <c r="D28" s="46">
        <v>230854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230854</v>
      </c>
      <c r="O28" s="47">
        <f t="shared" si="1"/>
        <v>63.438856828799118</v>
      </c>
      <c r="P28" s="9"/>
    </row>
    <row r="29" spans="1:16">
      <c r="A29" s="12"/>
      <c r="B29" s="25">
        <v>338</v>
      </c>
      <c r="C29" s="20" t="s">
        <v>32</v>
      </c>
      <c r="D29" s="46">
        <v>0</v>
      </c>
      <c r="E29" s="46">
        <v>162711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162711</v>
      </c>
      <c r="O29" s="47">
        <f t="shared" si="1"/>
        <v>44.713107996702391</v>
      </c>
      <c r="P29" s="9"/>
    </row>
    <row r="30" spans="1:16">
      <c r="A30" s="12"/>
      <c r="B30" s="25">
        <v>339</v>
      </c>
      <c r="C30" s="20" t="s">
        <v>33</v>
      </c>
      <c r="D30" s="46">
        <v>10817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10817</v>
      </c>
      <c r="O30" s="47">
        <f t="shared" si="1"/>
        <v>2.9725199230557844</v>
      </c>
      <c r="P30" s="9"/>
    </row>
    <row r="31" spans="1:16" ht="15.75">
      <c r="A31" s="29" t="s">
        <v>38</v>
      </c>
      <c r="B31" s="30"/>
      <c r="C31" s="31"/>
      <c r="D31" s="32">
        <f t="shared" ref="D31:M31" si="6">SUM(D32:D39)</f>
        <v>163703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2681286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>SUM(D31:M31)</f>
        <v>2844989</v>
      </c>
      <c r="O31" s="45">
        <f t="shared" si="1"/>
        <v>781.80516625446546</v>
      </c>
      <c r="P31" s="10"/>
    </row>
    <row r="32" spans="1:16">
      <c r="A32" s="12"/>
      <c r="B32" s="25">
        <v>342.2</v>
      </c>
      <c r="C32" s="20" t="s">
        <v>41</v>
      </c>
      <c r="D32" s="46">
        <v>104600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7">SUM(D32:M32)</f>
        <v>104600</v>
      </c>
      <c r="O32" s="47">
        <f t="shared" si="1"/>
        <v>28.744160483649352</v>
      </c>
      <c r="P32" s="9"/>
    </row>
    <row r="33" spans="1:16">
      <c r="A33" s="12"/>
      <c r="B33" s="25">
        <v>343.2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651205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651205</v>
      </c>
      <c r="O33" s="47">
        <f t="shared" si="1"/>
        <v>178.95163506457817</v>
      </c>
      <c r="P33" s="9"/>
    </row>
    <row r="34" spans="1:16">
      <c r="A34" s="12"/>
      <c r="B34" s="25">
        <v>343.3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507924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507924</v>
      </c>
      <c r="O34" s="47">
        <f t="shared" si="1"/>
        <v>139.57790601813684</v>
      </c>
      <c r="P34" s="9"/>
    </row>
    <row r="35" spans="1:16">
      <c r="A35" s="12"/>
      <c r="B35" s="25">
        <v>343.4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607866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607866</v>
      </c>
      <c r="O35" s="47">
        <f t="shared" si="1"/>
        <v>167.04204451772466</v>
      </c>
      <c r="P35" s="9"/>
    </row>
    <row r="36" spans="1:16">
      <c r="A36" s="12"/>
      <c r="B36" s="25">
        <v>343.5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914291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914291</v>
      </c>
      <c r="O36" s="47">
        <f t="shared" si="1"/>
        <v>251.24787029403683</v>
      </c>
      <c r="P36" s="9"/>
    </row>
    <row r="37" spans="1:16">
      <c r="A37" s="12"/>
      <c r="B37" s="25">
        <v>343.8</v>
      </c>
      <c r="C37" s="20" t="s">
        <v>46</v>
      </c>
      <c r="D37" s="46">
        <v>12800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12800</v>
      </c>
      <c r="O37" s="47">
        <f t="shared" si="1"/>
        <v>3.5174498488595769</v>
      </c>
      <c r="P37" s="9"/>
    </row>
    <row r="38" spans="1:16">
      <c r="A38" s="12"/>
      <c r="B38" s="25">
        <v>343.9</v>
      </c>
      <c r="C38" s="20" t="s">
        <v>47</v>
      </c>
      <c r="D38" s="46">
        <v>45102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45102</v>
      </c>
      <c r="O38" s="47">
        <f t="shared" si="1"/>
        <v>12.39406430338005</v>
      </c>
      <c r="P38" s="9"/>
    </row>
    <row r="39" spans="1:16">
      <c r="A39" s="12"/>
      <c r="B39" s="25">
        <v>347.2</v>
      </c>
      <c r="C39" s="20" t="s">
        <v>48</v>
      </c>
      <c r="D39" s="46">
        <v>1201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1201</v>
      </c>
      <c r="O39" s="47">
        <f t="shared" si="1"/>
        <v>0.33003572410002746</v>
      </c>
      <c r="P39" s="9"/>
    </row>
    <row r="40" spans="1:16" ht="15.75">
      <c r="A40" s="29" t="s">
        <v>39</v>
      </c>
      <c r="B40" s="30"/>
      <c r="C40" s="31"/>
      <c r="D40" s="32">
        <f t="shared" ref="D40:M40" si="8">SUM(D41:D42)</f>
        <v>27530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7"/>
        <v>27530</v>
      </c>
      <c r="O40" s="45">
        <f t="shared" si="1"/>
        <v>7.5652651827425119</v>
      </c>
      <c r="P40" s="10"/>
    </row>
    <row r="41" spans="1:16">
      <c r="A41" s="13"/>
      <c r="B41" s="39">
        <v>351.9</v>
      </c>
      <c r="C41" s="21" t="s">
        <v>52</v>
      </c>
      <c r="D41" s="46">
        <v>20032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20032</v>
      </c>
      <c r="O41" s="47">
        <f t="shared" si="1"/>
        <v>5.5048090134652377</v>
      </c>
      <c r="P41" s="9"/>
    </row>
    <row r="42" spans="1:16">
      <c r="A42" s="13"/>
      <c r="B42" s="39">
        <v>359</v>
      </c>
      <c r="C42" s="21" t="s">
        <v>51</v>
      </c>
      <c r="D42" s="46">
        <v>7498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1" si="9">SUM(D42:M42)</f>
        <v>7498</v>
      </c>
      <c r="O42" s="47">
        <f t="shared" si="1"/>
        <v>2.0604561692772738</v>
      </c>
      <c r="P42" s="9"/>
    </row>
    <row r="43" spans="1:16" ht="15.75">
      <c r="A43" s="29" t="s">
        <v>2</v>
      </c>
      <c r="B43" s="30"/>
      <c r="C43" s="31"/>
      <c r="D43" s="32">
        <f t="shared" ref="D43:M43" si="10">SUM(D44:D47)</f>
        <v>349729</v>
      </c>
      <c r="E43" s="32">
        <f t="shared" si="10"/>
        <v>26237</v>
      </c>
      <c r="F43" s="32">
        <f t="shared" si="10"/>
        <v>3530</v>
      </c>
      <c r="G43" s="32">
        <f t="shared" si="10"/>
        <v>0</v>
      </c>
      <c r="H43" s="32">
        <f t="shared" si="10"/>
        <v>0</v>
      </c>
      <c r="I43" s="32">
        <f t="shared" si="10"/>
        <v>192937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9"/>
        <v>572433</v>
      </c>
      <c r="O43" s="45">
        <f t="shared" si="1"/>
        <v>157.3050288540808</v>
      </c>
      <c r="P43" s="10"/>
    </row>
    <row r="44" spans="1:16">
      <c r="A44" s="12"/>
      <c r="B44" s="25">
        <v>361.1</v>
      </c>
      <c r="C44" s="20" t="s">
        <v>53</v>
      </c>
      <c r="D44" s="46">
        <v>30804</v>
      </c>
      <c r="E44" s="46">
        <v>15771</v>
      </c>
      <c r="F44" s="46">
        <v>3530</v>
      </c>
      <c r="G44" s="46">
        <v>0</v>
      </c>
      <c r="H44" s="46">
        <v>0</v>
      </c>
      <c r="I44" s="46">
        <v>129160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179265</v>
      </c>
      <c r="O44" s="47">
        <f t="shared" si="1"/>
        <v>49.262159934047816</v>
      </c>
      <c r="P44" s="9"/>
    </row>
    <row r="45" spans="1:16">
      <c r="A45" s="12"/>
      <c r="B45" s="25">
        <v>364</v>
      </c>
      <c r="C45" s="20" t="s">
        <v>54</v>
      </c>
      <c r="D45" s="46">
        <v>25244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25244</v>
      </c>
      <c r="O45" s="47">
        <f t="shared" si="1"/>
        <v>6.9370706237977462</v>
      </c>
      <c r="P45" s="9"/>
    </row>
    <row r="46" spans="1:16">
      <c r="A46" s="12"/>
      <c r="B46" s="25">
        <v>366</v>
      </c>
      <c r="C46" s="20" t="s">
        <v>55</v>
      </c>
      <c r="D46" s="46">
        <v>8788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8788</v>
      </c>
      <c r="O46" s="47">
        <f t="shared" si="1"/>
        <v>2.4149491618576531</v>
      </c>
      <c r="P46" s="9"/>
    </row>
    <row r="47" spans="1:16">
      <c r="A47" s="12"/>
      <c r="B47" s="25">
        <v>369.9</v>
      </c>
      <c r="C47" s="20" t="s">
        <v>56</v>
      </c>
      <c r="D47" s="46">
        <v>284893</v>
      </c>
      <c r="E47" s="46">
        <v>10466</v>
      </c>
      <c r="F47" s="46">
        <v>0</v>
      </c>
      <c r="G47" s="46">
        <v>0</v>
      </c>
      <c r="H47" s="46">
        <v>0</v>
      </c>
      <c r="I47" s="46">
        <v>63777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359136</v>
      </c>
      <c r="O47" s="47">
        <f t="shared" si="1"/>
        <v>98.690849134377572</v>
      </c>
      <c r="P47" s="9"/>
    </row>
    <row r="48" spans="1:16" ht="15.75">
      <c r="A48" s="29" t="s">
        <v>40</v>
      </c>
      <c r="B48" s="30"/>
      <c r="C48" s="31"/>
      <c r="D48" s="32">
        <f t="shared" ref="D48:M48" si="11">SUM(D49:D50)</f>
        <v>129900</v>
      </c>
      <c r="E48" s="32">
        <f t="shared" si="11"/>
        <v>0</v>
      </c>
      <c r="F48" s="32">
        <f t="shared" si="11"/>
        <v>221101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9"/>
        <v>351001</v>
      </c>
      <c r="O48" s="45">
        <f t="shared" si="1"/>
        <v>96.455344874965647</v>
      </c>
      <c r="P48" s="9"/>
    </row>
    <row r="49" spans="1:119">
      <c r="A49" s="12"/>
      <c r="B49" s="25">
        <v>381</v>
      </c>
      <c r="C49" s="20" t="s">
        <v>57</v>
      </c>
      <c r="D49" s="46">
        <v>86775</v>
      </c>
      <c r="E49" s="46">
        <v>0</v>
      </c>
      <c r="F49" s="46">
        <v>221101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307876</v>
      </c>
      <c r="O49" s="47">
        <f t="shared" si="1"/>
        <v>84.604561692772734</v>
      </c>
      <c r="P49" s="9"/>
    </row>
    <row r="50" spans="1:119" ht="15.75" thickBot="1">
      <c r="A50" s="12"/>
      <c r="B50" s="25">
        <v>384</v>
      </c>
      <c r="C50" s="20" t="s">
        <v>58</v>
      </c>
      <c r="D50" s="46">
        <v>43125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43125</v>
      </c>
      <c r="O50" s="47">
        <f t="shared" si="1"/>
        <v>11.850783182192909</v>
      </c>
      <c r="P50" s="9"/>
    </row>
    <row r="51" spans="1:119" ht="16.5" thickBot="1">
      <c r="A51" s="14" t="s">
        <v>49</v>
      </c>
      <c r="B51" s="23"/>
      <c r="C51" s="22"/>
      <c r="D51" s="15">
        <f t="shared" ref="D51:M51" si="12">SUM(D5,D14,D17,D31,D40,D43,D48)</f>
        <v>3305088</v>
      </c>
      <c r="E51" s="15">
        <f t="shared" si="12"/>
        <v>188948</v>
      </c>
      <c r="F51" s="15">
        <f t="shared" si="12"/>
        <v>224631</v>
      </c>
      <c r="G51" s="15">
        <f t="shared" si="12"/>
        <v>0</v>
      </c>
      <c r="H51" s="15">
        <f t="shared" si="12"/>
        <v>0</v>
      </c>
      <c r="I51" s="15">
        <f t="shared" si="12"/>
        <v>4789906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9"/>
        <v>8508573</v>
      </c>
      <c r="O51" s="38">
        <f t="shared" si="1"/>
        <v>2338.1624072547402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21" t="s">
        <v>88</v>
      </c>
      <c r="M53" s="121"/>
      <c r="N53" s="121"/>
      <c r="O53" s="43">
        <v>3639</v>
      </c>
    </row>
    <row r="54" spans="1:119">
      <c r="A54" s="122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  <row r="55" spans="1:119" ht="15.75" customHeight="1" thickBot="1">
      <c r="A55" s="123" t="s">
        <v>71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3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128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59</v>
      </c>
      <c r="B3" s="111"/>
      <c r="C3" s="112"/>
      <c r="D3" s="131" t="s">
        <v>34</v>
      </c>
      <c r="E3" s="132"/>
      <c r="F3" s="132"/>
      <c r="G3" s="132"/>
      <c r="H3" s="133"/>
      <c r="I3" s="131" t="s">
        <v>35</v>
      </c>
      <c r="J3" s="133"/>
      <c r="K3" s="131" t="s">
        <v>37</v>
      </c>
      <c r="L3" s="132"/>
      <c r="M3" s="133"/>
      <c r="N3" s="36"/>
      <c r="O3" s="37"/>
      <c r="P3" s="134" t="s">
        <v>114</v>
      </c>
      <c r="Q3" s="11"/>
      <c r="R3"/>
    </row>
    <row r="4" spans="1:134" ht="32.25" customHeight="1" thickBot="1">
      <c r="A4" s="113"/>
      <c r="B4" s="114"/>
      <c r="C4" s="115"/>
      <c r="D4" s="34" t="s">
        <v>3</v>
      </c>
      <c r="E4" s="34" t="s">
        <v>60</v>
      </c>
      <c r="F4" s="34" t="s">
        <v>61</v>
      </c>
      <c r="G4" s="34" t="s">
        <v>62</v>
      </c>
      <c r="H4" s="34" t="s">
        <v>4</v>
      </c>
      <c r="I4" s="34" t="s">
        <v>5</v>
      </c>
      <c r="J4" s="35" t="s">
        <v>63</v>
      </c>
      <c r="K4" s="35" t="s">
        <v>6</v>
      </c>
      <c r="L4" s="35" t="s">
        <v>7</v>
      </c>
      <c r="M4" s="35" t="s">
        <v>115</v>
      </c>
      <c r="N4" s="35" t="s">
        <v>8</v>
      </c>
      <c r="O4" s="35" t="s">
        <v>116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117</v>
      </c>
      <c r="B5" s="26"/>
      <c r="C5" s="26"/>
      <c r="D5" s="27">
        <f t="shared" ref="D5:N5" si="0">SUM(D6:D13)</f>
        <v>2172579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2172579</v>
      </c>
      <c r="P5" s="33">
        <f t="shared" ref="P5:P47" si="1">(O5/P$49)</f>
        <v>603.99749791492911</v>
      </c>
      <c r="Q5" s="6"/>
    </row>
    <row r="6" spans="1:134">
      <c r="A6" s="12"/>
      <c r="B6" s="25">
        <v>311</v>
      </c>
      <c r="C6" s="20" t="s">
        <v>1</v>
      </c>
      <c r="D6" s="46">
        <v>1093613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1093613</v>
      </c>
      <c r="P6" s="47">
        <f t="shared" si="1"/>
        <v>304.03475118154017</v>
      </c>
      <c r="Q6" s="9"/>
    </row>
    <row r="7" spans="1:134">
      <c r="A7" s="12"/>
      <c r="B7" s="25">
        <v>312.41000000000003</v>
      </c>
      <c r="C7" s="20" t="s">
        <v>118</v>
      </c>
      <c r="D7" s="46">
        <v>101320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101320</v>
      </c>
      <c r="P7" s="47">
        <f t="shared" si="1"/>
        <v>28.167917709202111</v>
      </c>
      <c r="Q7" s="9"/>
    </row>
    <row r="8" spans="1:134">
      <c r="A8" s="12"/>
      <c r="B8" s="25">
        <v>314.10000000000002</v>
      </c>
      <c r="C8" s="20" t="s">
        <v>11</v>
      </c>
      <c r="D8" s="46">
        <v>322695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322695</v>
      </c>
      <c r="P8" s="47">
        <f t="shared" si="1"/>
        <v>89.712260216847369</v>
      </c>
      <c r="Q8" s="9"/>
    </row>
    <row r="9" spans="1:134">
      <c r="A9" s="12"/>
      <c r="B9" s="25">
        <v>314.3</v>
      </c>
      <c r="C9" s="20" t="s">
        <v>12</v>
      </c>
      <c r="D9" s="46">
        <v>49362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49362</v>
      </c>
      <c r="P9" s="47">
        <f t="shared" si="1"/>
        <v>13.723102585487906</v>
      </c>
      <c r="Q9" s="9"/>
    </row>
    <row r="10" spans="1:134">
      <c r="A10" s="12"/>
      <c r="B10" s="25">
        <v>314.39999999999998</v>
      </c>
      <c r="C10" s="20" t="s">
        <v>13</v>
      </c>
      <c r="D10" s="46">
        <v>21617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21617</v>
      </c>
      <c r="P10" s="47">
        <f t="shared" si="1"/>
        <v>6.009730330831248</v>
      </c>
      <c r="Q10" s="9"/>
    </row>
    <row r="11" spans="1:134">
      <c r="A11" s="12"/>
      <c r="B11" s="25">
        <v>315.2</v>
      </c>
      <c r="C11" s="20" t="s">
        <v>119</v>
      </c>
      <c r="D11" s="46">
        <v>111563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111563</v>
      </c>
      <c r="P11" s="47">
        <f t="shared" si="1"/>
        <v>31.015568529329997</v>
      </c>
      <c r="Q11" s="9"/>
    </row>
    <row r="12" spans="1:134">
      <c r="A12" s="12"/>
      <c r="B12" s="25">
        <v>316</v>
      </c>
      <c r="C12" s="20" t="s">
        <v>78</v>
      </c>
      <c r="D12" s="46">
        <v>50937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50937</v>
      </c>
      <c r="P12" s="47">
        <f t="shared" si="1"/>
        <v>14.160967472894079</v>
      </c>
      <c r="Q12" s="9"/>
    </row>
    <row r="13" spans="1:134">
      <c r="A13" s="12"/>
      <c r="B13" s="25">
        <v>319.89999999999998</v>
      </c>
      <c r="C13" s="20" t="s">
        <v>120</v>
      </c>
      <c r="D13" s="46">
        <v>421472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421472</v>
      </c>
      <c r="P13" s="47">
        <f t="shared" si="1"/>
        <v>117.17319988879622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SUM(D15:D16)</f>
        <v>412709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412709</v>
      </c>
      <c r="P14" s="45">
        <f t="shared" si="1"/>
        <v>114.73700305810398</v>
      </c>
      <c r="Q14" s="10"/>
    </row>
    <row r="15" spans="1:134">
      <c r="A15" s="12"/>
      <c r="B15" s="25">
        <v>323.10000000000002</v>
      </c>
      <c r="C15" s="20" t="s">
        <v>17</v>
      </c>
      <c r="D15" s="46">
        <v>410396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410396</v>
      </c>
      <c r="P15" s="47">
        <f t="shared" si="1"/>
        <v>114.09396719488463</v>
      </c>
      <c r="Q15" s="9"/>
    </row>
    <row r="16" spans="1:134">
      <c r="A16" s="12"/>
      <c r="B16" s="25">
        <v>329.5</v>
      </c>
      <c r="C16" s="20" t="s">
        <v>121</v>
      </c>
      <c r="D16" s="46">
        <v>2313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2313</v>
      </c>
      <c r="P16" s="47">
        <f t="shared" si="1"/>
        <v>0.64303586321934947</v>
      </c>
      <c r="Q16" s="9"/>
    </row>
    <row r="17" spans="1:17" ht="15.75">
      <c r="A17" s="29" t="s">
        <v>122</v>
      </c>
      <c r="B17" s="30"/>
      <c r="C17" s="31"/>
      <c r="D17" s="32">
        <f t="shared" ref="D17:N17" si="5">SUM(D18:D27)</f>
        <v>695196</v>
      </c>
      <c r="E17" s="32">
        <f t="shared" si="5"/>
        <v>155979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6937383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7788558</v>
      </c>
      <c r="P17" s="45">
        <f t="shared" si="1"/>
        <v>2165.2927439532946</v>
      </c>
      <c r="Q17" s="10"/>
    </row>
    <row r="18" spans="1:17">
      <c r="A18" s="12"/>
      <c r="B18" s="25">
        <v>331.1</v>
      </c>
      <c r="C18" s="20" t="s">
        <v>19</v>
      </c>
      <c r="D18" s="46">
        <v>257941</v>
      </c>
      <c r="E18" s="46">
        <v>0</v>
      </c>
      <c r="F18" s="46">
        <v>0</v>
      </c>
      <c r="G18" s="46">
        <v>0</v>
      </c>
      <c r="H18" s="46">
        <v>0</v>
      </c>
      <c r="I18" s="46">
        <v>49510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307451</v>
      </c>
      <c r="P18" s="47">
        <f t="shared" si="1"/>
        <v>85.474284125660276</v>
      </c>
      <c r="Q18" s="9"/>
    </row>
    <row r="19" spans="1:17">
      <c r="A19" s="12"/>
      <c r="B19" s="25">
        <v>331.2</v>
      </c>
      <c r="C19" s="20" t="s">
        <v>68</v>
      </c>
      <c r="D19" s="46">
        <v>93134</v>
      </c>
      <c r="E19" s="46">
        <v>0</v>
      </c>
      <c r="F19" s="46">
        <v>0</v>
      </c>
      <c r="G19" s="46">
        <v>0</v>
      </c>
      <c r="H19" s="46">
        <v>0</v>
      </c>
      <c r="I19" s="46">
        <v>20900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114034</v>
      </c>
      <c r="P19" s="47">
        <f t="shared" si="1"/>
        <v>31.702529886016123</v>
      </c>
      <c r="Q19" s="9"/>
    </row>
    <row r="20" spans="1:17">
      <c r="A20" s="12"/>
      <c r="B20" s="25">
        <v>331.31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4318919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6" si="6">SUM(D20:N20)</f>
        <v>4318919</v>
      </c>
      <c r="P20" s="47">
        <f t="shared" si="1"/>
        <v>1200.7003058103976</v>
      </c>
      <c r="Q20" s="9"/>
    </row>
    <row r="21" spans="1:17">
      <c r="A21" s="12"/>
      <c r="B21" s="25">
        <v>334.31</v>
      </c>
      <c r="C21" s="20" t="s">
        <v>90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2347954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2347954</v>
      </c>
      <c r="P21" s="47">
        <f t="shared" si="1"/>
        <v>652.75340561579094</v>
      </c>
      <c r="Q21" s="9"/>
    </row>
    <row r="22" spans="1:17">
      <c r="A22" s="12"/>
      <c r="B22" s="25">
        <v>334.35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200100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200100</v>
      </c>
      <c r="P22" s="47">
        <f t="shared" si="1"/>
        <v>55.62969140950792</v>
      </c>
      <c r="Q22" s="9"/>
    </row>
    <row r="23" spans="1:17">
      <c r="A23" s="12"/>
      <c r="B23" s="25">
        <v>335.125</v>
      </c>
      <c r="C23" s="20" t="s">
        <v>123</v>
      </c>
      <c r="D23" s="46">
        <v>167364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167364</v>
      </c>
      <c r="P23" s="47">
        <f t="shared" si="1"/>
        <v>46.528773978315265</v>
      </c>
      <c r="Q23" s="9"/>
    </row>
    <row r="24" spans="1:17">
      <c r="A24" s="12"/>
      <c r="B24" s="25">
        <v>335.14</v>
      </c>
      <c r="C24" s="20" t="s">
        <v>80</v>
      </c>
      <c r="D24" s="46">
        <v>1164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1164</v>
      </c>
      <c r="P24" s="47">
        <f t="shared" si="1"/>
        <v>0.32360300250208507</v>
      </c>
      <c r="Q24" s="9"/>
    </row>
    <row r="25" spans="1:17">
      <c r="A25" s="12"/>
      <c r="B25" s="25">
        <v>335.15</v>
      </c>
      <c r="C25" s="20" t="s">
        <v>81</v>
      </c>
      <c r="D25" s="46">
        <v>524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524</v>
      </c>
      <c r="P25" s="47">
        <f t="shared" si="1"/>
        <v>0.14567695301640254</v>
      </c>
      <c r="Q25" s="9"/>
    </row>
    <row r="26" spans="1:17">
      <c r="A26" s="12"/>
      <c r="B26" s="25">
        <v>335.18</v>
      </c>
      <c r="C26" s="20" t="s">
        <v>124</v>
      </c>
      <c r="D26" s="46">
        <v>175069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175069</v>
      </c>
      <c r="P26" s="47">
        <f t="shared" si="1"/>
        <v>48.67083680845149</v>
      </c>
      <c r="Q26" s="9"/>
    </row>
    <row r="27" spans="1:17">
      <c r="A27" s="12"/>
      <c r="B27" s="25">
        <v>338</v>
      </c>
      <c r="C27" s="20" t="s">
        <v>32</v>
      </c>
      <c r="D27" s="46">
        <v>0</v>
      </c>
      <c r="E27" s="46">
        <v>155979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155979</v>
      </c>
      <c r="P27" s="47">
        <f t="shared" si="1"/>
        <v>43.363636363636367</v>
      </c>
      <c r="Q27" s="9"/>
    </row>
    <row r="28" spans="1:17" ht="15.75">
      <c r="A28" s="29" t="s">
        <v>38</v>
      </c>
      <c r="B28" s="30"/>
      <c r="C28" s="31"/>
      <c r="D28" s="32">
        <f t="shared" ref="D28:N28" si="7">SUM(D29:D35)</f>
        <v>166106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3491887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7"/>
        <v>0</v>
      </c>
      <c r="O28" s="32">
        <f>SUM(D28:N28)</f>
        <v>3657993</v>
      </c>
      <c r="P28" s="45">
        <f t="shared" si="1"/>
        <v>1016.9566305254378</v>
      </c>
      <c r="Q28" s="10"/>
    </row>
    <row r="29" spans="1:17">
      <c r="A29" s="12"/>
      <c r="B29" s="25">
        <v>342.2</v>
      </c>
      <c r="C29" s="20" t="s">
        <v>41</v>
      </c>
      <c r="D29" s="46">
        <v>107373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5" si="8">SUM(D29:N29)</f>
        <v>107373</v>
      </c>
      <c r="P29" s="47">
        <f t="shared" si="1"/>
        <v>29.850708924103419</v>
      </c>
      <c r="Q29" s="9"/>
    </row>
    <row r="30" spans="1:17">
      <c r="A30" s="12"/>
      <c r="B30" s="25">
        <v>343.2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600199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600199</v>
      </c>
      <c r="P30" s="47">
        <f t="shared" si="1"/>
        <v>166.86099527383931</v>
      </c>
      <c r="Q30" s="9"/>
    </row>
    <row r="31" spans="1:17">
      <c r="A31" s="12"/>
      <c r="B31" s="25">
        <v>343.3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682867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682867</v>
      </c>
      <c r="P31" s="47">
        <f t="shared" si="1"/>
        <v>189.84348067834307</v>
      </c>
      <c r="Q31" s="9"/>
    </row>
    <row r="32" spans="1:17">
      <c r="A32" s="12"/>
      <c r="B32" s="25">
        <v>343.4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939143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939143</v>
      </c>
      <c r="P32" s="47">
        <f t="shared" si="1"/>
        <v>261.09063108145676</v>
      </c>
      <c r="Q32" s="9"/>
    </row>
    <row r="33" spans="1:120">
      <c r="A33" s="12"/>
      <c r="B33" s="25">
        <v>343.5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1269678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1269678</v>
      </c>
      <c r="P33" s="47">
        <f t="shared" si="1"/>
        <v>352.98248540450373</v>
      </c>
      <c r="Q33" s="9"/>
    </row>
    <row r="34" spans="1:120">
      <c r="A34" s="12"/>
      <c r="B34" s="25">
        <v>343.8</v>
      </c>
      <c r="C34" s="20" t="s">
        <v>46</v>
      </c>
      <c r="D34" s="46">
        <v>12810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12810</v>
      </c>
      <c r="P34" s="47">
        <f t="shared" si="1"/>
        <v>3.561301084236864</v>
      </c>
      <c r="Q34" s="9"/>
    </row>
    <row r="35" spans="1:120">
      <c r="A35" s="12"/>
      <c r="B35" s="25">
        <v>347.2</v>
      </c>
      <c r="C35" s="20" t="s">
        <v>48</v>
      </c>
      <c r="D35" s="46">
        <v>45923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45923</v>
      </c>
      <c r="P35" s="47">
        <f t="shared" si="1"/>
        <v>12.767028078954684</v>
      </c>
      <c r="Q35" s="9"/>
    </row>
    <row r="36" spans="1:120" ht="15.75">
      <c r="A36" s="29" t="s">
        <v>39</v>
      </c>
      <c r="B36" s="30"/>
      <c r="C36" s="31"/>
      <c r="D36" s="32">
        <f t="shared" ref="D36:N36" si="9">SUM(D37:D38)</f>
        <v>7396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9"/>
        <v>0</v>
      </c>
      <c r="O36" s="32">
        <f>SUM(D36:N36)</f>
        <v>7396</v>
      </c>
      <c r="P36" s="45">
        <f t="shared" si="1"/>
        <v>2.0561579093689186</v>
      </c>
      <c r="Q36" s="10"/>
    </row>
    <row r="37" spans="1:120">
      <c r="A37" s="13"/>
      <c r="B37" s="39">
        <v>351.9</v>
      </c>
      <c r="C37" s="21" t="s">
        <v>125</v>
      </c>
      <c r="D37" s="46">
        <v>5351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38" si="10">SUM(D37:N37)</f>
        <v>5351</v>
      </c>
      <c r="P37" s="47">
        <f t="shared" si="1"/>
        <v>1.4876285793716986</v>
      </c>
      <c r="Q37" s="9"/>
    </row>
    <row r="38" spans="1:120">
      <c r="A38" s="13"/>
      <c r="B38" s="39">
        <v>359</v>
      </c>
      <c r="C38" s="21" t="s">
        <v>51</v>
      </c>
      <c r="D38" s="46">
        <v>2045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2045</v>
      </c>
      <c r="P38" s="47">
        <f t="shared" si="1"/>
        <v>0.56852932999721995</v>
      </c>
      <c r="Q38" s="9"/>
    </row>
    <row r="39" spans="1:120" ht="15.75">
      <c r="A39" s="29" t="s">
        <v>2</v>
      </c>
      <c r="B39" s="30"/>
      <c r="C39" s="31"/>
      <c r="D39" s="32">
        <f t="shared" ref="D39:N39" si="11">SUM(D40:D43)</f>
        <v>250572</v>
      </c>
      <c r="E39" s="32">
        <f t="shared" si="11"/>
        <v>21709</v>
      </c>
      <c r="F39" s="32">
        <f t="shared" si="11"/>
        <v>2</v>
      </c>
      <c r="G39" s="32">
        <f t="shared" si="11"/>
        <v>0</v>
      </c>
      <c r="H39" s="32">
        <f t="shared" si="11"/>
        <v>0</v>
      </c>
      <c r="I39" s="32">
        <f t="shared" si="11"/>
        <v>67190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1"/>
        <v>0</v>
      </c>
      <c r="O39" s="32">
        <f>SUM(D39:N39)</f>
        <v>339473</v>
      </c>
      <c r="P39" s="45">
        <f t="shared" si="1"/>
        <v>94.37670280789547</v>
      </c>
      <c r="Q39" s="10"/>
    </row>
    <row r="40" spans="1:120">
      <c r="A40" s="12"/>
      <c r="B40" s="25">
        <v>361.1</v>
      </c>
      <c r="C40" s="20" t="s">
        <v>53</v>
      </c>
      <c r="D40" s="46">
        <v>23494</v>
      </c>
      <c r="E40" s="46">
        <v>3735</v>
      </c>
      <c r="F40" s="46">
        <v>2</v>
      </c>
      <c r="G40" s="46">
        <v>0</v>
      </c>
      <c r="H40" s="46">
        <v>0</v>
      </c>
      <c r="I40" s="46">
        <v>6312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33543</v>
      </c>
      <c r="P40" s="47">
        <f t="shared" si="1"/>
        <v>9.3252710592160142</v>
      </c>
      <c r="Q40" s="9"/>
    </row>
    <row r="41" spans="1:120">
      <c r="A41" s="12"/>
      <c r="B41" s="25">
        <v>366</v>
      </c>
      <c r="C41" s="20" t="s">
        <v>55</v>
      </c>
      <c r="D41" s="46">
        <v>3749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6" si="12">SUM(D41:N41)</f>
        <v>3749</v>
      </c>
      <c r="P41" s="47">
        <f t="shared" si="1"/>
        <v>1.0422574367528497</v>
      </c>
      <c r="Q41" s="9"/>
    </row>
    <row r="42" spans="1:120">
      <c r="A42" s="12"/>
      <c r="B42" s="25">
        <v>369.3</v>
      </c>
      <c r="C42" s="20" t="s">
        <v>126</v>
      </c>
      <c r="D42" s="46">
        <v>37961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37961</v>
      </c>
      <c r="P42" s="47">
        <f t="shared" si="1"/>
        <v>10.553516819571865</v>
      </c>
      <c r="Q42" s="9"/>
    </row>
    <row r="43" spans="1:120">
      <c r="A43" s="12"/>
      <c r="B43" s="25">
        <v>369.9</v>
      </c>
      <c r="C43" s="20" t="s">
        <v>56</v>
      </c>
      <c r="D43" s="46">
        <v>185368</v>
      </c>
      <c r="E43" s="46">
        <v>17974</v>
      </c>
      <c r="F43" s="46">
        <v>0</v>
      </c>
      <c r="G43" s="46">
        <v>0</v>
      </c>
      <c r="H43" s="46">
        <v>0</v>
      </c>
      <c r="I43" s="46">
        <v>60878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264220</v>
      </c>
      <c r="P43" s="47">
        <f t="shared" si="1"/>
        <v>73.455657492354746</v>
      </c>
      <c r="Q43" s="9"/>
    </row>
    <row r="44" spans="1:120" ht="15.75">
      <c r="A44" s="29" t="s">
        <v>40</v>
      </c>
      <c r="B44" s="30"/>
      <c r="C44" s="31"/>
      <c r="D44" s="32">
        <f t="shared" ref="D44:N44" si="13">SUM(D45:D46)</f>
        <v>50929</v>
      </c>
      <c r="E44" s="32">
        <f t="shared" si="13"/>
        <v>89100</v>
      </c>
      <c r="F44" s="32">
        <f t="shared" si="13"/>
        <v>100594</v>
      </c>
      <c r="G44" s="32">
        <f t="shared" si="13"/>
        <v>0</v>
      </c>
      <c r="H44" s="32">
        <f t="shared" si="13"/>
        <v>0</v>
      </c>
      <c r="I44" s="32">
        <f t="shared" si="13"/>
        <v>0</v>
      </c>
      <c r="J44" s="32">
        <f t="shared" si="13"/>
        <v>0</v>
      </c>
      <c r="K44" s="32">
        <f t="shared" si="13"/>
        <v>0</v>
      </c>
      <c r="L44" s="32">
        <f t="shared" si="13"/>
        <v>0</v>
      </c>
      <c r="M44" s="32">
        <f t="shared" si="13"/>
        <v>0</v>
      </c>
      <c r="N44" s="32">
        <f t="shared" si="13"/>
        <v>0</v>
      </c>
      <c r="O44" s="32">
        <f t="shared" si="12"/>
        <v>240623</v>
      </c>
      <c r="P44" s="45">
        <f t="shared" si="1"/>
        <v>66.895468445927165</v>
      </c>
      <c r="Q44" s="9"/>
    </row>
    <row r="45" spans="1:120">
      <c r="A45" s="12"/>
      <c r="B45" s="25">
        <v>381</v>
      </c>
      <c r="C45" s="20" t="s">
        <v>57</v>
      </c>
      <c r="D45" s="46">
        <v>0</v>
      </c>
      <c r="E45" s="46">
        <v>89100</v>
      </c>
      <c r="F45" s="46">
        <v>100594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189694</v>
      </c>
      <c r="P45" s="47">
        <f t="shared" si="1"/>
        <v>52.736725048651657</v>
      </c>
      <c r="Q45" s="9"/>
    </row>
    <row r="46" spans="1:120" ht="15.75" thickBot="1">
      <c r="A46" s="12"/>
      <c r="B46" s="25">
        <v>384</v>
      </c>
      <c r="C46" s="20" t="s">
        <v>58</v>
      </c>
      <c r="D46" s="46">
        <v>50929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50929</v>
      </c>
      <c r="P46" s="47">
        <f t="shared" si="1"/>
        <v>14.158743397275508</v>
      </c>
      <c r="Q46" s="9"/>
    </row>
    <row r="47" spans="1:120" ht="16.5" thickBot="1">
      <c r="A47" s="14" t="s">
        <v>49</v>
      </c>
      <c r="B47" s="23"/>
      <c r="C47" s="22"/>
      <c r="D47" s="15">
        <f t="shared" ref="D47:N47" si="14">SUM(D5,D14,D17,D28,D36,D39,D44)</f>
        <v>3755487</v>
      </c>
      <c r="E47" s="15">
        <f t="shared" si="14"/>
        <v>266788</v>
      </c>
      <c r="F47" s="15">
        <f t="shared" si="14"/>
        <v>100596</v>
      </c>
      <c r="G47" s="15">
        <f t="shared" si="14"/>
        <v>0</v>
      </c>
      <c r="H47" s="15">
        <f t="shared" si="14"/>
        <v>0</v>
      </c>
      <c r="I47" s="15">
        <f t="shared" si="14"/>
        <v>10496460</v>
      </c>
      <c r="J47" s="15">
        <f t="shared" si="14"/>
        <v>0</v>
      </c>
      <c r="K47" s="15">
        <f t="shared" si="14"/>
        <v>0</v>
      </c>
      <c r="L47" s="15">
        <f t="shared" si="14"/>
        <v>0</v>
      </c>
      <c r="M47" s="15">
        <f t="shared" si="14"/>
        <v>0</v>
      </c>
      <c r="N47" s="15">
        <f t="shared" si="14"/>
        <v>0</v>
      </c>
      <c r="O47" s="15">
        <f>SUM(D47:N47)</f>
        <v>14619331</v>
      </c>
      <c r="P47" s="38">
        <f t="shared" si="1"/>
        <v>4064.312204614957</v>
      </c>
      <c r="Q47" s="6"/>
      <c r="R47" s="2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</row>
    <row r="48" spans="1:120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9"/>
    </row>
    <row r="49" spans="1:16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121" t="s">
        <v>129</v>
      </c>
      <c r="N49" s="121"/>
      <c r="O49" s="121"/>
      <c r="P49" s="43">
        <v>3597</v>
      </c>
    </row>
    <row r="50" spans="1:16">
      <c r="A50" s="122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100"/>
    </row>
    <row r="51" spans="1:16" ht="15.75" customHeight="1" thickBot="1">
      <c r="A51" s="123" t="s">
        <v>71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3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113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59</v>
      </c>
      <c r="B3" s="111"/>
      <c r="C3" s="112"/>
      <c r="D3" s="131" t="s">
        <v>34</v>
      </c>
      <c r="E3" s="132"/>
      <c r="F3" s="132"/>
      <c r="G3" s="132"/>
      <c r="H3" s="133"/>
      <c r="I3" s="131" t="s">
        <v>35</v>
      </c>
      <c r="J3" s="133"/>
      <c r="K3" s="131" t="s">
        <v>37</v>
      </c>
      <c r="L3" s="132"/>
      <c r="M3" s="133"/>
      <c r="N3" s="36"/>
      <c r="O3" s="37"/>
      <c r="P3" s="134" t="s">
        <v>114</v>
      </c>
      <c r="Q3" s="11"/>
      <c r="R3"/>
    </row>
    <row r="4" spans="1:134" ht="32.25" customHeight="1" thickBot="1">
      <c r="A4" s="113"/>
      <c r="B4" s="114"/>
      <c r="C4" s="115"/>
      <c r="D4" s="34" t="s">
        <v>3</v>
      </c>
      <c r="E4" s="34" t="s">
        <v>60</v>
      </c>
      <c r="F4" s="34" t="s">
        <v>61</v>
      </c>
      <c r="G4" s="34" t="s">
        <v>62</v>
      </c>
      <c r="H4" s="34" t="s">
        <v>4</v>
      </c>
      <c r="I4" s="34" t="s">
        <v>5</v>
      </c>
      <c r="J4" s="35" t="s">
        <v>63</v>
      </c>
      <c r="K4" s="35" t="s">
        <v>6</v>
      </c>
      <c r="L4" s="35" t="s">
        <v>7</v>
      </c>
      <c r="M4" s="35" t="s">
        <v>115</v>
      </c>
      <c r="N4" s="35" t="s">
        <v>8</v>
      </c>
      <c r="O4" s="35" t="s">
        <v>116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117</v>
      </c>
      <c r="B5" s="26"/>
      <c r="C5" s="26"/>
      <c r="D5" s="27">
        <f t="shared" ref="D5:N5" si="0">SUM(D6:D13)</f>
        <v>2023138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2023138</v>
      </c>
      <c r="P5" s="33">
        <f t="shared" ref="P5:P52" si="1">(O5/P$54)</f>
        <v>557.18479757642524</v>
      </c>
      <c r="Q5" s="6"/>
    </row>
    <row r="6" spans="1:134">
      <c r="A6" s="12"/>
      <c r="B6" s="25">
        <v>311</v>
      </c>
      <c r="C6" s="20" t="s">
        <v>1</v>
      </c>
      <c r="D6" s="46">
        <v>1030653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1030653</v>
      </c>
      <c r="P6" s="47">
        <f t="shared" si="1"/>
        <v>283.84825117047643</v>
      </c>
      <c r="Q6" s="9"/>
    </row>
    <row r="7" spans="1:134">
      <c r="A7" s="12"/>
      <c r="B7" s="25">
        <v>312.41000000000003</v>
      </c>
      <c r="C7" s="20" t="s">
        <v>118</v>
      </c>
      <c r="D7" s="46">
        <v>100090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100090</v>
      </c>
      <c r="P7" s="47">
        <f t="shared" si="1"/>
        <v>27.565408978242907</v>
      </c>
      <c r="Q7" s="9"/>
    </row>
    <row r="8" spans="1:134">
      <c r="A8" s="12"/>
      <c r="B8" s="25">
        <v>314.10000000000002</v>
      </c>
      <c r="C8" s="20" t="s">
        <v>11</v>
      </c>
      <c r="D8" s="46">
        <v>310977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310977</v>
      </c>
      <c r="P8" s="47">
        <f t="shared" si="1"/>
        <v>85.645001377031122</v>
      </c>
      <c r="Q8" s="9"/>
    </row>
    <row r="9" spans="1:134">
      <c r="A9" s="12"/>
      <c r="B9" s="25">
        <v>314.3</v>
      </c>
      <c r="C9" s="20" t="s">
        <v>12</v>
      </c>
      <c r="D9" s="46">
        <v>47496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47496</v>
      </c>
      <c r="P9" s="47">
        <f t="shared" si="1"/>
        <v>13.080694023684936</v>
      </c>
      <c r="Q9" s="9"/>
    </row>
    <row r="10" spans="1:134">
      <c r="A10" s="12"/>
      <c r="B10" s="25">
        <v>314.39999999999998</v>
      </c>
      <c r="C10" s="20" t="s">
        <v>13</v>
      </c>
      <c r="D10" s="46">
        <v>18808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18808</v>
      </c>
      <c r="P10" s="47">
        <f t="shared" si="1"/>
        <v>5.1798402643899752</v>
      </c>
      <c r="Q10" s="9"/>
    </row>
    <row r="11" spans="1:134">
      <c r="A11" s="12"/>
      <c r="B11" s="25">
        <v>315.2</v>
      </c>
      <c r="C11" s="20" t="s">
        <v>119</v>
      </c>
      <c r="D11" s="46">
        <v>112665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112665</v>
      </c>
      <c r="P11" s="47">
        <f t="shared" si="1"/>
        <v>31.028642247314789</v>
      </c>
      <c r="Q11" s="9"/>
    </row>
    <row r="12" spans="1:134">
      <c r="A12" s="12"/>
      <c r="B12" s="25">
        <v>316</v>
      </c>
      <c r="C12" s="20" t="s">
        <v>78</v>
      </c>
      <c r="D12" s="46">
        <v>49623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49623</v>
      </c>
      <c r="P12" s="47">
        <f t="shared" si="1"/>
        <v>13.666483062517212</v>
      </c>
      <c r="Q12" s="9"/>
    </row>
    <row r="13" spans="1:134">
      <c r="A13" s="12"/>
      <c r="B13" s="25">
        <v>319.89999999999998</v>
      </c>
      <c r="C13" s="20" t="s">
        <v>120</v>
      </c>
      <c r="D13" s="46">
        <v>352826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9" si="3">SUM(D13:N13)</f>
        <v>352826</v>
      </c>
      <c r="P13" s="47">
        <f t="shared" si="1"/>
        <v>97.170476452767829</v>
      </c>
      <c r="Q13" s="9"/>
    </row>
    <row r="14" spans="1:134" ht="15.75">
      <c r="A14" s="29" t="s">
        <v>16</v>
      </c>
      <c r="B14" s="30"/>
      <c r="C14" s="31"/>
      <c r="D14" s="32">
        <f t="shared" ref="D14:N14" si="4">SUM(D15:D16)</f>
        <v>290227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32">
        <f t="shared" si="4"/>
        <v>0</v>
      </c>
      <c r="O14" s="44">
        <f t="shared" si="3"/>
        <v>290227</v>
      </c>
      <c r="P14" s="45">
        <f t="shared" si="1"/>
        <v>79.930322225282296</v>
      </c>
      <c r="Q14" s="10"/>
    </row>
    <row r="15" spans="1:134">
      <c r="A15" s="12"/>
      <c r="B15" s="25">
        <v>323.10000000000002</v>
      </c>
      <c r="C15" s="20" t="s">
        <v>17</v>
      </c>
      <c r="D15" s="46">
        <v>274456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3"/>
        <v>274456</v>
      </c>
      <c r="P15" s="47">
        <f t="shared" si="1"/>
        <v>75.586890663728994</v>
      </c>
      <c r="Q15" s="9"/>
    </row>
    <row r="16" spans="1:134">
      <c r="A16" s="12"/>
      <c r="B16" s="25">
        <v>329.5</v>
      </c>
      <c r="C16" s="20" t="s">
        <v>121</v>
      </c>
      <c r="D16" s="46">
        <v>15771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3"/>
        <v>15771</v>
      </c>
      <c r="P16" s="47">
        <f t="shared" si="1"/>
        <v>4.3434315615532908</v>
      </c>
      <c r="Q16" s="9"/>
    </row>
    <row r="17" spans="1:17" ht="15.75">
      <c r="A17" s="29" t="s">
        <v>122</v>
      </c>
      <c r="B17" s="30"/>
      <c r="C17" s="31"/>
      <c r="D17" s="32">
        <f t="shared" ref="D17:N17" si="5">SUM(D18:D31)</f>
        <v>1761250</v>
      </c>
      <c r="E17" s="32">
        <f t="shared" si="5"/>
        <v>95645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2129397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 t="shared" si="3"/>
        <v>3986292</v>
      </c>
      <c r="P17" s="45">
        <f t="shared" si="1"/>
        <v>1097.8496282015974</v>
      </c>
      <c r="Q17" s="10"/>
    </row>
    <row r="18" spans="1:17">
      <c r="A18" s="12"/>
      <c r="B18" s="25">
        <v>331.1</v>
      </c>
      <c r="C18" s="20" t="s">
        <v>19</v>
      </c>
      <c r="D18" s="46">
        <v>233805</v>
      </c>
      <c r="E18" s="46">
        <v>0</v>
      </c>
      <c r="F18" s="46">
        <v>0</v>
      </c>
      <c r="G18" s="46">
        <v>0</v>
      </c>
      <c r="H18" s="46">
        <v>0</v>
      </c>
      <c r="I18" s="46">
        <v>2824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3"/>
        <v>236629</v>
      </c>
      <c r="P18" s="47">
        <f t="shared" si="1"/>
        <v>65.169099421646933</v>
      </c>
      <c r="Q18" s="9"/>
    </row>
    <row r="19" spans="1:17">
      <c r="A19" s="12"/>
      <c r="B19" s="25">
        <v>331.2</v>
      </c>
      <c r="C19" s="20" t="s">
        <v>68</v>
      </c>
      <c r="D19" s="46">
        <v>353902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3"/>
        <v>353902</v>
      </c>
      <c r="P19" s="47">
        <f t="shared" si="1"/>
        <v>97.466813549986227</v>
      </c>
      <c r="Q19" s="9"/>
    </row>
    <row r="20" spans="1:17">
      <c r="A20" s="12"/>
      <c r="B20" s="25">
        <v>331.31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62206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9" si="6">SUM(D20:N20)</f>
        <v>62206</v>
      </c>
      <c r="P20" s="47">
        <f t="shared" si="1"/>
        <v>17.13191958138254</v>
      </c>
      <c r="Q20" s="9"/>
    </row>
    <row r="21" spans="1:17">
      <c r="A21" s="12"/>
      <c r="B21" s="25">
        <v>331.62</v>
      </c>
      <c r="C21" s="20" t="s">
        <v>106</v>
      </c>
      <c r="D21" s="46">
        <v>223865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223865</v>
      </c>
      <c r="P21" s="47">
        <f t="shared" si="1"/>
        <v>61.653814376204899</v>
      </c>
      <c r="Q21" s="9"/>
    </row>
    <row r="22" spans="1:17">
      <c r="A22" s="12"/>
      <c r="B22" s="25">
        <v>334.2</v>
      </c>
      <c r="C22" s="20" t="s">
        <v>22</v>
      </c>
      <c r="D22" s="46">
        <v>599095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599095</v>
      </c>
      <c r="P22" s="47">
        <f t="shared" si="1"/>
        <v>164.99449187551639</v>
      </c>
      <c r="Q22" s="9"/>
    </row>
    <row r="23" spans="1:17">
      <c r="A23" s="12"/>
      <c r="B23" s="25">
        <v>334.31</v>
      </c>
      <c r="C23" s="20" t="s">
        <v>90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601570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601570</v>
      </c>
      <c r="P23" s="47">
        <f t="shared" si="1"/>
        <v>165.67612228036353</v>
      </c>
      <c r="Q23" s="9"/>
    </row>
    <row r="24" spans="1:17">
      <c r="A24" s="12"/>
      <c r="B24" s="25">
        <v>334.35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1462797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1462797</v>
      </c>
      <c r="P24" s="47">
        <f t="shared" si="1"/>
        <v>402.86339851280638</v>
      </c>
      <c r="Q24" s="9"/>
    </row>
    <row r="25" spans="1:17">
      <c r="A25" s="12"/>
      <c r="B25" s="25">
        <v>334.5</v>
      </c>
      <c r="C25" s="20" t="s">
        <v>107</v>
      </c>
      <c r="D25" s="46">
        <v>35120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35120</v>
      </c>
      <c r="P25" s="47">
        <f t="shared" si="1"/>
        <v>9.6722665932250074</v>
      </c>
      <c r="Q25" s="9"/>
    </row>
    <row r="26" spans="1:17">
      <c r="A26" s="12"/>
      <c r="B26" s="25">
        <v>335.125</v>
      </c>
      <c r="C26" s="20" t="s">
        <v>123</v>
      </c>
      <c r="D26" s="46">
        <v>136948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136948</v>
      </c>
      <c r="P26" s="47">
        <f t="shared" si="1"/>
        <v>37.716331589093912</v>
      </c>
      <c r="Q26" s="9"/>
    </row>
    <row r="27" spans="1:17">
      <c r="A27" s="12"/>
      <c r="B27" s="25">
        <v>335.14</v>
      </c>
      <c r="C27" s="20" t="s">
        <v>80</v>
      </c>
      <c r="D27" s="46">
        <v>1308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1308</v>
      </c>
      <c r="P27" s="47">
        <f t="shared" si="1"/>
        <v>0.36023134122831174</v>
      </c>
      <c r="Q27" s="9"/>
    </row>
    <row r="28" spans="1:17">
      <c r="A28" s="12"/>
      <c r="B28" s="25">
        <v>335.15</v>
      </c>
      <c r="C28" s="20" t="s">
        <v>81</v>
      </c>
      <c r="D28" s="46">
        <v>570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570</v>
      </c>
      <c r="P28" s="47">
        <f t="shared" si="1"/>
        <v>0.1569815477829799</v>
      </c>
      <c r="Q28" s="9"/>
    </row>
    <row r="29" spans="1:17">
      <c r="A29" s="12"/>
      <c r="B29" s="25">
        <v>335.18</v>
      </c>
      <c r="C29" s="20" t="s">
        <v>124</v>
      </c>
      <c r="D29" s="46">
        <v>158713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158713</v>
      </c>
      <c r="P29" s="47">
        <f t="shared" si="1"/>
        <v>43.710548058386117</v>
      </c>
      <c r="Q29" s="9"/>
    </row>
    <row r="30" spans="1:17">
      <c r="A30" s="12"/>
      <c r="B30" s="25">
        <v>338</v>
      </c>
      <c r="C30" s="20" t="s">
        <v>32</v>
      </c>
      <c r="D30" s="46">
        <v>0</v>
      </c>
      <c r="E30" s="46">
        <v>95645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95645</v>
      </c>
      <c r="P30" s="47">
        <f t="shared" si="1"/>
        <v>26.341228311759846</v>
      </c>
      <c r="Q30" s="9"/>
    </row>
    <row r="31" spans="1:17">
      <c r="A31" s="12"/>
      <c r="B31" s="25">
        <v>339</v>
      </c>
      <c r="C31" s="20" t="s">
        <v>33</v>
      </c>
      <c r="D31" s="46">
        <v>17924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17924</v>
      </c>
      <c r="P31" s="47">
        <f t="shared" si="1"/>
        <v>4.9363811622142659</v>
      </c>
      <c r="Q31" s="9"/>
    </row>
    <row r="32" spans="1:17" ht="15.75">
      <c r="A32" s="29" t="s">
        <v>38</v>
      </c>
      <c r="B32" s="30"/>
      <c r="C32" s="31"/>
      <c r="D32" s="32">
        <f t="shared" ref="D32:N32" si="7">SUM(D33:D39)</f>
        <v>168039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3194104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7"/>
        <v>0</v>
      </c>
      <c r="O32" s="32">
        <f>SUM(D32:N32)</f>
        <v>3362143</v>
      </c>
      <c r="P32" s="45">
        <f t="shared" si="1"/>
        <v>925.95510878545861</v>
      </c>
      <c r="Q32" s="10"/>
    </row>
    <row r="33" spans="1:17">
      <c r="A33" s="12"/>
      <c r="B33" s="25">
        <v>342.2</v>
      </c>
      <c r="C33" s="20" t="s">
        <v>41</v>
      </c>
      <c r="D33" s="46">
        <v>95402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9" si="8">SUM(D33:N33)</f>
        <v>95402</v>
      </c>
      <c r="P33" s="47">
        <f t="shared" si="1"/>
        <v>26.274304599283944</v>
      </c>
      <c r="Q33" s="9"/>
    </row>
    <row r="34" spans="1:17">
      <c r="A34" s="12"/>
      <c r="B34" s="25">
        <v>343.2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455504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455504</v>
      </c>
      <c r="P34" s="47">
        <f t="shared" si="1"/>
        <v>125.44863673919031</v>
      </c>
      <c r="Q34" s="9"/>
    </row>
    <row r="35" spans="1:17">
      <c r="A35" s="12"/>
      <c r="B35" s="25">
        <v>343.3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658027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658027</v>
      </c>
      <c r="P35" s="47">
        <f t="shared" si="1"/>
        <v>181.22473147893143</v>
      </c>
      <c r="Q35" s="9"/>
    </row>
    <row r="36" spans="1:17">
      <c r="A36" s="12"/>
      <c r="B36" s="25">
        <v>343.4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853484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853484</v>
      </c>
      <c r="P36" s="47">
        <f t="shared" si="1"/>
        <v>235.05480583861194</v>
      </c>
      <c r="Q36" s="9"/>
    </row>
    <row r="37" spans="1:17">
      <c r="A37" s="12"/>
      <c r="B37" s="25">
        <v>343.5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1227089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1227089</v>
      </c>
      <c r="P37" s="47">
        <f t="shared" si="1"/>
        <v>337.94794822362985</v>
      </c>
      <c r="Q37" s="9"/>
    </row>
    <row r="38" spans="1:17">
      <c r="A38" s="12"/>
      <c r="B38" s="25">
        <v>343.8</v>
      </c>
      <c r="C38" s="20" t="s">
        <v>46</v>
      </c>
      <c r="D38" s="46">
        <v>38000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38000</v>
      </c>
      <c r="P38" s="47">
        <f t="shared" si="1"/>
        <v>10.465436518865326</v>
      </c>
      <c r="Q38" s="9"/>
    </row>
    <row r="39" spans="1:17">
      <c r="A39" s="12"/>
      <c r="B39" s="25">
        <v>347.2</v>
      </c>
      <c r="C39" s="20" t="s">
        <v>48</v>
      </c>
      <c r="D39" s="46">
        <v>34637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34637</v>
      </c>
      <c r="P39" s="47">
        <f t="shared" si="1"/>
        <v>9.5392453869457441</v>
      </c>
      <c r="Q39" s="9"/>
    </row>
    <row r="40" spans="1:17" ht="15.75">
      <c r="A40" s="29" t="s">
        <v>39</v>
      </c>
      <c r="B40" s="30"/>
      <c r="C40" s="31"/>
      <c r="D40" s="32">
        <f t="shared" ref="D40:N40" si="9">SUM(D41:D42)</f>
        <v>10257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 t="shared" ref="O40:O52" si="10">SUM(D40:N40)</f>
        <v>10257</v>
      </c>
      <c r="P40" s="45">
        <f t="shared" si="1"/>
        <v>2.824841641421096</v>
      </c>
      <c r="Q40" s="10"/>
    </row>
    <row r="41" spans="1:17">
      <c r="A41" s="13"/>
      <c r="B41" s="39">
        <v>351.9</v>
      </c>
      <c r="C41" s="21" t="s">
        <v>125</v>
      </c>
      <c r="D41" s="46">
        <v>7361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7361</v>
      </c>
      <c r="P41" s="47">
        <f t="shared" si="1"/>
        <v>2.0272652161938858</v>
      </c>
      <c r="Q41" s="9"/>
    </row>
    <row r="42" spans="1:17">
      <c r="A42" s="13"/>
      <c r="B42" s="39">
        <v>359</v>
      </c>
      <c r="C42" s="21" t="s">
        <v>51</v>
      </c>
      <c r="D42" s="46">
        <v>2896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2896</v>
      </c>
      <c r="P42" s="47">
        <f t="shared" si="1"/>
        <v>0.79757642522721017</v>
      </c>
      <c r="Q42" s="9"/>
    </row>
    <row r="43" spans="1:17" ht="15.75">
      <c r="A43" s="29" t="s">
        <v>2</v>
      </c>
      <c r="B43" s="30"/>
      <c r="C43" s="31"/>
      <c r="D43" s="32">
        <f t="shared" ref="D43:N43" si="11">SUM(D44:D48)</f>
        <v>1467981</v>
      </c>
      <c r="E43" s="32">
        <f t="shared" si="11"/>
        <v>13044</v>
      </c>
      <c r="F43" s="32">
        <f t="shared" si="11"/>
        <v>8</v>
      </c>
      <c r="G43" s="32">
        <f t="shared" si="11"/>
        <v>0</v>
      </c>
      <c r="H43" s="32">
        <f t="shared" si="11"/>
        <v>0</v>
      </c>
      <c r="I43" s="32">
        <f t="shared" si="11"/>
        <v>139248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1"/>
        <v>0</v>
      </c>
      <c r="O43" s="32">
        <f t="shared" si="10"/>
        <v>1620281</v>
      </c>
      <c r="P43" s="45">
        <f t="shared" si="1"/>
        <v>446.23547232167448</v>
      </c>
      <c r="Q43" s="10"/>
    </row>
    <row r="44" spans="1:17">
      <c r="A44" s="12"/>
      <c r="B44" s="25">
        <v>361.1</v>
      </c>
      <c r="C44" s="20" t="s">
        <v>53</v>
      </c>
      <c r="D44" s="46">
        <v>1487</v>
      </c>
      <c r="E44" s="46">
        <v>1393</v>
      </c>
      <c r="F44" s="46">
        <v>8</v>
      </c>
      <c r="G44" s="46">
        <v>0</v>
      </c>
      <c r="H44" s="46">
        <v>0</v>
      </c>
      <c r="I44" s="46">
        <v>2055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4943</v>
      </c>
      <c r="P44" s="47">
        <f t="shared" si="1"/>
        <v>1.3613329661250344</v>
      </c>
      <c r="Q44" s="9"/>
    </row>
    <row r="45" spans="1:17">
      <c r="A45" s="12"/>
      <c r="B45" s="25">
        <v>364</v>
      </c>
      <c r="C45" s="20" t="s">
        <v>91</v>
      </c>
      <c r="D45" s="46">
        <v>16455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16455</v>
      </c>
      <c r="P45" s="47">
        <f t="shared" si="1"/>
        <v>4.531809418892867</v>
      </c>
      <c r="Q45" s="9"/>
    </row>
    <row r="46" spans="1:17">
      <c r="A46" s="12"/>
      <c r="B46" s="25">
        <v>366</v>
      </c>
      <c r="C46" s="20" t="s">
        <v>55</v>
      </c>
      <c r="D46" s="46">
        <v>4083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4083</v>
      </c>
      <c r="P46" s="47">
        <f t="shared" si="1"/>
        <v>1.1244836133296612</v>
      </c>
      <c r="Q46" s="9"/>
    </row>
    <row r="47" spans="1:17">
      <c r="A47" s="12"/>
      <c r="B47" s="25">
        <v>369.3</v>
      </c>
      <c r="C47" s="20" t="s">
        <v>126</v>
      </c>
      <c r="D47" s="46">
        <v>1266629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1266629</v>
      </c>
      <c r="P47" s="47">
        <f t="shared" si="1"/>
        <v>348.83751032773341</v>
      </c>
      <c r="Q47" s="9"/>
    </row>
    <row r="48" spans="1:17">
      <c r="A48" s="12"/>
      <c r="B48" s="25">
        <v>369.9</v>
      </c>
      <c r="C48" s="20" t="s">
        <v>56</v>
      </c>
      <c r="D48" s="46">
        <v>179327</v>
      </c>
      <c r="E48" s="46">
        <v>11651</v>
      </c>
      <c r="F48" s="46">
        <v>0</v>
      </c>
      <c r="G48" s="46">
        <v>0</v>
      </c>
      <c r="H48" s="46">
        <v>0</v>
      </c>
      <c r="I48" s="46">
        <v>137193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328171</v>
      </c>
      <c r="P48" s="47">
        <f t="shared" si="1"/>
        <v>90.380335995593498</v>
      </c>
      <c r="Q48" s="9"/>
    </row>
    <row r="49" spans="1:120" ht="15.75">
      <c r="A49" s="29" t="s">
        <v>40</v>
      </c>
      <c r="B49" s="30"/>
      <c r="C49" s="31"/>
      <c r="D49" s="32">
        <f t="shared" ref="D49:N49" si="12">SUM(D50:D51)</f>
        <v>24840</v>
      </c>
      <c r="E49" s="32">
        <f t="shared" si="12"/>
        <v>77869</v>
      </c>
      <c r="F49" s="32">
        <f t="shared" si="12"/>
        <v>82202</v>
      </c>
      <c r="G49" s="32">
        <f t="shared" si="12"/>
        <v>0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2"/>
        <v>0</v>
      </c>
      <c r="O49" s="32">
        <f t="shared" si="10"/>
        <v>184911</v>
      </c>
      <c r="P49" s="45">
        <f t="shared" si="1"/>
        <v>50.925640319471221</v>
      </c>
      <c r="Q49" s="9"/>
    </row>
    <row r="50" spans="1:120">
      <c r="A50" s="12"/>
      <c r="B50" s="25">
        <v>381</v>
      </c>
      <c r="C50" s="20" t="s">
        <v>57</v>
      </c>
      <c r="D50" s="46">
        <v>1722</v>
      </c>
      <c r="E50" s="46">
        <v>77869</v>
      </c>
      <c r="F50" s="46">
        <v>82202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161793</v>
      </c>
      <c r="P50" s="47">
        <f t="shared" si="1"/>
        <v>44.558799228862576</v>
      </c>
      <c r="Q50" s="9"/>
    </row>
    <row r="51" spans="1:120" ht="15.75" thickBot="1">
      <c r="A51" s="12"/>
      <c r="B51" s="25">
        <v>384</v>
      </c>
      <c r="C51" s="20" t="s">
        <v>58</v>
      </c>
      <c r="D51" s="46">
        <v>23118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23118</v>
      </c>
      <c r="P51" s="47">
        <f t="shared" si="1"/>
        <v>6.3668410906086477</v>
      </c>
      <c r="Q51" s="9"/>
    </row>
    <row r="52" spans="1:120" ht="16.5" thickBot="1">
      <c r="A52" s="14" t="s">
        <v>49</v>
      </c>
      <c r="B52" s="23"/>
      <c r="C52" s="22"/>
      <c r="D52" s="15">
        <f t="shared" ref="D52:N52" si="13">SUM(D5,D14,D17,D32,D40,D43,D49)</f>
        <v>5745732</v>
      </c>
      <c r="E52" s="15">
        <f t="shared" si="13"/>
        <v>186558</v>
      </c>
      <c r="F52" s="15">
        <f t="shared" si="13"/>
        <v>82210</v>
      </c>
      <c r="G52" s="15">
        <f t="shared" si="13"/>
        <v>0</v>
      </c>
      <c r="H52" s="15">
        <f t="shared" si="13"/>
        <v>0</v>
      </c>
      <c r="I52" s="15">
        <f t="shared" si="13"/>
        <v>5462749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3"/>
        <v>0</v>
      </c>
      <c r="O52" s="15">
        <f t="shared" si="10"/>
        <v>11477249</v>
      </c>
      <c r="P52" s="38">
        <f t="shared" si="1"/>
        <v>3160.9058110713304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121" t="s">
        <v>127</v>
      </c>
      <c r="N54" s="121"/>
      <c r="O54" s="121"/>
      <c r="P54" s="43">
        <v>3631</v>
      </c>
    </row>
    <row r="55" spans="1:120">
      <c r="A55" s="122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100"/>
    </row>
    <row r="56" spans="1:120" ht="15.75" customHeight="1" thickBot="1">
      <c r="A56" s="123" t="s">
        <v>71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3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34</v>
      </c>
      <c r="E3" s="132"/>
      <c r="F3" s="132"/>
      <c r="G3" s="132"/>
      <c r="H3" s="133"/>
      <c r="I3" s="131" t="s">
        <v>35</v>
      </c>
      <c r="J3" s="133"/>
      <c r="K3" s="131" t="s">
        <v>37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60</v>
      </c>
      <c r="F4" s="34" t="s">
        <v>61</v>
      </c>
      <c r="G4" s="34" t="s">
        <v>62</v>
      </c>
      <c r="H4" s="34" t="s">
        <v>4</v>
      </c>
      <c r="I4" s="34" t="s">
        <v>5</v>
      </c>
      <c r="J4" s="35" t="s">
        <v>63</v>
      </c>
      <c r="K4" s="35" t="s">
        <v>6</v>
      </c>
      <c r="L4" s="35" t="s">
        <v>7</v>
      </c>
      <c r="M4" s="35" t="s">
        <v>8</v>
      </c>
      <c r="N4" s="35" t="s">
        <v>36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1888078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1888078</v>
      </c>
      <c r="O5" s="33">
        <f t="shared" ref="O5:O51" si="1">(N5/O$53)</f>
        <v>524.320466537073</v>
      </c>
      <c r="P5" s="6"/>
    </row>
    <row r="6" spans="1:133">
      <c r="A6" s="12"/>
      <c r="B6" s="25">
        <v>311</v>
      </c>
      <c r="C6" s="20" t="s">
        <v>1</v>
      </c>
      <c r="D6" s="46">
        <v>969912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969912</v>
      </c>
      <c r="O6" s="47">
        <f t="shared" si="1"/>
        <v>269.34518189391838</v>
      </c>
      <c r="P6" s="9"/>
    </row>
    <row r="7" spans="1:133">
      <c r="A7" s="12"/>
      <c r="B7" s="25">
        <v>312.41000000000003</v>
      </c>
      <c r="C7" s="20" t="s">
        <v>111</v>
      </c>
      <c r="D7" s="46">
        <v>88419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88419</v>
      </c>
      <c r="O7" s="47">
        <f t="shared" si="1"/>
        <v>24.554012774229381</v>
      </c>
      <c r="P7" s="9"/>
    </row>
    <row r="8" spans="1:133">
      <c r="A8" s="12"/>
      <c r="B8" s="25">
        <v>312.60000000000002</v>
      </c>
      <c r="C8" s="20" t="s">
        <v>10</v>
      </c>
      <c r="D8" s="46">
        <v>298311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298311</v>
      </c>
      <c r="O8" s="47">
        <f t="shared" si="1"/>
        <v>82.841155234657037</v>
      </c>
      <c r="P8" s="9"/>
    </row>
    <row r="9" spans="1:133">
      <c r="A9" s="12"/>
      <c r="B9" s="25">
        <v>314.10000000000002</v>
      </c>
      <c r="C9" s="20" t="s">
        <v>11</v>
      </c>
      <c r="D9" s="46">
        <v>306371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306371</v>
      </c>
      <c r="O9" s="47">
        <f t="shared" si="1"/>
        <v>85.079422382671481</v>
      </c>
      <c r="P9" s="9"/>
    </row>
    <row r="10" spans="1:133">
      <c r="A10" s="12"/>
      <c r="B10" s="25">
        <v>314.3</v>
      </c>
      <c r="C10" s="20" t="s">
        <v>12</v>
      </c>
      <c r="D10" s="46">
        <v>47983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47983</v>
      </c>
      <c r="O10" s="47">
        <f t="shared" si="1"/>
        <v>13.324909747292418</v>
      </c>
      <c r="P10" s="9"/>
    </row>
    <row r="11" spans="1:133">
      <c r="A11" s="12"/>
      <c r="B11" s="25">
        <v>314.39999999999998</v>
      </c>
      <c r="C11" s="20" t="s">
        <v>13</v>
      </c>
      <c r="D11" s="46">
        <v>15919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15919</v>
      </c>
      <c r="O11" s="47">
        <f t="shared" si="1"/>
        <v>4.4207164676478756</v>
      </c>
      <c r="P11" s="9"/>
    </row>
    <row r="12" spans="1:133">
      <c r="A12" s="12"/>
      <c r="B12" s="25">
        <v>315</v>
      </c>
      <c r="C12" s="20" t="s">
        <v>77</v>
      </c>
      <c r="D12" s="46">
        <v>112418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112418</v>
      </c>
      <c r="O12" s="47">
        <f t="shared" si="1"/>
        <v>31.218550402665926</v>
      </c>
      <c r="P12" s="9"/>
    </row>
    <row r="13" spans="1:133">
      <c r="A13" s="12"/>
      <c r="B13" s="25">
        <v>316</v>
      </c>
      <c r="C13" s="20" t="s">
        <v>78</v>
      </c>
      <c r="D13" s="46">
        <v>48745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48745</v>
      </c>
      <c r="O13" s="47">
        <f t="shared" si="1"/>
        <v>13.536517633990558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264461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264461</v>
      </c>
      <c r="O14" s="45">
        <f t="shared" si="1"/>
        <v>73.440988614273806</v>
      </c>
      <c r="P14" s="10"/>
    </row>
    <row r="15" spans="1:133">
      <c r="A15" s="12"/>
      <c r="B15" s="25">
        <v>323.10000000000002</v>
      </c>
      <c r="C15" s="20" t="s">
        <v>17</v>
      </c>
      <c r="D15" s="46">
        <v>261213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261213</v>
      </c>
      <c r="O15" s="47">
        <f t="shared" si="1"/>
        <v>72.539016939738957</v>
      </c>
      <c r="P15" s="9"/>
    </row>
    <row r="16" spans="1:133">
      <c r="A16" s="12"/>
      <c r="B16" s="25">
        <v>329</v>
      </c>
      <c r="C16" s="20" t="s">
        <v>18</v>
      </c>
      <c r="D16" s="46">
        <v>3248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3248</v>
      </c>
      <c r="O16" s="47">
        <f t="shared" si="1"/>
        <v>0.90197167453485139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SUM(D18:D31)</f>
        <v>1410466</v>
      </c>
      <c r="E17" s="32">
        <f t="shared" si="5"/>
        <v>167969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306768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1885203</v>
      </c>
      <c r="O17" s="45">
        <f t="shared" si="1"/>
        <v>523.52207720077752</v>
      </c>
      <c r="P17" s="10"/>
    </row>
    <row r="18" spans="1:16">
      <c r="A18" s="12"/>
      <c r="B18" s="25">
        <v>331.1</v>
      </c>
      <c r="C18" s="20" t="s">
        <v>19</v>
      </c>
      <c r="D18" s="46">
        <v>761582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761582</v>
      </c>
      <c r="O18" s="47">
        <f t="shared" si="1"/>
        <v>211.49180783115801</v>
      </c>
      <c r="P18" s="9"/>
    </row>
    <row r="19" spans="1:16">
      <c r="A19" s="12"/>
      <c r="B19" s="25">
        <v>331.2</v>
      </c>
      <c r="C19" s="20" t="s">
        <v>68</v>
      </c>
      <c r="D19" s="46">
        <v>49038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49038</v>
      </c>
      <c r="O19" s="47">
        <f t="shared" si="1"/>
        <v>13.617883921133018</v>
      </c>
      <c r="P19" s="9"/>
    </row>
    <row r="20" spans="1:16">
      <c r="A20" s="12"/>
      <c r="B20" s="25">
        <v>331.31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158757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158757</v>
      </c>
      <c r="O20" s="47">
        <f t="shared" si="1"/>
        <v>44.086920299916692</v>
      </c>
      <c r="P20" s="9"/>
    </row>
    <row r="21" spans="1:16">
      <c r="A21" s="12"/>
      <c r="B21" s="25">
        <v>331.62</v>
      </c>
      <c r="C21" s="20" t="s">
        <v>106</v>
      </c>
      <c r="D21" s="46">
        <v>14559</v>
      </c>
      <c r="E21" s="46">
        <v>0</v>
      </c>
      <c r="F21" s="46">
        <v>0</v>
      </c>
      <c r="G21" s="46">
        <v>0</v>
      </c>
      <c r="H21" s="46">
        <v>0</v>
      </c>
      <c r="I21" s="46">
        <v>18811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33370</v>
      </c>
      <c r="O21" s="47">
        <f t="shared" si="1"/>
        <v>9.2668703138017214</v>
      </c>
      <c r="P21" s="9"/>
    </row>
    <row r="22" spans="1:16">
      <c r="A22" s="12"/>
      <c r="B22" s="25">
        <v>334.2</v>
      </c>
      <c r="C22" s="20" t="s">
        <v>22</v>
      </c>
      <c r="D22" s="46">
        <v>296462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296462</v>
      </c>
      <c r="O22" s="47">
        <f t="shared" si="1"/>
        <v>82.327686753679529</v>
      </c>
      <c r="P22" s="9"/>
    </row>
    <row r="23" spans="1:16">
      <c r="A23" s="12"/>
      <c r="B23" s="25">
        <v>334.31</v>
      </c>
      <c r="C23" s="20" t="s">
        <v>90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126065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126065</v>
      </c>
      <c r="O23" s="47">
        <f t="shared" si="1"/>
        <v>35.008331019161346</v>
      </c>
      <c r="P23" s="9"/>
    </row>
    <row r="24" spans="1:16">
      <c r="A24" s="12"/>
      <c r="B24" s="25">
        <v>334.5</v>
      </c>
      <c r="C24" s="20" t="s">
        <v>107</v>
      </c>
      <c r="D24" s="46">
        <v>2616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2616</v>
      </c>
      <c r="O24" s="47">
        <f t="shared" si="1"/>
        <v>0.72646487086920297</v>
      </c>
      <c r="P24" s="9"/>
    </row>
    <row r="25" spans="1:16">
      <c r="A25" s="12"/>
      <c r="B25" s="25">
        <v>334.62</v>
      </c>
      <c r="C25" s="20" t="s">
        <v>97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3135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3135</v>
      </c>
      <c r="O25" s="47">
        <f t="shared" si="1"/>
        <v>0.87059150236045546</v>
      </c>
      <c r="P25" s="9"/>
    </row>
    <row r="26" spans="1:16">
      <c r="A26" s="12"/>
      <c r="B26" s="25">
        <v>335.12</v>
      </c>
      <c r="C26" s="20" t="s">
        <v>79</v>
      </c>
      <c r="D26" s="46">
        <v>128664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128664</v>
      </c>
      <c r="O26" s="47">
        <f t="shared" si="1"/>
        <v>35.73007497917245</v>
      </c>
      <c r="P26" s="9"/>
    </row>
    <row r="27" spans="1:16">
      <c r="A27" s="12"/>
      <c r="B27" s="25">
        <v>335.14</v>
      </c>
      <c r="C27" s="20" t="s">
        <v>80</v>
      </c>
      <c r="D27" s="46">
        <v>1236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1236</v>
      </c>
      <c r="O27" s="47">
        <f t="shared" si="1"/>
        <v>0.34323798944737571</v>
      </c>
      <c r="P27" s="9"/>
    </row>
    <row r="28" spans="1:16">
      <c r="A28" s="12"/>
      <c r="B28" s="25">
        <v>335.15</v>
      </c>
      <c r="C28" s="20" t="s">
        <v>81</v>
      </c>
      <c r="D28" s="46">
        <v>524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524</v>
      </c>
      <c r="O28" s="47">
        <f t="shared" si="1"/>
        <v>0.14551513468480978</v>
      </c>
      <c r="P28" s="9"/>
    </row>
    <row r="29" spans="1:16">
      <c r="A29" s="12"/>
      <c r="B29" s="25">
        <v>335.18</v>
      </c>
      <c r="C29" s="20" t="s">
        <v>82</v>
      </c>
      <c r="D29" s="46">
        <v>136709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136709</v>
      </c>
      <c r="O29" s="47">
        <f t="shared" si="1"/>
        <v>37.964176617606221</v>
      </c>
      <c r="P29" s="9"/>
    </row>
    <row r="30" spans="1:16">
      <c r="A30" s="12"/>
      <c r="B30" s="25">
        <v>338</v>
      </c>
      <c r="C30" s="20" t="s">
        <v>32</v>
      </c>
      <c r="D30" s="46">
        <v>0</v>
      </c>
      <c r="E30" s="46">
        <v>167969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167969</v>
      </c>
      <c r="O30" s="47">
        <f t="shared" si="1"/>
        <v>46.645098583726742</v>
      </c>
      <c r="P30" s="9"/>
    </row>
    <row r="31" spans="1:16">
      <c r="A31" s="12"/>
      <c r="B31" s="25">
        <v>339</v>
      </c>
      <c r="C31" s="20" t="s">
        <v>33</v>
      </c>
      <c r="D31" s="46">
        <v>19076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19076</v>
      </c>
      <c r="O31" s="47">
        <f t="shared" si="1"/>
        <v>5.2974173840599832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SUM(D33:D39)</f>
        <v>116908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3044896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3161804</v>
      </c>
      <c r="O32" s="45">
        <f t="shared" si="1"/>
        <v>878.0349902804777</v>
      </c>
      <c r="P32" s="10"/>
    </row>
    <row r="33" spans="1:16">
      <c r="A33" s="12"/>
      <c r="B33" s="25">
        <v>342.2</v>
      </c>
      <c r="C33" s="20" t="s">
        <v>41</v>
      </c>
      <c r="D33" s="46">
        <v>92577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8">SUM(D33:M33)</f>
        <v>92577</v>
      </c>
      <c r="O33" s="47">
        <f t="shared" si="1"/>
        <v>25.708692029991671</v>
      </c>
      <c r="P33" s="9"/>
    </row>
    <row r="34" spans="1:16">
      <c r="A34" s="12"/>
      <c r="B34" s="25">
        <v>343.2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353725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353725</v>
      </c>
      <c r="O34" s="47">
        <f t="shared" si="1"/>
        <v>98.229658428214378</v>
      </c>
      <c r="P34" s="9"/>
    </row>
    <row r="35" spans="1:16">
      <c r="A35" s="12"/>
      <c r="B35" s="25">
        <v>343.3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674836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674836</v>
      </c>
      <c r="O35" s="47">
        <f t="shared" si="1"/>
        <v>187.40238822549293</v>
      </c>
      <c r="P35" s="9"/>
    </row>
    <row r="36" spans="1:16">
      <c r="A36" s="12"/>
      <c r="B36" s="25">
        <v>343.4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794642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794642</v>
      </c>
      <c r="O36" s="47">
        <f t="shared" si="1"/>
        <v>220.67259094695919</v>
      </c>
      <c r="P36" s="9"/>
    </row>
    <row r="37" spans="1:16">
      <c r="A37" s="12"/>
      <c r="B37" s="25">
        <v>343.5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1221693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1221693</v>
      </c>
      <c r="O37" s="47">
        <f t="shared" si="1"/>
        <v>339.26492640933077</v>
      </c>
      <c r="P37" s="9"/>
    </row>
    <row r="38" spans="1:16">
      <c r="A38" s="12"/>
      <c r="B38" s="25">
        <v>343.8</v>
      </c>
      <c r="C38" s="20" t="s">
        <v>46</v>
      </c>
      <c r="D38" s="46">
        <v>17600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17600</v>
      </c>
      <c r="O38" s="47">
        <f t="shared" si="1"/>
        <v>4.887531241321855</v>
      </c>
      <c r="P38" s="9"/>
    </row>
    <row r="39" spans="1:16">
      <c r="A39" s="12"/>
      <c r="B39" s="25">
        <v>347.2</v>
      </c>
      <c r="C39" s="20" t="s">
        <v>48</v>
      </c>
      <c r="D39" s="46">
        <v>6731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6731</v>
      </c>
      <c r="O39" s="47">
        <f t="shared" si="1"/>
        <v>1.8692029991668981</v>
      </c>
      <c r="P39" s="9"/>
    </row>
    <row r="40" spans="1:16" ht="15.75">
      <c r="A40" s="29" t="s">
        <v>39</v>
      </c>
      <c r="B40" s="30"/>
      <c r="C40" s="31"/>
      <c r="D40" s="32">
        <f t="shared" ref="D40:M40" si="9">SUM(D41:D42)</f>
        <v>9307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1" si="10">SUM(D40:M40)</f>
        <v>9307</v>
      </c>
      <c r="O40" s="45">
        <f t="shared" si="1"/>
        <v>2.5845598444876425</v>
      </c>
      <c r="P40" s="10"/>
    </row>
    <row r="41" spans="1:16">
      <c r="A41" s="13"/>
      <c r="B41" s="39">
        <v>351.9</v>
      </c>
      <c r="C41" s="21" t="s">
        <v>83</v>
      </c>
      <c r="D41" s="46">
        <v>5153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5153</v>
      </c>
      <c r="O41" s="47">
        <f t="shared" si="1"/>
        <v>1.4309913912801999</v>
      </c>
      <c r="P41" s="9"/>
    </row>
    <row r="42" spans="1:16">
      <c r="A42" s="13"/>
      <c r="B42" s="39">
        <v>359</v>
      </c>
      <c r="C42" s="21" t="s">
        <v>51</v>
      </c>
      <c r="D42" s="46">
        <v>4154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4154</v>
      </c>
      <c r="O42" s="47">
        <f t="shared" si="1"/>
        <v>1.1535684532074424</v>
      </c>
      <c r="P42" s="9"/>
    </row>
    <row r="43" spans="1:16" ht="15.75">
      <c r="A43" s="29" t="s">
        <v>2</v>
      </c>
      <c r="B43" s="30"/>
      <c r="C43" s="31"/>
      <c r="D43" s="32">
        <f t="shared" ref="D43:M43" si="11">SUM(D44:D47)</f>
        <v>404802</v>
      </c>
      <c r="E43" s="32">
        <f t="shared" si="11"/>
        <v>15470</v>
      </c>
      <c r="F43" s="32">
        <f t="shared" si="11"/>
        <v>8</v>
      </c>
      <c r="G43" s="32">
        <f t="shared" si="11"/>
        <v>0</v>
      </c>
      <c r="H43" s="32">
        <f t="shared" si="11"/>
        <v>0</v>
      </c>
      <c r="I43" s="32">
        <f t="shared" si="11"/>
        <v>55651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475931</v>
      </c>
      <c r="O43" s="45">
        <f t="shared" si="1"/>
        <v>132.16634268258818</v>
      </c>
      <c r="P43" s="10"/>
    </row>
    <row r="44" spans="1:16">
      <c r="A44" s="12"/>
      <c r="B44" s="25">
        <v>361.1</v>
      </c>
      <c r="C44" s="20" t="s">
        <v>53</v>
      </c>
      <c r="D44" s="46">
        <v>8643</v>
      </c>
      <c r="E44" s="46">
        <v>4479</v>
      </c>
      <c r="F44" s="46">
        <v>8</v>
      </c>
      <c r="G44" s="46">
        <v>0</v>
      </c>
      <c r="H44" s="46">
        <v>0</v>
      </c>
      <c r="I44" s="46">
        <v>6865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19995</v>
      </c>
      <c r="O44" s="47">
        <f t="shared" si="1"/>
        <v>5.5526242710358238</v>
      </c>
      <c r="P44" s="9"/>
    </row>
    <row r="45" spans="1:16">
      <c r="A45" s="12"/>
      <c r="B45" s="25">
        <v>364</v>
      </c>
      <c r="C45" s="20" t="s">
        <v>91</v>
      </c>
      <c r="D45" s="46">
        <v>38744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38744</v>
      </c>
      <c r="O45" s="47">
        <f t="shared" si="1"/>
        <v>10.759233546237157</v>
      </c>
      <c r="P45" s="9"/>
    </row>
    <row r="46" spans="1:16">
      <c r="A46" s="12"/>
      <c r="B46" s="25">
        <v>366</v>
      </c>
      <c r="C46" s="20" t="s">
        <v>55</v>
      </c>
      <c r="D46" s="46">
        <v>4014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4014</v>
      </c>
      <c r="O46" s="47">
        <f t="shared" si="1"/>
        <v>1.1146903637878367</v>
      </c>
      <c r="P46" s="9"/>
    </row>
    <row r="47" spans="1:16">
      <c r="A47" s="12"/>
      <c r="B47" s="25">
        <v>369.9</v>
      </c>
      <c r="C47" s="20" t="s">
        <v>56</v>
      </c>
      <c r="D47" s="46">
        <v>353401</v>
      </c>
      <c r="E47" s="46">
        <v>10991</v>
      </c>
      <c r="F47" s="46">
        <v>0</v>
      </c>
      <c r="G47" s="46">
        <v>0</v>
      </c>
      <c r="H47" s="46">
        <v>0</v>
      </c>
      <c r="I47" s="46">
        <v>48786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413178</v>
      </c>
      <c r="O47" s="47">
        <f t="shared" si="1"/>
        <v>114.73979450152736</v>
      </c>
      <c r="P47" s="9"/>
    </row>
    <row r="48" spans="1:16" ht="15.75">
      <c r="A48" s="29" t="s">
        <v>40</v>
      </c>
      <c r="B48" s="30"/>
      <c r="C48" s="31"/>
      <c r="D48" s="32">
        <f t="shared" ref="D48:M48" si="12">SUM(D49:D50)</f>
        <v>45050</v>
      </c>
      <c r="E48" s="32">
        <f t="shared" si="12"/>
        <v>0</v>
      </c>
      <c r="F48" s="32">
        <f t="shared" si="12"/>
        <v>73641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118691</v>
      </c>
      <c r="O48" s="45">
        <f t="shared" si="1"/>
        <v>32.960566509302971</v>
      </c>
      <c r="P48" s="9"/>
    </row>
    <row r="49" spans="1:119">
      <c r="A49" s="12"/>
      <c r="B49" s="25">
        <v>381</v>
      </c>
      <c r="C49" s="20" t="s">
        <v>57</v>
      </c>
      <c r="D49" s="46">
        <v>0</v>
      </c>
      <c r="E49" s="46">
        <v>0</v>
      </c>
      <c r="F49" s="46">
        <v>73641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73641</v>
      </c>
      <c r="O49" s="47">
        <f t="shared" si="1"/>
        <v>20.450152735351292</v>
      </c>
      <c r="P49" s="9"/>
    </row>
    <row r="50" spans="1:119" ht="15.75" thickBot="1">
      <c r="A50" s="12"/>
      <c r="B50" s="25">
        <v>384</v>
      </c>
      <c r="C50" s="20" t="s">
        <v>58</v>
      </c>
      <c r="D50" s="46">
        <v>45050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45050</v>
      </c>
      <c r="O50" s="47">
        <f t="shared" si="1"/>
        <v>12.510413773951679</v>
      </c>
      <c r="P50" s="9"/>
    </row>
    <row r="51" spans="1:119" ht="16.5" thickBot="1">
      <c r="A51" s="14" t="s">
        <v>49</v>
      </c>
      <c r="B51" s="23"/>
      <c r="C51" s="22"/>
      <c r="D51" s="15">
        <f t="shared" ref="D51:M51" si="13">SUM(D5,D14,D17,D32,D40,D43,D48)</f>
        <v>4139072</v>
      </c>
      <c r="E51" s="15">
        <f t="shared" si="13"/>
        <v>183439</v>
      </c>
      <c r="F51" s="15">
        <f t="shared" si="13"/>
        <v>73649</v>
      </c>
      <c r="G51" s="15">
        <f t="shared" si="13"/>
        <v>0</v>
      </c>
      <c r="H51" s="15">
        <f t="shared" si="13"/>
        <v>0</v>
      </c>
      <c r="I51" s="15">
        <f t="shared" si="13"/>
        <v>3407315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10"/>
        <v>7803475</v>
      </c>
      <c r="O51" s="38">
        <f t="shared" si="1"/>
        <v>2167.029991668981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21" t="s">
        <v>112</v>
      </c>
      <c r="M53" s="121"/>
      <c r="N53" s="121"/>
      <c r="O53" s="43">
        <v>3601</v>
      </c>
    </row>
    <row r="54" spans="1:119">
      <c r="A54" s="122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  <row r="55" spans="1:119" ht="15.75" customHeight="1" thickBot="1">
      <c r="A55" s="123" t="s">
        <v>71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3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34</v>
      </c>
      <c r="E3" s="132"/>
      <c r="F3" s="132"/>
      <c r="G3" s="132"/>
      <c r="H3" s="133"/>
      <c r="I3" s="131" t="s">
        <v>35</v>
      </c>
      <c r="J3" s="133"/>
      <c r="K3" s="131" t="s">
        <v>37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60</v>
      </c>
      <c r="F4" s="34" t="s">
        <v>61</v>
      </c>
      <c r="G4" s="34" t="s">
        <v>62</v>
      </c>
      <c r="H4" s="34" t="s">
        <v>4</v>
      </c>
      <c r="I4" s="34" t="s">
        <v>5</v>
      </c>
      <c r="J4" s="35" t="s">
        <v>63</v>
      </c>
      <c r="K4" s="35" t="s">
        <v>6</v>
      </c>
      <c r="L4" s="35" t="s">
        <v>7</v>
      </c>
      <c r="M4" s="35" t="s">
        <v>8</v>
      </c>
      <c r="N4" s="35" t="s">
        <v>36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1892040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1892040</v>
      </c>
      <c r="O5" s="33">
        <f t="shared" ref="O5:O36" si="1">(N5/O$55)</f>
        <v>530.28026905829597</v>
      </c>
      <c r="P5" s="6"/>
    </row>
    <row r="6" spans="1:133">
      <c r="A6" s="12"/>
      <c r="B6" s="25">
        <v>311</v>
      </c>
      <c r="C6" s="20" t="s">
        <v>1</v>
      </c>
      <c r="D6" s="46">
        <v>960325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960325</v>
      </c>
      <c r="O6" s="47">
        <f t="shared" si="1"/>
        <v>269.14938340807174</v>
      </c>
      <c r="P6" s="9"/>
    </row>
    <row r="7" spans="1:133">
      <c r="A7" s="12"/>
      <c r="B7" s="25">
        <v>312.10000000000002</v>
      </c>
      <c r="C7" s="20" t="s">
        <v>9</v>
      </c>
      <c r="D7" s="46">
        <v>100968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100968</v>
      </c>
      <c r="O7" s="47">
        <f t="shared" si="1"/>
        <v>28.298206278026907</v>
      </c>
      <c r="P7" s="9"/>
    </row>
    <row r="8" spans="1:133">
      <c r="A8" s="12"/>
      <c r="B8" s="25">
        <v>312.60000000000002</v>
      </c>
      <c r="C8" s="20" t="s">
        <v>10</v>
      </c>
      <c r="D8" s="46">
        <v>327045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327045</v>
      </c>
      <c r="O8" s="47">
        <f t="shared" si="1"/>
        <v>91.660594170403584</v>
      </c>
      <c r="P8" s="9"/>
    </row>
    <row r="9" spans="1:133">
      <c r="A9" s="12"/>
      <c r="B9" s="25">
        <v>314.10000000000002</v>
      </c>
      <c r="C9" s="20" t="s">
        <v>11</v>
      </c>
      <c r="D9" s="46">
        <v>294992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294992</v>
      </c>
      <c r="O9" s="47">
        <f t="shared" si="1"/>
        <v>82.677130044843054</v>
      </c>
      <c r="P9" s="9"/>
    </row>
    <row r="10" spans="1:133">
      <c r="A10" s="12"/>
      <c r="B10" s="25">
        <v>314.3</v>
      </c>
      <c r="C10" s="20" t="s">
        <v>12</v>
      </c>
      <c r="D10" s="46">
        <v>47951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47951</v>
      </c>
      <c r="O10" s="47">
        <f t="shared" si="1"/>
        <v>13.439181614349776</v>
      </c>
      <c r="P10" s="9"/>
    </row>
    <row r="11" spans="1:133">
      <c r="A11" s="12"/>
      <c r="B11" s="25">
        <v>314.39999999999998</v>
      </c>
      <c r="C11" s="20" t="s">
        <v>13</v>
      </c>
      <c r="D11" s="46">
        <v>15179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15179</v>
      </c>
      <c r="O11" s="47">
        <f t="shared" si="1"/>
        <v>4.2542040358744391</v>
      </c>
      <c r="P11" s="9"/>
    </row>
    <row r="12" spans="1:133">
      <c r="A12" s="12"/>
      <c r="B12" s="25">
        <v>315</v>
      </c>
      <c r="C12" s="20" t="s">
        <v>77</v>
      </c>
      <c r="D12" s="46">
        <v>99750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99750</v>
      </c>
      <c r="O12" s="47">
        <f t="shared" si="1"/>
        <v>27.956838565022423</v>
      </c>
      <c r="P12" s="9"/>
    </row>
    <row r="13" spans="1:133">
      <c r="A13" s="12"/>
      <c r="B13" s="25">
        <v>316</v>
      </c>
      <c r="C13" s="20" t="s">
        <v>78</v>
      </c>
      <c r="D13" s="46">
        <v>45830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45830</v>
      </c>
      <c r="O13" s="47">
        <f t="shared" si="1"/>
        <v>12.844730941704036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267361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267361</v>
      </c>
      <c r="O14" s="45">
        <f t="shared" si="1"/>
        <v>74.933015695067269</v>
      </c>
      <c r="P14" s="10"/>
    </row>
    <row r="15" spans="1:133">
      <c r="A15" s="12"/>
      <c r="B15" s="25">
        <v>323.10000000000002</v>
      </c>
      <c r="C15" s="20" t="s">
        <v>17</v>
      </c>
      <c r="D15" s="46">
        <v>265038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265038</v>
      </c>
      <c r="O15" s="47">
        <f t="shared" si="1"/>
        <v>74.281950672645735</v>
      </c>
      <c r="P15" s="9"/>
    </row>
    <row r="16" spans="1:133">
      <c r="A16" s="12"/>
      <c r="B16" s="25">
        <v>329</v>
      </c>
      <c r="C16" s="20" t="s">
        <v>18</v>
      </c>
      <c r="D16" s="46">
        <v>2323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2323</v>
      </c>
      <c r="O16" s="47">
        <f t="shared" si="1"/>
        <v>0.65106502242152464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SUM(D18:D32)</f>
        <v>1185376</v>
      </c>
      <c r="E17" s="32">
        <f t="shared" si="5"/>
        <v>160085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1341445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2686906</v>
      </c>
      <c r="O17" s="45">
        <f t="shared" si="1"/>
        <v>753.05661434977583</v>
      </c>
      <c r="P17" s="10"/>
    </row>
    <row r="18" spans="1:16">
      <c r="A18" s="12"/>
      <c r="B18" s="25">
        <v>331.1</v>
      </c>
      <c r="C18" s="20" t="s">
        <v>19</v>
      </c>
      <c r="D18" s="46">
        <v>151899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151899</v>
      </c>
      <c r="O18" s="47">
        <f t="shared" si="1"/>
        <v>42.572589686098652</v>
      </c>
      <c r="P18" s="9"/>
    </row>
    <row r="19" spans="1:16">
      <c r="A19" s="12"/>
      <c r="B19" s="25">
        <v>331.2</v>
      </c>
      <c r="C19" s="20" t="s">
        <v>68</v>
      </c>
      <c r="D19" s="46">
        <v>1240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1240</v>
      </c>
      <c r="O19" s="47">
        <f t="shared" si="1"/>
        <v>0.34753363228699552</v>
      </c>
      <c r="P19" s="9"/>
    </row>
    <row r="20" spans="1:16">
      <c r="A20" s="12"/>
      <c r="B20" s="25">
        <v>331.31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1166467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1166467</v>
      </c>
      <c r="O20" s="47">
        <f t="shared" si="1"/>
        <v>326.92460762331837</v>
      </c>
      <c r="P20" s="9"/>
    </row>
    <row r="21" spans="1:16">
      <c r="A21" s="12"/>
      <c r="B21" s="25">
        <v>331.62</v>
      </c>
      <c r="C21" s="20" t="s">
        <v>106</v>
      </c>
      <c r="D21" s="46">
        <v>310458</v>
      </c>
      <c r="E21" s="46">
        <v>0</v>
      </c>
      <c r="F21" s="46">
        <v>0</v>
      </c>
      <c r="G21" s="46">
        <v>0</v>
      </c>
      <c r="H21" s="46">
        <v>0</v>
      </c>
      <c r="I21" s="46">
        <v>139406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449864</v>
      </c>
      <c r="O21" s="47">
        <f t="shared" si="1"/>
        <v>126.0829596412556</v>
      </c>
      <c r="P21" s="9"/>
    </row>
    <row r="22" spans="1:16">
      <c r="A22" s="12"/>
      <c r="B22" s="25">
        <v>334.2</v>
      </c>
      <c r="C22" s="20" t="s">
        <v>22</v>
      </c>
      <c r="D22" s="46">
        <v>21033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21033</v>
      </c>
      <c r="O22" s="47">
        <f t="shared" si="1"/>
        <v>5.8948991031390134</v>
      </c>
      <c r="P22" s="9"/>
    </row>
    <row r="23" spans="1:16">
      <c r="A23" s="12"/>
      <c r="B23" s="25">
        <v>334.31</v>
      </c>
      <c r="C23" s="20" t="s">
        <v>90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8064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8064</v>
      </c>
      <c r="O23" s="47">
        <f t="shared" si="1"/>
        <v>2.2600896860986546</v>
      </c>
      <c r="P23" s="9"/>
    </row>
    <row r="24" spans="1:16">
      <c r="A24" s="12"/>
      <c r="B24" s="25">
        <v>334.39</v>
      </c>
      <c r="C24" s="20" t="s">
        <v>101</v>
      </c>
      <c r="D24" s="46">
        <v>343097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343097</v>
      </c>
      <c r="O24" s="47">
        <f t="shared" si="1"/>
        <v>96.159473094170409</v>
      </c>
      <c r="P24" s="9"/>
    </row>
    <row r="25" spans="1:16">
      <c r="A25" s="12"/>
      <c r="B25" s="25">
        <v>334.5</v>
      </c>
      <c r="C25" s="20" t="s">
        <v>107</v>
      </c>
      <c r="D25" s="46">
        <v>34178</v>
      </c>
      <c r="E25" s="46">
        <v>0</v>
      </c>
      <c r="F25" s="46">
        <v>0</v>
      </c>
      <c r="G25" s="46">
        <v>0</v>
      </c>
      <c r="H25" s="46">
        <v>0</v>
      </c>
      <c r="I25" s="46">
        <v>27508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61686</v>
      </c>
      <c r="O25" s="47">
        <f t="shared" si="1"/>
        <v>17.288677130044842</v>
      </c>
      <c r="P25" s="9"/>
    </row>
    <row r="26" spans="1:16">
      <c r="A26" s="12"/>
      <c r="B26" s="25">
        <v>335.12</v>
      </c>
      <c r="C26" s="20" t="s">
        <v>79</v>
      </c>
      <c r="D26" s="46">
        <v>126697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126697</v>
      </c>
      <c r="O26" s="47">
        <f t="shared" si="1"/>
        <v>35.509248878923763</v>
      </c>
      <c r="P26" s="9"/>
    </row>
    <row r="27" spans="1:16">
      <c r="A27" s="12"/>
      <c r="B27" s="25">
        <v>335.14</v>
      </c>
      <c r="C27" s="20" t="s">
        <v>80</v>
      </c>
      <c r="D27" s="46">
        <v>786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786</v>
      </c>
      <c r="O27" s="47">
        <f t="shared" si="1"/>
        <v>0.2202914798206278</v>
      </c>
      <c r="P27" s="9"/>
    </row>
    <row r="28" spans="1:16">
      <c r="A28" s="12"/>
      <c r="B28" s="25">
        <v>335.15</v>
      </c>
      <c r="C28" s="20" t="s">
        <v>81</v>
      </c>
      <c r="D28" s="46">
        <v>538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538</v>
      </c>
      <c r="O28" s="47">
        <f t="shared" si="1"/>
        <v>0.15078475336322869</v>
      </c>
      <c r="P28" s="9"/>
    </row>
    <row r="29" spans="1:16">
      <c r="A29" s="12"/>
      <c r="B29" s="25">
        <v>335.18</v>
      </c>
      <c r="C29" s="20" t="s">
        <v>82</v>
      </c>
      <c r="D29" s="46">
        <v>160781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160781</v>
      </c>
      <c r="O29" s="47">
        <f t="shared" si="1"/>
        <v>45.061939461883405</v>
      </c>
      <c r="P29" s="9"/>
    </row>
    <row r="30" spans="1:16">
      <c r="A30" s="12"/>
      <c r="B30" s="25">
        <v>337.5</v>
      </c>
      <c r="C30" s="20" t="s">
        <v>31</v>
      </c>
      <c r="D30" s="46">
        <v>15840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15840</v>
      </c>
      <c r="O30" s="47">
        <f t="shared" si="1"/>
        <v>4.4394618834080717</v>
      </c>
      <c r="P30" s="9"/>
    </row>
    <row r="31" spans="1:16">
      <c r="A31" s="12"/>
      <c r="B31" s="25">
        <v>338</v>
      </c>
      <c r="C31" s="20" t="s">
        <v>32</v>
      </c>
      <c r="D31" s="46">
        <v>0</v>
      </c>
      <c r="E31" s="46">
        <v>160085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160085</v>
      </c>
      <c r="O31" s="47">
        <f t="shared" si="1"/>
        <v>44.866872197309419</v>
      </c>
      <c r="P31" s="9"/>
    </row>
    <row r="32" spans="1:16">
      <c r="A32" s="12"/>
      <c r="B32" s="25">
        <v>339</v>
      </c>
      <c r="C32" s="20" t="s">
        <v>33</v>
      </c>
      <c r="D32" s="46">
        <v>18829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18829</v>
      </c>
      <c r="O32" s="47">
        <f t="shared" si="1"/>
        <v>5.2771860986547088</v>
      </c>
      <c r="P32" s="9"/>
    </row>
    <row r="33" spans="1:16" ht="15.75">
      <c r="A33" s="29" t="s">
        <v>38</v>
      </c>
      <c r="B33" s="30"/>
      <c r="C33" s="31"/>
      <c r="D33" s="32">
        <f t="shared" ref="D33:M33" si="7">SUM(D34:D40)</f>
        <v>135696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3070172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3205868</v>
      </c>
      <c r="O33" s="45">
        <f t="shared" si="1"/>
        <v>898.50560538116588</v>
      </c>
      <c r="P33" s="10"/>
    </row>
    <row r="34" spans="1:16">
      <c r="A34" s="12"/>
      <c r="B34" s="25">
        <v>342.2</v>
      </c>
      <c r="C34" s="20" t="s">
        <v>41</v>
      </c>
      <c r="D34" s="46">
        <v>89598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89598</v>
      </c>
      <c r="O34" s="47">
        <f t="shared" si="1"/>
        <v>25.111547085201792</v>
      </c>
      <c r="P34" s="9"/>
    </row>
    <row r="35" spans="1:16">
      <c r="A35" s="12"/>
      <c r="B35" s="25">
        <v>343.2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357546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357546</v>
      </c>
      <c r="O35" s="47">
        <f t="shared" si="1"/>
        <v>100.20908071748879</v>
      </c>
      <c r="P35" s="9"/>
    </row>
    <row r="36" spans="1:16">
      <c r="A36" s="12"/>
      <c r="B36" s="25">
        <v>343.3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691335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691335</v>
      </c>
      <c r="O36" s="47">
        <f t="shared" si="1"/>
        <v>193.75980941704037</v>
      </c>
      <c r="P36" s="9"/>
    </row>
    <row r="37" spans="1:16">
      <c r="A37" s="12"/>
      <c r="B37" s="25">
        <v>343.4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779780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779780</v>
      </c>
      <c r="O37" s="47">
        <f t="shared" ref="O37:O53" si="9">(N37/O$55)</f>
        <v>218.5482062780269</v>
      </c>
      <c r="P37" s="9"/>
    </row>
    <row r="38" spans="1:16">
      <c r="A38" s="12"/>
      <c r="B38" s="25">
        <v>343.5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1241511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1241511</v>
      </c>
      <c r="O38" s="47">
        <f t="shared" si="9"/>
        <v>347.95711883408075</v>
      </c>
      <c r="P38" s="9"/>
    </row>
    <row r="39" spans="1:16">
      <c r="A39" s="12"/>
      <c r="B39" s="25">
        <v>343.8</v>
      </c>
      <c r="C39" s="20" t="s">
        <v>46</v>
      </c>
      <c r="D39" s="46">
        <v>13600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13600</v>
      </c>
      <c r="O39" s="47">
        <f t="shared" si="9"/>
        <v>3.811659192825112</v>
      </c>
      <c r="P39" s="9"/>
    </row>
    <row r="40" spans="1:16">
      <c r="A40" s="12"/>
      <c r="B40" s="25">
        <v>347.2</v>
      </c>
      <c r="C40" s="20" t="s">
        <v>48</v>
      </c>
      <c r="D40" s="46">
        <v>32498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32498</v>
      </c>
      <c r="O40" s="47">
        <f t="shared" si="9"/>
        <v>9.1081838565022419</v>
      </c>
      <c r="P40" s="9"/>
    </row>
    <row r="41" spans="1:16" ht="15.75">
      <c r="A41" s="29" t="s">
        <v>39</v>
      </c>
      <c r="B41" s="30"/>
      <c r="C41" s="31"/>
      <c r="D41" s="32">
        <f t="shared" ref="D41:M41" si="10">SUM(D42:D43)</f>
        <v>9246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3" si="11">SUM(D41:M41)</f>
        <v>9246</v>
      </c>
      <c r="O41" s="45">
        <f t="shared" si="9"/>
        <v>2.5913677130044843</v>
      </c>
      <c r="P41" s="10"/>
    </row>
    <row r="42" spans="1:16">
      <c r="A42" s="13"/>
      <c r="B42" s="39">
        <v>351.9</v>
      </c>
      <c r="C42" s="21" t="s">
        <v>83</v>
      </c>
      <c r="D42" s="46">
        <v>5754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5754</v>
      </c>
      <c r="O42" s="47">
        <f t="shared" si="9"/>
        <v>1.6126681614349776</v>
      </c>
      <c r="P42" s="9"/>
    </row>
    <row r="43" spans="1:16">
      <c r="A43" s="13"/>
      <c r="B43" s="39">
        <v>359</v>
      </c>
      <c r="C43" s="21" t="s">
        <v>51</v>
      </c>
      <c r="D43" s="46">
        <v>3492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3492</v>
      </c>
      <c r="O43" s="47">
        <f t="shared" si="9"/>
        <v>0.97869955156950672</v>
      </c>
      <c r="P43" s="9"/>
    </row>
    <row r="44" spans="1:16" ht="15.75">
      <c r="A44" s="29" t="s">
        <v>2</v>
      </c>
      <c r="B44" s="30"/>
      <c r="C44" s="31"/>
      <c r="D44" s="32">
        <f t="shared" ref="D44:M44" si="12">SUM(D45:D48)</f>
        <v>220125</v>
      </c>
      <c r="E44" s="32">
        <f t="shared" si="12"/>
        <v>32052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106488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1"/>
        <v>358665</v>
      </c>
      <c r="O44" s="45">
        <f t="shared" si="9"/>
        <v>100.52270179372198</v>
      </c>
      <c r="P44" s="10"/>
    </row>
    <row r="45" spans="1:16">
      <c r="A45" s="12"/>
      <c r="B45" s="25">
        <v>361.1</v>
      </c>
      <c r="C45" s="20" t="s">
        <v>53</v>
      </c>
      <c r="D45" s="46">
        <v>13866</v>
      </c>
      <c r="E45" s="46">
        <v>10991</v>
      </c>
      <c r="F45" s="46">
        <v>0</v>
      </c>
      <c r="G45" s="46">
        <v>0</v>
      </c>
      <c r="H45" s="46">
        <v>0</v>
      </c>
      <c r="I45" s="46">
        <v>12257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37114</v>
      </c>
      <c r="O45" s="47">
        <f t="shared" si="9"/>
        <v>10.401905829596412</v>
      </c>
      <c r="P45" s="9"/>
    </row>
    <row r="46" spans="1:16">
      <c r="A46" s="12"/>
      <c r="B46" s="25">
        <v>364</v>
      </c>
      <c r="C46" s="20" t="s">
        <v>91</v>
      </c>
      <c r="D46" s="46">
        <v>223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223</v>
      </c>
      <c r="O46" s="47">
        <f t="shared" si="9"/>
        <v>6.25E-2</v>
      </c>
      <c r="P46" s="9"/>
    </row>
    <row r="47" spans="1:16">
      <c r="A47" s="12"/>
      <c r="B47" s="25">
        <v>366</v>
      </c>
      <c r="C47" s="20" t="s">
        <v>55</v>
      </c>
      <c r="D47" s="46">
        <v>4458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4458</v>
      </c>
      <c r="O47" s="47">
        <f t="shared" si="9"/>
        <v>1.2494394618834082</v>
      </c>
      <c r="P47" s="9"/>
    </row>
    <row r="48" spans="1:16">
      <c r="A48" s="12"/>
      <c r="B48" s="25">
        <v>369.9</v>
      </c>
      <c r="C48" s="20" t="s">
        <v>56</v>
      </c>
      <c r="D48" s="46">
        <v>201578</v>
      </c>
      <c r="E48" s="46">
        <v>21061</v>
      </c>
      <c r="F48" s="46">
        <v>0</v>
      </c>
      <c r="G48" s="46">
        <v>0</v>
      </c>
      <c r="H48" s="46">
        <v>0</v>
      </c>
      <c r="I48" s="46">
        <v>94231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316870</v>
      </c>
      <c r="O48" s="47">
        <f t="shared" si="9"/>
        <v>88.808856502242151</v>
      </c>
      <c r="P48" s="9"/>
    </row>
    <row r="49" spans="1:119" ht="15.75">
      <c r="A49" s="29" t="s">
        <v>40</v>
      </c>
      <c r="B49" s="30"/>
      <c r="C49" s="31"/>
      <c r="D49" s="32">
        <f t="shared" ref="D49:M49" si="13">SUM(D50:D52)</f>
        <v>30049</v>
      </c>
      <c r="E49" s="32">
        <f t="shared" si="13"/>
        <v>0</v>
      </c>
      <c r="F49" s="32">
        <f t="shared" si="13"/>
        <v>97002</v>
      </c>
      <c r="G49" s="32">
        <f t="shared" si="13"/>
        <v>0</v>
      </c>
      <c r="H49" s="32">
        <f t="shared" si="13"/>
        <v>0</v>
      </c>
      <c r="I49" s="32">
        <f t="shared" si="13"/>
        <v>1000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 t="shared" si="11"/>
        <v>128051</v>
      </c>
      <c r="O49" s="45">
        <f t="shared" si="9"/>
        <v>35.888733183856502</v>
      </c>
      <c r="P49" s="9"/>
    </row>
    <row r="50" spans="1:119">
      <c r="A50" s="12"/>
      <c r="B50" s="25">
        <v>381</v>
      </c>
      <c r="C50" s="20" t="s">
        <v>57</v>
      </c>
      <c r="D50" s="46">
        <v>0</v>
      </c>
      <c r="E50" s="46">
        <v>0</v>
      </c>
      <c r="F50" s="46">
        <v>97002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97002</v>
      </c>
      <c r="O50" s="47">
        <f t="shared" si="9"/>
        <v>27.186659192825111</v>
      </c>
      <c r="P50" s="9"/>
    </row>
    <row r="51" spans="1:119">
      <c r="A51" s="12"/>
      <c r="B51" s="25">
        <v>384</v>
      </c>
      <c r="C51" s="20" t="s">
        <v>58</v>
      </c>
      <c r="D51" s="46">
        <v>30049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30049</v>
      </c>
      <c r="O51" s="47">
        <f t="shared" si="9"/>
        <v>8.4218049327354265</v>
      </c>
      <c r="P51" s="9"/>
    </row>
    <row r="52" spans="1:119" ht="15.75" thickBot="1">
      <c r="A52" s="12"/>
      <c r="B52" s="25">
        <v>389.2</v>
      </c>
      <c r="C52" s="20" t="s">
        <v>108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1000</v>
      </c>
      <c r="O52" s="47">
        <f t="shared" si="9"/>
        <v>0.2802690582959641</v>
      </c>
      <c r="P52" s="9"/>
    </row>
    <row r="53" spans="1:119" ht="16.5" thickBot="1">
      <c r="A53" s="14" t="s">
        <v>49</v>
      </c>
      <c r="B53" s="23"/>
      <c r="C53" s="22"/>
      <c r="D53" s="15">
        <f t="shared" ref="D53:M53" si="14">SUM(D5,D14,D17,D33,D41,D44,D49)</f>
        <v>3739893</v>
      </c>
      <c r="E53" s="15">
        <f t="shared" si="14"/>
        <v>192137</v>
      </c>
      <c r="F53" s="15">
        <f t="shared" si="14"/>
        <v>97002</v>
      </c>
      <c r="G53" s="15">
        <f t="shared" si="14"/>
        <v>0</v>
      </c>
      <c r="H53" s="15">
        <f t="shared" si="14"/>
        <v>0</v>
      </c>
      <c r="I53" s="15">
        <f t="shared" si="14"/>
        <v>4519105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 t="shared" si="11"/>
        <v>8548137</v>
      </c>
      <c r="O53" s="38">
        <f t="shared" si="9"/>
        <v>2395.7783071748877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21" t="s">
        <v>109</v>
      </c>
      <c r="M55" s="121"/>
      <c r="N55" s="121"/>
      <c r="O55" s="43">
        <v>3568</v>
      </c>
    </row>
    <row r="56" spans="1:119">
      <c r="A56" s="122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  <row r="57" spans="1:119" ht="15.75" customHeight="1" thickBot="1">
      <c r="A57" s="123" t="s">
        <v>71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3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34</v>
      </c>
      <c r="E3" s="132"/>
      <c r="F3" s="132"/>
      <c r="G3" s="132"/>
      <c r="H3" s="133"/>
      <c r="I3" s="131" t="s">
        <v>35</v>
      </c>
      <c r="J3" s="133"/>
      <c r="K3" s="131" t="s">
        <v>37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60</v>
      </c>
      <c r="F4" s="34" t="s">
        <v>61</v>
      </c>
      <c r="G4" s="34" t="s">
        <v>62</v>
      </c>
      <c r="H4" s="34" t="s">
        <v>4</v>
      </c>
      <c r="I4" s="34" t="s">
        <v>5</v>
      </c>
      <c r="J4" s="35" t="s">
        <v>63</v>
      </c>
      <c r="K4" s="35" t="s">
        <v>6</v>
      </c>
      <c r="L4" s="35" t="s">
        <v>7</v>
      </c>
      <c r="M4" s="35" t="s">
        <v>8</v>
      </c>
      <c r="N4" s="35" t="s">
        <v>36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1814095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1814095</v>
      </c>
      <c r="O5" s="33">
        <f t="shared" ref="O5:O48" si="1">(N5/O$50)</f>
        <v>517.42584141471764</v>
      </c>
      <c r="P5" s="6"/>
    </row>
    <row r="6" spans="1:133">
      <c r="A6" s="12"/>
      <c r="B6" s="25">
        <v>311</v>
      </c>
      <c r="C6" s="20" t="s">
        <v>1</v>
      </c>
      <c r="D6" s="46">
        <v>950968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950968</v>
      </c>
      <c r="O6" s="47">
        <f t="shared" si="1"/>
        <v>271.24015972618366</v>
      </c>
      <c r="P6" s="9"/>
    </row>
    <row r="7" spans="1:133">
      <c r="A7" s="12"/>
      <c r="B7" s="25">
        <v>312.10000000000002</v>
      </c>
      <c r="C7" s="20" t="s">
        <v>9</v>
      </c>
      <c r="D7" s="46">
        <v>95447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95447</v>
      </c>
      <c r="O7" s="47">
        <f t="shared" si="1"/>
        <v>27.223901882487166</v>
      </c>
      <c r="P7" s="9"/>
    </row>
    <row r="8" spans="1:133">
      <c r="A8" s="12"/>
      <c r="B8" s="25">
        <v>312.60000000000002</v>
      </c>
      <c r="C8" s="20" t="s">
        <v>10</v>
      </c>
      <c r="D8" s="46">
        <v>271722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271722</v>
      </c>
      <c r="O8" s="47">
        <f t="shared" si="1"/>
        <v>77.501996577296069</v>
      </c>
      <c r="P8" s="9"/>
    </row>
    <row r="9" spans="1:133">
      <c r="A9" s="12"/>
      <c r="B9" s="25">
        <v>314.10000000000002</v>
      </c>
      <c r="C9" s="20" t="s">
        <v>11</v>
      </c>
      <c r="D9" s="46">
        <v>291426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291426</v>
      </c>
      <c r="O9" s="47">
        <f t="shared" si="1"/>
        <v>83.1220764403879</v>
      </c>
      <c r="P9" s="9"/>
    </row>
    <row r="10" spans="1:133">
      <c r="A10" s="12"/>
      <c r="B10" s="25">
        <v>314.3</v>
      </c>
      <c r="C10" s="20" t="s">
        <v>12</v>
      </c>
      <c r="D10" s="46">
        <v>44960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44960</v>
      </c>
      <c r="O10" s="47">
        <f t="shared" si="1"/>
        <v>12.823730747290359</v>
      </c>
      <c r="P10" s="9"/>
    </row>
    <row r="11" spans="1:133">
      <c r="A11" s="12"/>
      <c r="B11" s="25">
        <v>314.39999999999998</v>
      </c>
      <c r="C11" s="20" t="s">
        <v>13</v>
      </c>
      <c r="D11" s="46">
        <v>15359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15359</v>
      </c>
      <c r="O11" s="47">
        <f t="shared" si="1"/>
        <v>4.3807758128921845</v>
      </c>
      <c r="P11" s="9"/>
    </row>
    <row r="12" spans="1:133">
      <c r="A12" s="12"/>
      <c r="B12" s="25">
        <v>315</v>
      </c>
      <c r="C12" s="20" t="s">
        <v>77</v>
      </c>
      <c r="D12" s="46">
        <v>99613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99613</v>
      </c>
      <c r="O12" s="47">
        <f t="shared" si="1"/>
        <v>28.412150598973188</v>
      </c>
      <c r="P12" s="9"/>
    </row>
    <row r="13" spans="1:133">
      <c r="A13" s="12"/>
      <c r="B13" s="25">
        <v>316</v>
      </c>
      <c r="C13" s="20" t="s">
        <v>78</v>
      </c>
      <c r="D13" s="46">
        <v>44600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44600</v>
      </c>
      <c r="O13" s="47">
        <f t="shared" si="1"/>
        <v>12.721049629207073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274595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274595</v>
      </c>
      <c r="O14" s="45">
        <f t="shared" si="1"/>
        <v>78.321448944666287</v>
      </c>
      <c r="P14" s="10"/>
    </row>
    <row r="15" spans="1:133">
      <c r="A15" s="12"/>
      <c r="B15" s="25">
        <v>323.10000000000002</v>
      </c>
      <c r="C15" s="20" t="s">
        <v>17</v>
      </c>
      <c r="D15" s="46">
        <v>269928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269928</v>
      </c>
      <c r="O15" s="47">
        <f t="shared" si="1"/>
        <v>76.990302338847684</v>
      </c>
      <c r="P15" s="9"/>
    </row>
    <row r="16" spans="1:133">
      <c r="A16" s="12"/>
      <c r="B16" s="25">
        <v>329</v>
      </c>
      <c r="C16" s="20" t="s">
        <v>18</v>
      </c>
      <c r="D16" s="46">
        <v>4667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4667</v>
      </c>
      <c r="O16" s="47">
        <f t="shared" si="1"/>
        <v>1.3311466058185968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SUM(D18:D28)</f>
        <v>445350</v>
      </c>
      <c r="E17" s="32">
        <f t="shared" si="5"/>
        <v>156608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1391531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1993489</v>
      </c>
      <c r="O17" s="45">
        <f t="shared" si="1"/>
        <v>568.59355390758697</v>
      </c>
      <c r="P17" s="10"/>
    </row>
    <row r="18" spans="1:16">
      <c r="A18" s="12"/>
      <c r="B18" s="25">
        <v>331.1</v>
      </c>
      <c r="C18" s="20" t="s">
        <v>19</v>
      </c>
      <c r="D18" s="46">
        <v>52176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52176</v>
      </c>
      <c r="O18" s="47">
        <f t="shared" si="1"/>
        <v>14.881916714204221</v>
      </c>
      <c r="P18" s="9"/>
    </row>
    <row r="19" spans="1:16">
      <c r="A19" s="12"/>
      <c r="B19" s="25">
        <v>331.31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642258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642258</v>
      </c>
      <c r="O19" s="47">
        <f t="shared" si="1"/>
        <v>183.18824871648602</v>
      </c>
      <c r="P19" s="9"/>
    </row>
    <row r="20" spans="1:16">
      <c r="A20" s="12"/>
      <c r="B20" s="25">
        <v>334.39</v>
      </c>
      <c r="C20" s="20" t="s">
        <v>101</v>
      </c>
      <c r="D20" s="46">
        <v>118850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118850</v>
      </c>
      <c r="O20" s="47">
        <f t="shared" si="1"/>
        <v>33.899030233884766</v>
      </c>
      <c r="P20" s="9"/>
    </row>
    <row r="21" spans="1:16">
      <c r="A21" s="12"/>
      <c r="B21" s="25">
        <v>335.12</v>
      </c>
      <c r="C21" s="20" t="s">
        <v>79</v>
      </c>
      <c r="D21" s="46">
        <v>125719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125719</v>
      </c>
      <c r="O21" s="47">
        <f t="shared" si="1"/>
        <v>35.858243011979461</v>
      </c>
      <c r="P21" s="9"/>
    </row>
    <row r="22" spans="1:16">
      <c r="A22" s="12"/>
      <c r="B22" s="25">
        <v>335.14</v>
      </c>
      <c r="C22" s="20" t="s">
        <v>80</v>
      </c>
      <c r="D22" s="46">
        <v>758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758</v>
      </c>
      <c r="O22" s="47">
        <f t="shared" si="1"/>
        <v>0.21620079863091843</v>
      </c>
      <c r="P22" s="9"/>
    </row>
    <row r="23" spans="1:16">
      <c r="A23" s="12"/>
      <c r="B23" s="25">
        <v>335.15</v>
      </c>
      <c r="C23" s="20" t="s">
        <v>81</v>
      </c>
      <c r="D23" s="46">
        <v>496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496</v>
      </c>
      <c r="O23" s="47">
        <f t="shared" si="1"/>
        <v>0.14147176269252709</v>
      </c>
      <c r="P23" s="9"/>
    </row>
    <row r="24" spans="1:16">
      <c r="A24" s="12"/>
      <c r="B24" s="25">
        <v>335.18</v>
      </c>
      <c r="C24" s="20" t="s">
        <v>82</v>
      </c>
      <c r="D24" s="46">
        <v>127689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127689</v>
      </c>
      <c r="O24" s="47">
        <f t="shared" si="1"/>
        <v>36.420136908157446</v>
      </c>
      <c r="P24" s="9"/>
    </row>
    <row r="25" spans="1:16">
      <c r="A25" s="12"/>
      <c r="B25" s="25">
        <v>335.31</v>
      </c>
      <c r="C25" s="20" t="s">
        <v>98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749273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749273</v>
      </c>
      <c r="O25" s="47">
        <f t="shared" si="1"/>
        <v>213.71163719338278</v>
      </c>
      <c r="P25" s="9"/>
    </row>
    <row r="26" spans="1:16">
      <c r="A26" s="12"/>
      <c r="B26" s="25">
        <v>337.5</v>
      </c>
      <c r="C26" s="20" t="s">
        <v>31</v>
      </c>
      <c r="D26" s="46">
        <v>2816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2816</v>
      </c>
      <c r="O26" s="47">
        <f t="shared" si="1"/>
        <v>0.80319452367370225</v>
      </c>
      <c r="P26" s="9"/>
    </row>
    <row r="27" spans="1:16">
      <c r="A27" s="12"/>
      <c r="B27" s="25">
        <v>338</v>
      </c>
      <c r="C27" s="20" t="s">
        <v>32</v>
      </c>
      <c r="D27" s="46">
        <v>0</v>
      </c>
      <c r="E27" s="46">
        <v>156608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156608</v>
      </c>
      <c r="O27" s="47">
        <f t="shared" si="1"/>
        <v>44.668568168853398</v>
      </c>
      <c r="P27" s="9"/>
    </row>
    <row r="28" spans="1:16">
      <c r="A28" s="12"/>
      <c r="B28" s="25">
        <v>339</v>
      </c>
      <c r="C28" s="20" t="s">
        <v>33</v>
      </c>
      <c r="D28" s="46">
        <v>16846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16846</v>
      </c>
      <c r="O28" s="47">
        <f t="shared" si="1"/>
        <v>4.8049058756417571</v>
      </c>
      <c r="P28" s="9"/>
    </row>
    <row r="29" spans="1:16" ht="15.75">
      <c r="A29" s="29" t="s">
        <v>38</v>
      </c>
      <c r="B29" s="30"/>
      <c r="C29" s="31"/>
      <c r="D29" s="32">
        <f t="shared" ref="D29:M29" si="6">SUM(D30:D36)</f>
        <v>137387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2945248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3082635</v>
      </c>
      <c r="O29" s="45">
        <f t="shared" si="1"/>
        <v>879.24557900741581</v>
      </c>
      <c r="P29" s="10"/>
    </row>
    <row r="30" spans="1:16">
      <c r="A30" s="12"/>
      <c r="B30" s="25">
        <v>342.2</v>
      </c>
      <c r="C30" s="20" t="s">
        <v>41</v>
      </c>
      <c r="D30" s="46">
        <v>90159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90159</v>
      </c>
      <c r="O30" s="47">
        <f t="shared" si="1"/>
        <v>25.715630347974901</v>
      </c>
      <c r="P30" s="9"/>
    </row>
    <row r="31" spans="1:16">
      <c r="A31" s="12"/>
      <c r="B31" s="25">
        <v>343.2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375456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375456</v>
      </c>
      <c r="O31" s="47">
        <f t="shared" si="1"/>
        <v>107.08956075299487</v>
      </c>
      <c r="P31" s="9"/>
    </row>
    <row r="32" spans="1:16">
      <c r="A32" s="12"/>
      <c r="B32" s="25">
        <v>343.3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647740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647740</v>
      </c>
      <c r="O32" s="47">
        <f t="shared" si="1"/>
        <v>184.75185396463206</v>
      </c>
      <c r="P32" s="9"/>
    </row>
    <row r="33" spans="1:119">
      <c r="A33" s="12"/>
      <c r="B33" s="25">
        <v>343.4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735219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735219</v>
      </c>
      <c r="O33" s="47">
        <f t="shared" si="1"/>
        <v>209.70308043354251</v>
      </c>
      <c r="P33" s="9"/>
    </row>
    <row r="34" spans="1:119">
      <c r="A34" s="12"/>
      <c r="B34" s="25">
        <v>343.5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1186833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1186833</v>
      </c>
      <c r="O34" s="47">
        <f t="shared" si="1"/>
        <v>338.5148317170565</v>
      </c>
      <c r="P34" s="9"/>
    </row>
    <row r="35" spans="1:119">
      <c r="A35" s="12"/>
      <c r="B35" s="25">
        <v>343.8</v>
      </c>
      <c r="C35" s="20" t="s">
        <v>46</v>
      </c>
      <c r="D35" s="46">
        <v>15200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15200</v>
      </c>
      <c r="O35" s="47">
        <f t="shared" si="1"/>
        <v>4.3354249857387339</v>
      </c>
      <c r="P35" s="9"/>
    </row>
    <row r="36" spans="1:119">
      <c r="A36" s="12"/>
      <c r="B36" s="25">
        <v>347.2</v>
      </c>
      <c r="C36" s="20" t="s">
        <v>48</v>
      </c>
      <c r="D36" s="46">
        <v>32028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32028</v>
      </c>
      <c r="O36" s="47">
        <f t="shared" si="1"/>
        <v>9.1351968054763262</v>
      </c>
      <c r="P36" s="9"/>
    </row>
    <row r="37" spans="1:119" ht="15.75">
      <c r="A37" s="29" t="s">
        <v>39</v>
      </c>
      <c r="B37" s="30"/>
      <c r="C37" s="31"/>
      <c r="D37" s="32">
        <f t="shared" ref="D37:M37" si="8">SUM(D38:D39)</f>
        <v>10016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8" si="9">SUM(D37:M37)</f>
        <v>10016</v>
      </c>
      <c r="O37" s="45">
        <f t="shared" si="1"/>
        <v>2.856816885339418</v>
      </c>
      <c r="P37" s="10"/>
    </row>
    <row r="38" spans="1:119">
      <c r="A38" s="13"/>
      <c r="B38" s="39">
        <v>351.9</v>
      </c>
      <c r="C38" s="21" t="s">
        <v>83</v>
      </c>
      <c r="D38" s="46">
        <v>5677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5677</v>
      </c>
      <c r="O38" s="47">
        <f t="shared" si="1"/>
        <v>1.6192241871078152</v>
      </c>
      <c r="P38" s="9"/>
    </row>
    <row r="39" spans="1:119">
      <c r="A39" s="13"/>
      <c r="B39" s="39">
        <v>359</v>
      </c>
      <c r="C39" s="21" t="s">
        <v>51</v>
      </c>
      <c r="D39" s="46">
        <v>4339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4339</v>
      </c>
      <c r="O39" s="47">
        <f t="shared" si="1"/>
        <v>1.237592698231603</v>
      </c>
      <c r="P39" s="9"/>
    </row>
    <row r="40" spans="1:119" ht="15.75">
      <c r="A40" s="29" t="s">
        <v>2</v>
      </c>
      <c r="B40" s="30"/>
      <c r="C40" s="31"/>
      <c r="D40" s="32">
        <f t="shared" ref="D40:M40" si="10">SUM(D41:D44)</f>
        <v>360296</v>
      </c>
      <c r="E40" s="32">
        <f t="shared" si="10"/>
        <v>27040</v>
      </c>
      <c r="F40" s="32">
        <f t="shared" si="10"/>
        <v>2</v>
      </c>
      <c r="G40" s="32">
        <f t="shared" si="10"/>
        <v>0</v>
      </c>
      <c r="H40" s="32">
        <f t="shared" si="10"/>
        <v>0</v>
      </c>
      <c r="I40" s="32">
        <f t="shared" si="10"/>
        <v>-183741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9"/>
        <v>203597</v>
      </c>
      <c r="O40" s="45">
        <f t="shared" si="1"/>
        <v>58.071021106674273</v>
      </c>
      <c r="P40" s="10"/>
    </row>
    <row r="41" spans="1:119">
      <c r="A41" s="12"/>
      <c r="B41" s="25">
        <v>361.1</v>
      </c>
      <c r="C41" s="20" t="s">
        <v>53</v>
      </c>
      <c r="D41" s="46">
        <v>7979</v>
      </c>
      <c r="E41" s="46">
        <v>10151</v>
      </c>
      <c r="F41" s="46">
        <v>2</v>
      </c>
      <c r="G41" s="46">
        <v>0</v>
      </c>
      <c r="H41" s="46">
        <v>0</v>
      </c>
      <c r="I41" s="46">
        <v>8617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26749</v>
      </c>
      <c r="O41" s="47">
        <f t="shared" si="1"/>
        <v>7.6294922989161433</v>
      </c>
      <c r="P41" s="9"/>
    </row>
    <row r="42" spans="1:119">
      <c r="A42" s="12"/>
      <c r="B42" s="25">
        <v>364</v>
      </c>
      <c r="C42" s="20" t="s">
        <v>91</v>
      </c>
      <c r="D42" s="46">
        <v>101665</v>
      </c>
      <c r="E42" s="46">
        <v>0</v>
      </c>
      <c r="F42" s="46">
        <v>0</v>
      </c>
      <c r="G42" s="46">
        <v>0</v>
      </c>
      <c r="H42" s="46">
        <v>0</v>
      </c>
      <c r="I42" s="46">
        <v>-248073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-146408</v>
      </c>
      <c r="O42" s="47">
        <f t="shared" si="1"/>
        <v>-41.759269823160295</v>
      </c>
      <c r="P42" s="9"/>
    </row>
    <row r="43" spans="1:119">
      <c r="A43" s="12"/>
      <c r="B43" s="25">
        <v>366</v>
      </c>
      <c r="C43" s="20" t="s">
        <v>55</v>
      </c>
      <c r="D43" s="46">
        <v>4746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4746</v>
      </c>
      <c r="O43" s="47">
        <f t="shared" si="1"/>
        <v>1.3536794067313178</v>
      </c>
      <c r="P43" s="9"/>
    </row>
    <row r="44" spans="1:119">
      <c r="A44" s="12"/>
      <c r="B44" s="25">
        <v>369.9</v>
      </c>
      <c r="C44" s="20" t="s">
        <v>56</v>
      </c>
      <c r="D44" s="46">
        <v>245906</v>
      </c>
      <c r="E44" s="46">
        <v>16889</v>
      </c>
      <c r="F44" s="46">
        <v>0</v>
      </c>
      <c r="G44" s="46">
        <v>0</v>
      </c>
      <c r="H44" s="46">
        <v>0</v>
      </c>
      <c r="I44" s="46">
        <v>55715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318510</v>
      </c>
      <c r="O44" s="47">
        <f t="shared" si="1"/>
        <v>90.847119224187111</v>
      </c>
      <c r="P44" s="9"/>
    </row>
    <row r="45" spans="1:119" ht="15.75">
      <c r="A45" s="29" t="s">
        <v>40</v>
      </c>
      <c r="B45" s="30"/>
      <c r="C45" s="31"/>
      <c r="D45" s="32">
        <f t="shared" ref="D45:M45" si="11">SUM(D46:D47)</f>
        <v>28459</v>
      </c>
      <c r="E45" s="32">
        <f t="shared" si="11"/>
        <v>0</v>
      </c>
      <c r="F45" s="32">
        <f t="shared" si="11"/>
        <v>99859</v>
      </c>
      <c r="G45" s="32">
        <f t="shared" si="11"/>
        <v>0</v>
      </c>
      <c r="H45" s="32">
        <f t="shared" si="11"/>
        <v>0</v>
      </c>
      <c r="I45" s="32">
        <f t="shared" si="11"/>
        <v>274172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402490</v>
      </c>
      <c r="O45" s="45">
        <f t="shared" si="1"/>
        <v>114.80034227039361</v>
      </c>
      <c r="P45" s="9"/>
    </row>
    <row r="46" spans="1:119">
      <c r="A46" s="12"/>
      <c r="B46" s="25">
        <v>381</v>
      </c>
      <c r="C46" s="20" t="s">
        <v>57</v>
      </c>
      <c r="D46" s="46">
        <v>0</v>
      </c>
      <c r="E46" s="46">
        <v>0</v>
      </c>
      <c r="F46" s="46">
        <v>99859</v>
      </c>
      <c r="G46" s="46">
        <v>0</v>
      </c>
      <c r="H46" s="46">
        <v>0</v>
      </c>
      <c r="I46" s="46">
        <v>274172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374031</v>
      </c>
      <c r="O46" s="47">
        <f t="shared" si="1"/>
        <v>106.68311466058186</v>
      </c>
      <c r="P46" s="9"/>
    </row>
    <row r="47" spans="1:119" ht="15.75" thickBot="1">
      <c r="A47" s="12"/>
      <c r="B47" s="25">
        <v>384</v>
      </c>
      <c r="C47" s="20" t="s">
        <v>58</v>
      </c>
      <c r="D47" s="46">
        <v>28459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28459</v>
      </c>
      <c r="O47" s="47">
        <f t="shared" si="1"/>
        <v>8.1172276098117511</v>
      </c>
      <c r="P47" s="9"/>
    </row>
    <row r="48" spans="1:119" ht="16.5" thickBot="1">
      <c r="A48" s="14" t="s">
        <v>49</v>
      </c>
      <c r="B48" s="23"/>
      <c r="C48" s="22"/>
      <c r="D48" s="15">
        <f t="shared" ref="D48:M48" si="12">SUM(D5,D14,D17,D29,D37,D40,D45)</f>
        <v>3070198</v>
      </c>
      <c r="E48" s="15">
        <f t="shared" si="12"/>
        <v>183648</v>
      </c>
      <c r="F48" s="15">
        <f t="shared" si="12"/>
        <v>99861</v>
      </c>
      <c r="G48" s="15">
        <f t="shared" si="12"/>
        <v>0</v>
      </c>
      <c r="H48" s="15">
        <f t="shared" si="12"/>
        <v>0</v>
      </c>
      <c r="I48" s="15">
        <f t="shared" si="12"/>
        <v>4427210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9"/>
        <v>7780917</v>
      </c>
      <c r="O48" s="38">
        <f t="shared" si="1"/>
        <v>2219.314603536794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21" t="s">
        <v>104</v>
      </c>
      <c r="M50" s="121"/>
      <c r="N50" s="121"/>
      <c r="O50" s="43">
        <v>3506</v>
      </c>
    </row>
    <row r="51" spans="1:15">
      <c r="A51" s="122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  <row r="52" spans="1:15" ht="15.75" customHeight="1" thickBot="1">
      <c r="A52" s="123" t="s">
        <v>71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34</v>
      </c>
      <c r="E3" s="132"/>
      <c r="F3" s="132"/>
      <c r="G3" s="132"/>
      <c r="H3" s="133"/>
      <c r="I3" s="131" t="s">
        <v>35</v>
      </c>
      <c r="J3" s="133"/>
      <c r="K3" s="131" t="s">
        <v>37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60</v>
      </c>
      <c r="F4" s="34" t="s">
        <v>61</v>
      </c>
      <c r="G4" s="34" t="s">
        <v>62</v>
      </c>
      <c r="H4" s="34" t="s">
        <v>4</v>
      </c>
      <c r="I4" s="34" t="s">
        <v>5</v>
      </c>
      <c r="J4" s="35" t="s">
        <v>63</v>
      </c>
      <c r="K4" s="35" t="s">
        <v>6</v>
      </c>
      <c r="L4" s="35" t="s">
        <v>7</v>
      </c>
      <c r="M4" s="35" t="s">
        <v>8</v>
      </c>
      <c r="N4" s="35" t="s">
        <v>36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1798915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1798915</v>
      </c>
      <c r="O5" s="33">
        <f t="shared" ref="O5:O49" si="1">(N5/O$51)</f>
        <v>519.01759953837279</v>
      </c>
      <c r="P5" s="6"/>
    </row>
    <row r="6" spans="1:133">
      <c r="A6" s="12"/>
      <c r="B6" s="25">
        <v>311</v>
      </c>
      <c r="C6" s="20" t="s">
        <v>1</v>
      </c>
      <c r="D6" s="46">
        <v>958116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958116</v>
      </c>
      <c r="O6" s="47">
        <f t="shared" si="1"/>
        <v>276.43277553375651</v>
      </c>
      <c r="P6" s="9"/>
    </row>
    <row r="7" spans="1:133">
      <c r="A7" s="12"/>
      <c r="B7" s="25">
        <v>312.10000000000002</v>
      </c>
      <c r="C7" s="20" t="s">
        <v>9</v>
      </c>
      <c r="D7" s="46">
        <v>97783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97783</v>
      </c>
      <c r="O7" s="47">
        <f t="shared" si="1"/>
        <v>28.212060011540682</v>
      </c>
      <c r="P7" s="9"/>
    </row>
    <row r="8" spans="1:133">
      <c r="A8" s="12"/>
      <c r="B8" s="25">
        <v>312.60000000000002</v>
      </c>
      <c r="C8" s="20" t="s">
        <v>10</v>
      </c>
      <c r="D8" s="46">
        <v>265575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265575</v>
      </c>
      <c r="O8" s="47">
        <f t="shared" si="1"/>
        <v>76.62290825158685</v>
      </c>
      <c r="P8" s="9"/>
    </row>
    <row r="9" spans="1:133">
      <c r="A9" s="12"/>
      <c r="B9" s="25">
        <v>314.10000000000002</v>
      </c>
      <c r="C9" s="20" t="s">
        <v>11</v>
      </c>
      <c r="D9" s="46">
        <v>277151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277151</v>
      </c>
      <c r="O9" s="47">
        <f t="shared" si="1"/>
        <v>79.962781304096936</v>
      </c>
      <c r="P9" s="9"/>
    </row>
    <row r="10" spans="1:133">
      <c r="A10" s="12"/>
      <c r="B10" s="25">
        <v>314.3</v>
      </c>
      <c r="C10" s="20" t="s">
        <v>12</v>
      </c>
      <c r="D10" s="46">
        <v>44020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44020</v>
      </c>
      <c r="O10" s="47">
        <f t="shared" si="1"/>
        <v>12.700519330640509</v>
      </c>
      <c r="P10" s="9"/>
    </row>
    <row r="11" spans="1:133">
      <c r="A11" s="12"/>
      <c r="B11" s="25">
        <v>314.39999999999998</v>
      </c>
      <c r="C11" s="20" t="s">
        <v>13</v>
      </c>
      <c r="D11" s="46">
        <v>13892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13892</v>
      </c>
      <c r="O11" s="47">
        <f t="shared" si="1"/>
        <v>4.0080784766301214</v>
      </c>
      <c r="P11" s="9"/>
    </row>
    <row r="12" spans="1:133">
      <c r="A12" s="12"/>
      <c r="B12" s="25">
        <v>315</v>
      </c>
      <c r="C12" s="20" t="s">
        <v>77</v>
      </c>
      <c r="D12" s="46">
        <v>98761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98761</v>
      </c>
      <c r="O12" s="47">
        <f t="shared" si="1"/>
        <v>28.494229659549912</v>
      </c>
      <c r="P12" s="9"/>
    </row>
    <row r="13" spans="1:133">
      <c r="A13" s="12"/>
      <c r="B13" s="25">
        <v>316</v>
      </c>
      <c r="C13" s="20" t="s">
        <v>78</v>
      </c>
      <c r="D13" s="46">
        <v>43617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43617</v>
      </c>
      <c r="O13" s="47">
        <f t="shared" si="1"/>
        <v>12.584246970571265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262009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262009</v>
      </c>
      <c r="O14" s="45">
        <f t="shared" si="1"/>
        <v>75.594056549336415</v>
      </c>
      <c r="P14" s="10"/>
    </row>
    <row r="15" spans="1:133">
      <c r="A15" s="12"/>
      <c r="B15" s="25">
        <v>323.10000000000002</v>
      </c>
      <c r="C15" s="20" t="s">
        <v>17</v>
      </c>
      <c r="D15" s="46">
        <v>261934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261934</v>
      </c>
      <c r="O15" s="47">
        <f t="shared" si="1"/>
        <v>75.572417772648592</v>
      </c>
      <c r="P15" s="9"/>
    </row>
    <row r="16" spans="1:133">
      <c r="A16" s="12"/>
      <c r="B16" s="25">
        <v>329</v>
      </c>
      <c r="C16" s="20" t="s">
        <v>18</v>
      </c>
      <c r="D16" s="46">
        <v>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</v>
      </c>
      <c r="O16" s="47">
        <f t="shared" si="1"/>
        <v>2.163877668782458E-2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SUM(D18:D29)</f>
        <v>685481</v>
      </c>
      <c r="E17" s="32">
        <f t="shared" si="5"/>
        <v>149174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1589876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2424531</v>
      </c>
      <c r="O17" s="45">
        <f t="shared" si="1"/>
        <v>699.51846508944027</v>
      </c>
      <c r="P17" s="10"/>
    </row>
    <row r="18" spans="1:16">
      <c r="A18" s="12"/>
      <c r="B18" s="25">
        <v>331.1</v>
      </c>
      <c r="C18" s="20" t="s">
        <v>19</v>
      </c>
      <c r="D18" s="46">
        <v>85107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85107</v>
      </c>
      <c r="O18" s="47">
        <f t="shared" si="1"/>
        <v>24.554818234275821</v>
      </c>
      <c r="P18" s="9"/>
    </row>
    <row r="19" spans="1:16">
      <c r="A19" s="12"/>
      <c r="B19" s="25">
        <v>331.2</v>
      </c>
      <c r="C19" s="20" t="s">
        <v>68</v>
      </c>
      <c r="D19" s="46">
        <v>1749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1749</v>
      </c>
      <c r="O19" s="47">
        <f t="shared" si="1"/>
        <v>0.50461627236006923</v>
      </c>
      <c r="P19" s="9"/>
    </row>
    <row r="20" spans="1:16">
      <c r="A20" s="12"/>
      <c r="B20" s="25">
        <v>331.31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67449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67449</v>
      </c>
      <c r="O20" s="47">
        <f t="shared" si="1"/>
        <v>19.460184650894401</v>
      </c>
      <c r="P20" s="9"/>
    </row>
    <row r="21" spans="1:16">
      <c r="A21" s="12"/>
      <c r="B21" s="25">
        <v>334.39</v>
      </c>
      <c r="C21" s="20" t="s">
        <v>101</v>
      </c>
      <c r="D21" s="46">
        <v>331900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331900</v>
      </c>
      <c r="O21" s="47">
        <f t="shared" si="1"/>
        <v>95.758799769186382</v>
      </c>
      <c r="P21" s="9"/>
    </row>
    <row r="22" spans="1:16">
      <c r="A22" s="12"/>
      <c r="B22" s="25">
        <v>335.12</v>
      </c>
      <c r="C22" s="20" t="s">
        <v>79</v>
      </c>
      <c r="D22" s="46">
        <v>125185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125185</v>
      </c>
      <c r="O22" s="47">
        <f t="shared" si="1"/>
        <v>36.118003462204271</v>
      </c>
      <c r="P22" s="9"/>
    </row>
    <row r="23" spans="1:16">
      <c r="A23" s="12"/>
      <c r="B23" s="25">
        <v>335.14</v>
      </c>
      <c r="C23" s="20" t="s">
        <v>80</v>
      </c>
      <c r="D23" s="46">
        <v>438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438</v>
      </c>
      <c r="O23" s="47">
        <f t="shared" si="1"/>
        <v>0.12637045585689555</v>
      </c>
      <c r="P23" s="9"/>
    </row>
    <row r="24" spans="1:16">
      <c r="A24" s="12"/>
      <c r="B24" s="25">
        <v>335.15</v>
      </c>
      <c r="C24" s="20" t="s">
        <v>81</v>
      </c>
      <c r="D24" s="46">
        <v>479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479</v>
      </c>
      <c r="O24" s="47">
        <f t="shared" si="1"/>
        <v>0.138199653779573</v>
      </c>
      <c r="P24" s="9"/>
    </row>
    <row r="25" spans="1:16">
      <c r="A25" s="12"/>
      <c r="B25" s="25">
        <v>335.18</v>
      </c>
      <c r="C25" s="20" t="s">
        <v>82</v>
      </c>
      <c r="D25" s="46">
        <v>125160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125160</v>
      </c>
      <c r="O25" s="47">
        <f t="shared" si="1"/>
        <v>36.110790536641659</v>
      </c>
      <c r="P25" s="9"/>
    </row>
    <row r="26" spans="1:16">
      <c r="A26" s="12"/>
      <c r="B26" s="25">
        <v>335.31</v>
      </c>
      <c r="C26" s="20" t="s">
        <v>98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1522427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1522427</v>
      </c>
      <c r="O26" s="47">
        <f t="shared" si="1"/>
        <v>439.24610502019618</v>
      </c>
      <c r="P26" s="9"/>
    </row>
    <row r="27" spans="1:16">
      <c r="A27" s="12"/>
      <c r="B27" s="25">
        <v>337.5</v>
      </c>
      <c r="C27" s="20" t="s">
        <v>31</v>
      </c>
      <c r="D27" s="46">
        <v>1215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1215</v>
      </c>
      <c r="O27" s="47">
        <f t="shared" si="1"/>
        <v>0.3505481823427582</v>
      </c>
      <c r="P27" s="9"/>
    </row>
    <row r="28" spans="1:16">
      <c r="A28" s="12"/>
      <c r="B28" s="25">
        <v>338</v>
      </c>
      <c r="C28" s="20" t="s">
        <v>32</v>
      </c>
      <c r="D28" s="46">
        <v>0</v>
      </c>
      <c r="E28" s="46">
        <v>149174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149174</v>
      </c>
      <c r="O28" s="47">
        <f t="shared" si="1"/>
        <v>43.039238315060587</v>
      </c>
      <c r="P28" s="9"/>
    </row>
    <row r="29" spans="1:16">
      <c r="A29" s="12"/>
      <c r="B29" s="25">
        <v>339</v>
      </c>
      <c r="C29" s="20" t="s">
        <v>33</v>
      </c>
      <c r="D29" s="46">
        <v>14248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14248</v>
      </c>
      <c r="O29" s="47">
        <f t="shared" si="1"/>
        <v>4.1107905366416615</v>
      </c>
      <c r="P29" s="9"/>
    </row>
    <row r="30" spans="1:16" ht="15.75">
      <c r="A30" s="29" t="s">
        <v>38</v>
      </c>
      <c r="B30" s="30"/>
      <c r="C30" s="31"/>
      <c r="D30" s="32">
        <f t="shared" ref="D30:M30" si="6">SUM(D31:D37)</f>
        <v>114923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2813430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2928353</v>
      </c>
      <c r="O30" s="45">
        <f t="shared" si="1"/>
        <v>844.87968840161568</v>
      </c>
      <c r="P30" s="10"/>
    </row>
    <row r="31" spans="1:16">
      <c r="A31" s="12"/>
      <c r="B31" s="25">
        <v>342.2</v>
      </c>
      <c r="C31" s="20" t="s">
        <v>41</v>
      </c>
      <c r="D31" s="46">
        <v>89959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89959</v>
      </c>
      <c r="O31" s="47">
        <f t="shared" si="1"/>
        <v>25.954702827466821</v>
      </c>
      <c r="P31" s="9"/>
    </row>
    <row r="32" spans="1:16">
      <c r="A32" s="12"/>
      <c r="B32" s="25">
        <v>343.2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323141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323141</v>
      </c>
      <c r="O32" s="47">
        <f t="shared" si="1"/>
        <v>93.231679169070972</v>
      </c>
      <c r="P32" s="9"/>
    </row>
    <row r="33" spans="1:16">
      <c r="A33" s="12"/>
      <c r="B33" s="25">
        <v>343.3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634459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634459</v>
      </c>
      <c r="O33" s="47">
        <f t="shared" si="1"/>
        <v>183.0522215810733</v>
      </c>
      <c r="P33" s="9"/>
    </row>
    <row r="34" spans="1:16">
      <c r="A34" s="12"/>
      <c r="B34" s="25">
        <v>343.4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705696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705696</v>
      </c>
      <c r="O34" s="47">
        <f t="shared" si="1"/>
        <v>203.60530871321407</v>
      </c>
      <c r="P34" s="9"/>
    </row>
    <row r="35" spans="1:16">
      <c r="A35" s="12"/>
      <c r="B35" s="25">
        <v>343.5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1150134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1150134</v>
      </c>
      <c r="O35" s="47">
        <f t="shared" si="1"/>
        <v>331.8332371609925</v>
      </c>
      <c r="P35" s="9"/>
    </row>
    <row r="36" spans="1:16">
      <c r="A36" s="12"/>
      <c r="B36" s="25">
        <v>343.8</v>
      </c>
      <c r="C36" s="20" t="s">
        <v>46</v>
      </c>
      <c r="D36" s="46">
        <v>6400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6400</v>
      </c>
      <c r="O36" s="47">
        <f t="shared" si="1"/>
        <v>1.8465089440276976</v>
      </c>
      <c r="P36" s="9"/>
    </row>
    <row r="37" spans="1:16">
      <c r="A37" s="12"/>
      <c r="B37" s="25">
        <v>347.2</v>
      </c>
      <c r="C37" s="20" t="s">
        <v>48</v>
      </c>
      <c r="D37" s="46">
        <v>18564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18564</v>
      </c>
      <c r="O37" s="47">
        <f t="shared" si="1"/>
        <v>5.3560300057703403</v>
      </c>
      <c r="P37" s="9"/>
    </row>
    <row r="38" spans="1:16" ht="15.75">
      <c r="A38" s="29" t="s">
        <v>39</v>
      </c>
      <c r="B38" s="30"/>
      <c r="C38" s="31"/>
      <c r="D38" s="32">
        <f t="shared" ref="D38:M38" si="8">SUM(D39:D40)</f>
        <v>18310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49" si="9">SUM(D38:M38)</f>
        <v>18310</v>
      </c>
      <c r="O38" s="45">
        <f t="shared" si="1"/>
        <v>5.282746682054241</v>
      </c>
      <c r="P38" s="10"/>
    </row>
    <row r="39" spans="1:16">
      <c r="A39" s="13"/>
      <c r="B39" s="39">
        <v>351.9</v>
      </c>
      <c r="C39" s="21" t="s">
        <v>83</v>
      </c>
      <c r="D39" s="46">
        <v>6333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6333</v>
      </c>
      <c r="O39" s="47">
        <f t="shared" si="1"/>
        <v>1.8271783035199076</v>
      </c>
      <c r="P39" s="9"/>
    </row>
    <row r="40" spans="1:16">
      <c r="A40" s="13"/>
      <c r="B40" s="39">
        <v>359</v>
      </c>
      <c r="C40" s="21" t="s">
        <v>51</v>
      </c>
      <c r="D40" s="46">
        <v>11977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11977</v>
      </c>
      <c r="O40" s="47">
        <f t="shared" si="1"/>
        <v>3.4555683785343336</v>
      </c>
      <c r="P40" s="9"/>
    </row>
    <row r="41" spans="1:16" ht="15.75">
      <c r="A41" s="29" t="s">
        <v>2</v>
      </c>
      <c r="B41" s="30"/>
      <c r="C41" s="31"/>
      <c r="D41" s="32">
        <f t="shared" ref="D41:M41" si="10">SUM(D42:D45)</f>
        <v>287490</v>
      </c>
      <c r="E41" s="32">
        <f t="shared" si="10"/>
        <v>20815</v>
      </c>
      <c r="F41" s="32">
        <f t="shared" si="10"/>
        <v>8</v>
      </c>
      <c r="G41" s="32">
        <f t="shared" si="10"/>
        <v>0</v>
      </c>
      <c r="H41" s="32">
        <f t="shared" si="10"/>
        <v>0</v>
      </c>
      <c r="I41" s="32">
        <f t="shared" si="10"/>
        <v>43050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9"/>
        <v>351363</v>
      </c>
      <c r="O41" s="45">
        <f t="shared" si="1"/>
        <v>101.37420657818811</v>
      </c>
      <c r="P41" s="10"/>
    </row>
    <row r="42" spans="1:16">
      <c r="A42" s="12"/>
      <c r="B42" s="25">
        <v>361.1</v>
      </c>
      <c r="C42" s="20" t="s">
        <v>53</v>
      </c>
      <c r="D42" s="46">
        <v>10623</v>
      </c>
      <c r="E42" s="46">
        <v>5767</v>
      </c>
      <c r="F42" s="46">
        <v>8</v>
      </c>
      <c r="G42" s="46">
        <v>0</v>
      </c>
      <c r="H42" s="46">
        <v>0</v>
      </c>
      <c r="I42" s="46">
        <v>6421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22819</v>
      </c>
      <c r="O42" s="47">
        <f t="shared" si="1"/>
        <v>6.5836699365262552</v>
      </c>
      <c r="P42" s="9"/>
    </row>
    <row r="43" spans="1:16">
      <c r="A43" s="12"/>
      <c r="B43" s="25">
        <v>364</v>
      </c>
      <c r="C43" s="20" t="s">
        <v>91</v>
      </c>
      <c r="D43" s="46">
        <v>1800</v>
      </c>
      <c r="E43" s="46">
        <v>0</v>
      </c>
      <c r="F43" s="46">
        <v>0</v>
      </c>
      <c r="G43" s="46">
        <v>0</v>
      </c>
      <c r="H43" s="46">
        <v>0</v>
      </c>
      <c r="I43" s="46">
        <v>5670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7470</v>
      </c>
      <c r="O43" s="47">
        <f t="shared" si="1"/>
        <v>2.1552221581073283</v>
      </c>
      <c r="P43" s="9"/>
    </row>
    <row r="44" spans="1:16">
      <c r="A44" s="12"/>
      <c r="B44" s="25">
        <v>366</v>
      </c>
      <c r="C44" s="20" t="s">
        <v>55</v>
      </c>
      <c r="D44" s="46">
        <v>5067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5067</v>
      </c>
      <c r="O44" s="47">
        <f t="shared" si="1"/>
        <v>1.4619157530294287</v>
      </c>
      <c r="P44" s="9"/>
    </row>
    <row r="45" spans="1:16">
      <c r="A45" s="12"/>
      <c r="B45" s="25">
        <v>369.9</v>
      </c>
      <c r="C45" s="20" t="s">
        <v>56</v>
      </c>
      <c r="D45" s="46">
        <v>270000</v>
      </c>
      <c r="E45" s="46">
        <v>15048</v>
      </c>
      <c r="F45" s="46">
        <v>0</v>
      </c>
      <c r="G45" s="46">
        <v>0</v>
      </c>
      <c r="H45" s="46">
        <v>0</v>
      </c>
      <c r="I45" s="46">
        <v>30959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316007</v>
      </c>
      <c r="O45" s="47">
        <f t="shared" si="1"/>
        <v>91.173398730525108</v>
      </c>
      <c r="P45" s="9"/>
    </row>
    <row r="46" spans="1:16" ht="15.75">
      <c r="A46" s="29" t="s">
        <v>40</v>
      </c>
      <c r="B46" s="30"/>
      <c r="C46" s="31"/>
      <c r="D46" s="32">
        <f t="shared" ref="D46:M46" si="11">SUM(D47:D48)</f>
        <v>106281</v>
      </c>
      <c r="E46" s="32">
        <f t="shared" si="11"/>
        <v>0</v>
      </c>
      <c r="F46" s="32">
        <f t="shared" si="11"/>
        <v>74307</v>
      </c>
      <c r="G46" s="32">
        <f t="shared" si="11"/>
        <v>0</v>
      </c>
      <c r="H46" s="32">
        <f t="shared" si="11"/>
        <v>0</v>
      </c>
      <c r="I46" s="32">
        <f t="shared" si="11"/>
        <v>160240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9"/>
        <v>340828</v>
      </c>
      <c r="O46" s="45">
        <f t="shared" si="1"/>
        <v>98.334679746105024</v>
      </c>
      <c r="P46" s="9"/>
    </row>
    <row r="47" spans="1:16">
      <c r="A47" s="12"/>
      <c r="B47" s="25">
        <v>381</v>
      </c>
      <c r="C47" s="20" t="s">
        <v>57</v>
      </c>
      <c r="D47" s="46">
        <v>0</v>
      </c>
      <c r="E47" s="46">
        <v>0</v>
      </c>
      <c r="F47" s="46">
        <v>74307</v>
      </c>
      <c r="G47" s="46">
        <v>0</v>
      </c>
      <c r="H47" s="46">
        <v>0</v>
      </c>
      <c r="I47" s="46">
        <v>160240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234547</v>
      </c>
      <c r="O47" s="47">
        <f t="shared" si="1"/>
        <v>67.670802077322563</v>
      </c>
      <c r="P47" s="9"/>
    </row>
    <row r="48" spans="1:16" ht="15.75" thickBot="1">
      <c r="A48" s="12"/>
      <c r="B48" s="25">
        <v>384</v>
      </c>
      <c r="C48" s="20" t="s">
        <v>58</v>
      </c>
      <c r="D48" s="46">
        <v>106281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106281</v>
      </c>
      <c r="O48" s="47">
        <f t="shared" si="1"/>
        <v>30.663877668782458</v>
      </c>
      <c r="P48" s="9"/>
    </row>
    <row r="49" spans="1:119" ht="16.5" thickBot="1">
      <c r="A49" s="14" t="s">
        <v>49</v>
      </c>
      <c r="B49" s="23"/>
      <c r="C49" s="22"/>
      <c r="D49" s="15">
        <f t="shared" ref="D49:M49" si="12">SUM(D5,D14,D17,D30,D38,D41,D46)</f>
        <v>3273409</v>
      </c>
      <c r="E49" s="15">
        <f t="shared" si="12"/>
        <v>169989</v>
      </c>
      <c r="F49" s="15">
        <f t="shared" si="12"/>
        <v>74315</v>
      </c>
      <c r="G49" s="15">
        <f t="shared" si="12"/>
        <v>0</v>
      </c>
      <c r="H49" s="15">
        <f t="shared" si="12"/>
        <v>0</v>
      </c>
      <c r="I49" s="15">
        <f t="shared" si="12"/>
        <v>4606596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9"/>
        <v>8124309</v>
      </c>
      <c r="O49" s="38">
        <f t="shared" si="1"/>
        <v>2344.0014425851127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21" t="s">
        <v>102</v>
      </c>
      <c r="M51" s="121"/>
      <c r="N51" s="121"/>
      <c r="O51" s="43">
        <v>3466</v>
      </c>
    </row>
    <row r="52" spans="1:119">
      <c r="A52" s="122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  <row r="53" spans="1:119" ht="15.75" customHeight="1" thickBot="1">
      <c r="A53" s="123" t="s">
        <v>71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3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34</v>
      </c>
      <c r="E3" s="132"/>
      <c r="F3" s="132"/>
      <c r="G3" s="132"/>
      <c r="H3" s="133"/>
      <c r="I3" s="131" t="s">
        <v>35</v>
      </c>
      <c r="J3" s="133"/>
      <c r="K3" s="131" t="s">
        <v>37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60</v>
      </c>
      <c r="F4" s="34" t="s">
        <v>61</v>
      </c>
      <c r="G4" s="34" t="s">
        <v>62</v>
      </c>
      <c r="H4" s="34" t="s">
        <v>4</v>
      </c>
      <c r="I4" s="34" t="s">
        <v>5</v>
      </c>
      <c r="J4" s="35" t="s">
        <v>63</v>
      </c>
      <c r="K4" s="35" t="s">
        <v>6</v>
      </c>
      <c r="L4" s="35" t="s">
        <v>7</v>
      </c>
      <c r="M4" s="35" t="s">
        <v>8</v>
      </c>
      <c r="N4" s="35" t="s">
        <v>36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1783213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1783213</v>
      </c>
      <c r="O5" s="33">
        <f t="shared" ref="O5:O45" si="1">(N5/O$47)</f>
        <v>514.78435334872984</v>
      </c>
      <c r="P5" s="6"/>
    </row>
    <row r="6" spans="1:133">
      <c r="A6" s="12"/>
      <c r="B6" s="25">
        <v>311</v>
      </c>
      <c r="C6" s="20" t="s">
        <v>1</v>
      </c>
      <c r="D6" s="46">
        <v>951037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951037</v>
      </c>
      <c r="O6" s="47">
        <f t="shared" si="1"/>
        <v>274.54878752886839</v>
      </c>
      <c r="P6" s="9"/>
    </row>
    <row r="7" spans="1:133">
      <c r="A7" s="12"/>
      <c r="B7" s="25">
        <v>312.10000000000002</v>
      </c>
      <c r="C7" s="20" t="s">
        <v>9</v>
      </c>
      <c r="D7" s="46">
        <v>96368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96368</v>
      </c>
      <c r="O7" s="47">
        <f t="shared" si="1"/>
        <v>27.81986143187067</v>
      </c>
      <c r="P7" s="9"/>
    </row>
    <row r="8" spans="1:133">
      <c r="A8" s="12"/>
      <c r="B8" s="25">
        <v>312.60000000000002</v>
      </c>
      <c r="C8" s="20" t="s">
        <v>10</v>
      </c>
      <c r="D8" s="46">
        <v>259460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259460</v>
      </c>
      <c r="O8" s="47">
        <f t="shared" si="1"/>
        <v>74.901847575057744</v>
      </c>
      <c r="P8" s="9"/>
    </row>
    <row r="9" spans="1:133">
      <c r="A9" s="12"/>
      <c r="B9" s="25">
        <v>314.10000000000002</v>
      </c>
      <c r="C9" s="20" t="s">
        <v>11</v>
      </c>
      <c r="D9" s="46">
        <v>271335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271335</v>
      </c>
      <c r="O9" s="47">
        <f t="shared" si="1"/>
        <v>78.329965357967666</v>
      </c>
      <c r="P9" s="9"/>
    </row>
    <row r="10" spans="1:133">
      <c r="A10" s="12"/>
      <c r="B10" s="25">
        <v>314.3</v>
      </c>
      <c r="C10" s="20" t="s">
        <v>12</v>
      </c>
      <c r="D10" s="46">
        <v>44180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44180</v>
      </c>
      <c r="O10" s="47">
        <f t="shared" si="1"/>
        <v>12.754041570438799</v>
      </c>
      <c r="P10" s="9"/>
    </row>
    <row r="11" spans="1:133">
      <c r="A11" s="12"/>
      <c r="B11" s="25">
        <v>314.39999999999998</v>
      </c>
      <c r="C11" s="20" t="s">
        <v>13</v>
      </c>
      <c r="D11" s="46">
        <v>13871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13871</v>
      </c>
      <c r="O11" s="47">
        <f t="shared" si="1"/>
        <v>4.0043302540415704</v>
      </c>
      <c r="P11" s="9"/>
    </row>
    <row r="12" spans="1:133">
      <c r="A12" s="12"/>
      <c r="B12" s="25">
        <v>315</v>
      </c>
      <c r="C12" s="20" t="s">
        <v>77</v>
      </c>
      <c r="D12" s="46">
        <v>104191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104191</v>
      </c>
      <c r="O12" s="47">
        <f t="shared" si="1"/>
        <v>30.078233256351041</v>
      </c>
      <c r="P12" s="9"/>
    </row>
    <row r="13" spans="1:133">
      <c r="A13" s="12"/>
      <c r="B13" s="25">
        <v>316</v>
      </c>
      <c r="C13" s="20" t="s">
        <v>78</v>
      </c>
      <c r="D13" s="46">
        <v>42771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42771</v>
      </c>
      <c r="O13" s="47">
        <f t="shared" si="1"/>
        <v>12.347286374133949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269241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8" si="4">SUM(D14:M14)</f>
        <v>269241</v>
      </c>
      <c r="O14" s="45">
        <f t="shared" si="1"/>
        <v>77.725461893764432</v>
      </c>
      <c r="P14" s="10"/>
    </row>
    <row r="15" spans="1:133">
      <c r="A15" s="12"/>
      <c r="B15" s="25">
        <v>323.10000000000002</v>
      </c>
      <c r="C15" s="20" t="s">
        <v>17</v>
      </c>
      <c r="D15" s="46">
        <v>267096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267096</v>
      </c>
      <c r="O15" s="47">
        <f t="shared" si="1"/>
        <v>77.106235565819858</v>
      </c>
      <c r="P15" s="9"/>
    </row>
    <row r="16" spans="1:133">
      <c r="A16" s="12"/>
      <c r="B16" s="25">
        <v>329</v>
      </c>
      <c r="C16" s="20" t="s">
        <v>18</v>
      </c>
      <c r="D16" s="46">
        <v>2145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2145</v>
      </c>
      <c r="O16" s="47">
        <f t="shared" si="1"/>
        <v>0.61922632794457277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SUM(D18:D27)</f>
        <v>384341</v>
      </c>
      <c r="E17" s="32">
        <f t="shared" si="5"/>
        <v>149170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136515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670026</v>
      </c>
      <c r="O17" s="45">
        <f t="shared" si="1"/>
        <v>193.42551963048498</v>
      </c>
      <c r="P17" s="10"/>
    </row>
    <row r="18" spans="1:16">
      <c r="A18" s="12"/>
      <c r="B18" s="25">
        <v>331.1</v>
      </c>
      <c r="C18" s="20" t="s">
        <v>19</v>
      </c>
      <c r="D18" s="46">
        <v>82529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82529</v>
      </c>
      <c r="O18" s="47">
        <f t="shared" si="1"/>
        <v>23.824769053117784</v>
      </c>
      <c r="P18" s="9"/>
    </row>
    <row r="19" spans="1:16">
      <c r="A19" s="12"/>
      <c r="B19" s="25">
        <v>331.2</v>
      </c>
      <c r="C19" s="20" t="s">
        <v>68</v>
      </c>
      <c r="D19" s="46">
        <v>5308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5308</v>
      </c>
      <c r="O19" s="47">
        <f t="shared" si="1"/>
        <v>1.5323325635103926</v>
      </c>
      <c r="P19" s="9"/>
    </row>
    <row r="20" spans="1:16">
      <c r="A20" s="12"/>
      <c r="B20" s="25">
        <v>334.62</v>
      </c>
      <c r="C20" s="20" t="s">
        <v>97</v>
      </c>
      <c r="D20" s="46">
        <v>33282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33282</v>
      </c>
      <c r="O20" s="47">
        <f t="shared" si="1"/>
        <v>9.6079676674364904</v>
      </c>
      <c r="P20" s="9"/>
    </row>
    <row r="21" spans="1:16">
      <c r="A21" s="12"/>
      <c r="B21" s="25">
        <v>335.12</v>
      </c>
      <c r="C21" s="20" t="s">
        <v>79</v>
      </c>
      <c r="D21" s="46">
        <v>124763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124763</v>
      </c>
      <c r="O21" s="47">
        <f t="shared" si="1"/>
        <v>36.01703233256351</v>
      </c>
      <c r="P21" s="9"/>
    </row>
    <row r="22" spans="1:16">
      <c r="A22" s="12"/>
      <c r="B22" s="25">
        <v>335.14</v>
      </c>
      <c r="C22" s="20" t="s">
        <v>80</v>
      </c>
      <c r="D22" s="46">
        <v>396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396</v>
      </c>
      <c r="O22" s="47">
        <f t="shared" si="1"/>
        <v>0.11431870669745958</v>
      </c>
      <c r="P22" s="9"/>
    </row>
    <row r="23" spans="1:16">
      <c r="A23" s="12"/>
      <c r="B23" s="25">
        <v>335.15</v>
      </c>
      <c r="C23" s="20" t="s">
        <v>81</v>
      </c>
      <c r="D23" s="46">
        <v>468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468</v>
      </c>
      <c r="O23" s="47">
        <f t="shared" si="1"/>
        <v>0.1351039260969977</v>
      </c>
      <c r="P23" s="9"/>
    </row>
    <row r="24" spans="1:16">
      <c r="A24" s="12"/>
      <c r="B24" s="25">
        <v>335.18</v>
      </c>
      <c r="C24" s="20" t="s">
        <v>82</v>
      </c>
      <c r="D24" s="46">
        <v>123581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123581</v>
      </c>
      <c r="O24" s="47">
        <f t="shared" si="1"/>
        <v>35.67580831408776</v>
      </c>
      <c r="P24" s="9"/>
    </row>
    <row r="25" spans="1:16">
      <c r="A25" s="12"/>
      <c r="B25" s="25">
        <v>335.31</v>
      </c>
      <c r="C25" s="20" t="s">
        <v>98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136515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136515</v>
      </c>
      <c r="O25" s="47">
        <f t="shared" si="1"/>
        <v>39.409642032332563</v>
      </c>
      <c r="P25" s="9"/>
    </row>
    <row r="26" spans="1:16">
      <c r="A26" s="12"/>
      <c r="B26" s="25">
        <v>338</v>
      </c>
      <c r="C26" s="20" t="s">
        <v>32</v>
      </c>
      <c r="D26" s="46">
        <v>0</v>
      </c>
      <c r="E26" s="46">
        <v>149170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149170</v>
      </c>
      <c r="O26" s="47">
        <f t="shared" si="1"/>
        <v>43.062933025404156</v>
      </c>
      <c r="P26" s="9"/>
    </row>
    <row r="27" spans="1:16">
      <c r="A27" s="12"/>
      <c r="B27" s="25">
        <v>339</v>
      </c>
      <c r="C27" s="20" t="s">
        <v>33</v>
      </c>
      <c r="D27" s="46">
        <v>14014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14014</v>
      </c>
      <c r="O27" s="47">
        <f t="shared" si="1"/>
        <v>4.0456120092378756</v>
      </c>
      <c r="P27" s="9"/>
    </row>
    <row r="28" spans="1:16" ht="15.75">
      <c r="A28" s="29" t="s">
        <v>38</v>
      </c>
      <c r="B28" s="30"/>
      <c r="C28" s="31"/>
      <c r="D28" s="32">
        <f t="shared" ref="D28:M28" si="6">SUM(D29:D35)</f>
        <v>137568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2910745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3048313</v>
      </c>
      <c r="O28" s="45">
        <f t="shared" si="1"/>
        <v>879.99797921478057</v>
      </c>
      <c r="P28" s="10"/>
    </row>
    <row r="29" spans="1:16">
      <c r="A29" s="12"/>
      <c r="B29" s="25">
        <v>342.2</v>
      </c>
      <c r="C29" s="20" t="s">
        <v>41</v>
      </c>
      <c r="D29" s="46">
        <v>90543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90543</v>
      </c>
      <c r="O29" s="47">
        <f t="shared" si="1"/>
        <v>26.138279445727484</v>
      </c>
      <c r="P29" s="9"/>
    </row>
    <row r="30" spans="1:16">
      <c r="A30" s="12"/>
      <c r="B30" s="25">
        <v>343.2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291650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291650</v>
      </c>
      <c r="O30" s="47">
        <f t="shared" si="1"/>
        <v>84.194572748267902</v>
      </c>
      <c r="P30" s="9"/>
    </row>
    <row r="31" spans="1:16">
      <c r="A31" s="12"/>
      <c r="B31" s="25">
        <v>343.3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772499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772499</v>
      </c>
      <c r="O31" s="47">
        <f t="shared" si="1"/>
        <v>223.00779445727483</v>
      </c>
      <c r="P31" s="9"/>
    </row>
    <row r="32" spans="1:16">
      <c r="A32" s="12"/>
      <c r="B32" s="25">
        <v>343.4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690934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690934</v>
      </c>
      <c r="O32" s="47">
        <f t="shared" si="1"/>
        <v>199.46131639722864</v>
      </c>
      <c r="P32" s="9"/>
    </row>
    <row r="33" spans="1:119">
      <c r="A33" s="12"/>
      <c r="B33" s="25">
        <v>343.5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1155662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1155662</v>
      </c>
      <c r="O33" s="47">
        <f t="shared" si="1"/>
        <v>333.62066974595842</v>
      </c>
      <c r="P33" s="9"/>
    </row>
    <row r="34" spans="1:119">
      <c r="A34" s="12"/>
      <c r="B34" s="25">
        <v>343.8</v>
      </c>
      <c r="C34" s="20" t="s">
        <v>46</v>
      </c>
      <c r="D34" s="46">
        <v>10400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10400</v>
      </c>
      <c r="O34" s="47">
        <f t="shared" si="1"/>
        <v>3.0023094688221708</v>
      </c>
      <c r="P34" s="9"/>
    </row>
    <row r="35" spans="1:119">
      <c r="A35" s="12"/>
      <c r="B35" s="25">
        <v>347.2</v>
      </c>
      <c r="C35" s="20" t="s">
        <v>48</v>
      </c>
      <c r="D35" s="46">
        <v>36625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36625</v>
      </c>
      <c r="O35" s="47">
        <f t="shared" si="1"/>
        <v>10.573036951501155</v>
      </c>
      <c r="P35" s="9"/>
    </row>
    <row r="36" spans="1:119" ht="15.75">
      <c r="A36" s="29" t="s">
        <v>39</v>
      </c>
      <c r="B36" s="30"/>
      <c r="C36" s="31"/>
      <c r="D36" s="32">
        <f t="shared" ref="D36:M36" si="8">SUM(D37:D38)</f>
        <v>17928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5" si="9">SUM(D36:M36)</f>
        <v>17928</v>
      </c>
      <c r="O36" s="45">
        <f t="shared" si="1"/>
        <v>5.1755196304849882</v>
      </c>
      <c r="P36" s="10"/>
    </row>
    <row r="37" spans="1:119">
      <c r="A37" s="13"/>
      <c r="B37" s="39">
        <v>351.9</v>
      </c>
      <c r="C37" s="21" t="s">
        <v>83</v>
      </c>
      <c r="D37" s="46">
        <v>9764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9764</v>
      </c>
      <c r="O37" s="47">
        <f t="shared" si="1"/>
        <v>2.8187066974595845</v>
      </c>
      <c r="P37" s="9"/>
    </row>
    <row r="38" spans="1:119">
      <c r="A38" s="13"/>
      <c r="B38" s="39">
        <v>359</v>
      </c>
      <c r="C38" s="21" t="s">
        <v>51</v>
      </c>
      <c r="D38" s="46">
        <v>8164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8164</v>
      </c>
      <c r="O38" s="47">
        <f t="shared" si="1"/>
        <v>2.3568129330254042</v>
      </c>
      <c r="P38" s="9"/>
    </row>
    <row r="39" spans="1:119" ht="15.75">
      <c r="A39" s="29" t="s">
        <v>2</v>
      </c>
      <c r="B39" s="30"/>
      <c r="C39" s="31"/>
      <c r="D39" s="32">
        <f t="shared" ref="D39:M39" si="10">SUM(D40:D42)</f>
        <v>258365</v>
      </c>
      <c r="E39" s="32">
        <f t="shared" si="10"/>
        <v>20517</v>
      </c>
      <c r="F39" s="32">
        <f t="shared" si="10"/>
        <v>6</v>
      </c>
      <c r="G39" s="32">
        <f t="shared" si="10"/>
        <v>0</v>
      </c>
      <c r="H39" s="32">
        <f t="shared" si="10"/>
        <v>0</v>
      </c>
      <c r="I39" s="32">
        <f t="shared" si="10"/>
        <v>87783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9"/>
        <v>366671</v>
      </c>
      <c r="O39" s="45">
        <f t="shared" si="1"/>
        <v>105.8519053117783</v>
      </c>
      <c r="P39" s="10"/>
    </row>
    <row r="40" spans="1:119">
      <c r="A40" s="12"/>
      <c r="B40" s="25">
        <v>361.1</v>
      </c>
      <c r="C40" s="20" t="s">
        <v>53</v>
      </c>
      <c r="D40" s="46">
        <v>7674</v>
      </c>
      <c r="E40" s="46">
        <v>3372</v>
      </c>
      <c r="F40" s="46">
        <v>6</v>
      </c>
      <c r="G40" s="46">
        <v>0</v>
      </c>
      <c r="H40" s="46">
        <v>0</v>
      </c>
      <c r="I40" s="46">
        <v>4204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15256</v>
      </c>
      <c r="O40" s="47">
        <f t="shared" si="1"/>
        <v>4.4041570438799074</v>
      </c>
      <c r="P40" s="9"/>
    </row>
    <row r="41" spans="1:119">
      <c r="A41" s="12"/>
      <c r="B41" s="25">
        <v>366</v>
      </c>
      <c r="C41" s="20" t="s">
        <v>55</v>
      </c>
      <c r="D41" s="46">
        <v>5423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5423</v>
      </c>
      <c r="O41" s="47">
        <f t="shared" si="1"/>
        <v>1.5655311778290992</v>
      </c>
      <c r="P41" s="9"/>
    </row>
    <row r="42" spans="1:119">
      <c r="A42" s="12"/>
      <c r="B42" s="25">
        <v>369.9</v>
      </c>
      <c r="C42" s="20" t="s">
        <v>56</v>
      </c>
      <c r="D42" s="46">
        <v>245268</v>
      </c>
      <c r="E42" s="46">
        <v>17145</v>
      </c>
      <c r="F42" s="46">
        <v>0</v>
      </c>
      <c r="G42" s="46">
        <v>0</v>
      </c>
      <c r="H42" s="46">
        <v>0</v>
      </c>
      <c r="I42" s="46">
        <v>83579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345992</v>
      </c>
      <c r="O42" s="47">
        <f t="shared" si="1"/>
        <v>99.88221709006929</v>
      </c>
      <c r="P42" s="9"/>
    </row>
    <row r="43" spans="1:119" ht="15.75">
      <c r="A43" s="29" t="s">
        <v>40</v>
      </c>
      <c r="B43" s="30"/>
      <c r="C43" s="31"/>
      <c r="D43" s="32">
        <f t="shared" ref="D43:M43" si="11">SUM(D44:D44)</f>
        <v>0</v>
      </c>
      <c r="E43" s="32">
        <f t="shared" si="11"/>
        <v>0</v>
      </c>
      <c r="F43" s="32">
        <f t="shared" si="11"/>
        <v>22439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22439</v>
      </c>
      <c r="O43" s="45">
        <f t="shared" si="1"/>
        <v>6.4777713625866049</v>
      </c>
      <c r="P43" s="9"/>
    </row>
    <row r="44" spans="1:119" ht="15.75" thickBot="1">
      <c r="A44" s="12"/>
      <c r="B44" s="25">
        <v>381</v>
      </c>
      <c r="C44" s="20" t="s">
        <v>57</v>
      </c>
      <c r="D44" s="46">
        <v>0</v>
      </c>
      <c r="E44" s="46">
        <v>0</v>
      </c>
      <c r="F44" s="46">
        <v>22439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22439</v>
      </c>
      <c r="O44" s="47">
        <f t="shared" si="1"/>
        <v>6.4777713625866049</v>
      </c>
      <c r="P44" s="9"/>
    </row>
    <row r="45" spans="1:119" ht="16.5" thickBot="1">
      <c r="A45" s="14" t="s">
        <v>49</v>
      </c>
      <c r="B45" s="23"/>
      <c r="C45" s="22"/>
      <c r="D45" s="15">
        <f t="shared" ref="D45:M45" si="12">SUM(D5,D14,D17,D28,D36,D39,D43)</f>
        <v>2850656</v>
      </c>
      <c r="E45" s="15">
        <f t="shared" si="12"/>
        <v>169687</v>
      </c>
      <c r="F45" s="15">
        <f t="shared" si="12"/>
        <v>22445</v>
      </c>
      <c r="G45" s="15">
        <f t="shared" si="12"/>
        <v>0</v>
      </c>
      <c r="H45" s="15">
        <f t="shared" si="12"/>
        <v>0</v>
      </c>
      <c r="I45" s="15">
        <f t="shared" si="12"/>
        <v>3135043</v>
      </c>
      <c r="J45" s="15">
        <f t="shared" si="12"/>
        <v>0</v>
      </c>
      <c r="K45" s="15">
        <f t="shared" si="12"/>
        <v>0</v>
      </c>
      <c r="L45" s="15">
        <f t="shared" si="12"/>
        <v>0</v>
      </c>
      <c r="M45" s="15">
        <f t="shared" si="12"/>
        <v>0</v>
      </c>
      <c r="N45" s="15">
        <f t="shared" si="9"/>
        <v>6177831</v>
      </c>
      <c r="O45" s="38">
        <f t="shared" si="1"/>
        <v>1783.4385103926097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21" t="s">
        <v>99</v>
      </c>
      <c r="M47" s="121"/>
      <c r="N47" s="121"/>
      <c r="O47" s="43">
        <v>3464</v>
      </c>
    </row>
    <row r="48" spans="1:119">
      <c r="A48" s="122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  <row r="49" spans="1:15" ht="15.75" customHeight="1" thickBot="1">
      <c r="A49" s="123" t="s">
        <v>71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3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59</v>
      </c>
      <c r="B3" s="111"/>
      <c r="C3" s="112"/>
      <c r="D3" s="131" t="s">
        <v>34</v>
      </c>
      <c r="E3" s="132"/>
      <c r="F3" s="132"/>
      <c r="G3" s="132"/>
      <c r="H3" s="133"/>
      <c r="I3" s="131" t="s">
        <v>35</v>
      </c>
      <c r="J3" s="133"/>
      <c r="K3" s="131" t="s">
        <v>37</v>
      </c>
      <c r="L3" s="133"/>
      <c r="M3" s="36"/>
      <c r="N3" s="37"/>
      <c r="O3" s="134" t="s">
        <v>64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60</v>
      </c>
      <c r="F4" s="34" t="s">
        <v>61</v>
      </c>
      <c r="G4" s="34" t="s">
        <v>62</v>
      </c>
      <c r="H4" s="34" t="s">
        <v>4</v>
      </c>
      <c r="I4" s="34" t="s">
        <v>5</v>
      </c>
      <c r="J4" s="35" t="s">
        <v>63</v>
      </c>
      <c r="K4" s="35" t="s">
        <v>6</v>
      </c>
      <c r="L4" s="35" t="s">
        <v>7</v>
      </c>
      <c r="M4" s="35" t="s">
        <v>8</v>
      </c>
      <c r="N4" s="35" t="s">
        <v>36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1795756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1795756</v>
      </c>
      <c r="O5" s="33">
        <f t="shared" ref="O5:O46" si="1">(N5/O$48)</f>
        <v>511.32004555808658</v>
      </c>
      <c r="P5" s="6"/>
    </row>
    <row r="6" spans="1:133">
      <c r="A6" s="12"/>
      <c r="B6" s="25">
        <v>311</v>
      </c>
      <c r="C6" s="20" t="s">
        <v>1</v>
      </c>
      <c r="D6" s="46">
        <v>949742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949742</v>
      </c>
      <c r="O6" s="47">
        <f t="shared" si="1"/>
        <v>270.4276765375854</v>
      </c>
      <c r="P6" s="9"/>
    </row>
    <row r="7" spans="1:133">
      <c r="A7" s="12"/>
      <c r="B7" s="25">
        <v>312.10000000000002</v>
      </c>
      <c r="C7" s="20" t="s">
        <v>9</v>
      </c>
      <c r="D7" s="46">
        <v>90255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90255</v>
      </c>
      <c r="O7" s="47">
        <f t="shared" si="1"/>
        <v>25.699031890660592</v>
      </c>
      <c r="P7" s="9"/>
    </row>
    <row r="8" spans="1:133">
      <c r="A8" s="12"/>
      <c r="B8" s="25">
        <v>312.60000000000002</v>
      </c>
      <c r="C8" s="20" t="s">
        <v>10</v>
      </c>
      <c r="D8" s="46">
        <v>249651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249651</v>
      </c>
      <c r="O8" s="47">
        <f t="shared" si="1"/>
        <v>71.085136674259687</v>
      </c>
      <c r="P8" s="9"/>
    </row>
    <row r="9" spans="1:133">
      <c r="A9" s="12"/>
      <c r="B9" s="25">
        <v>314.10000000000002</v>
      </c>
      <c r="C9" s="20" t="s">
        <v>11</v>
      </c>
      <c r="D9" s="46">
        <v>278879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278879</v>
      </c>
      <c r="O9" s="47">
        <f t="shared" si="1"/>
        <v>79.40746013667426</v>
      </c>
      <c r="P9" s="9"/>
    </row>
    <row r="10" spans="1:133">
      <c r="A10" s="12"/>
      <c r="B10" s="25">
        <v>314.3</v>
      </c>
      <c r="C10" s="20" t="s">
        <v>12</v>
      </c>
      <c r="D10" s="46">
        <v>43391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43391</v>
      </c>
      <c r="O10" s="47">
        <f t="shared" si="1"/>
        <v>12.35506833712984</v>
      </c>
      <c r="P10" s="9"/>
    </row>
    <row r="11" spans="1:133">
      <c r="A11" s="12"/>
      <c r="B11" s="25">
        <v>314.39999999999998</v>
      </c>
      <c r="C11" s="20" t="s">
        <v>13</v>
      </c>
      <c r="D11" s="46">
        <v>16129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16129</v>
      </c>
      <c r="O11" s="47">
        <f t="shared" si="1"/>
        <v>4.5925398633257402</v>
      </c>
      <c r="P11" s="9"/>
    </row>
    <row r="12" spans="1:133">
      <c r="A12" s="12"/>
      <c r="B12" s="25">
        <v>315</v>
      </c>
      <c r="C12" s="20" t="s">
        <v>77</v>
      </c>
      <c r="D12" s="46">
        <v>126001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126001</v>
      </c>
      <c r="O12" s="47">
        <f t="shared" si="1"/>
        <v>35.877277904328018</v>
      </c>
      <c r="P12" s="9"/>
    </row>
    <row r="13" spans="1:133">
      <c r="A13" s="12"/>
      <c r="B13" s="25">
        <v>316</v>
      </c>
      <c r="C13" s="20" t="s">
        <v>78</v>
      </c>
      <c r="D13" s="46">
        <v>41708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41708</v>
      </c>
      <c r="O13" s="47">
        <f t="shared" si="1"/>
        <v>11.875854214123008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282994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282994</v>
      </c>
      <c r="O14" s="45">
        <f t="shared" si="1"/>
        <v>80.579157175398635</v>
      </c>
      <c r="P14" s="10"/>
    </row>
    <row r="15" spans="1:133">
      <c r="A15" s="12"/>
      <c r="B15" s="25">
        <v>323.10000000000002</v>
      </c>
      <c r="C15" s="20" t="s">
        <v>17</v>
      </c>
      <c r="D15" s="46">
        <v>282109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282109</v>
      </c>
      <c r="O15" s="47">
        <f t="shared" si="1"/>
        <v>80.327164009111613</v>
      </c>
      <c r="P15" s="9"/>
    </row>
    <row r="16" spans="1:133">
      <c r="A16" s="12"/>
      <c r="B16" s="25">
        <v>329</v>
      </c>
      <c r="C16" s="20" t="s">
        <v>18</v>
      </c>
      <c r="D16" s="46">
        <v>885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885</v>
      </c>
      <c r="O16" s="47">
        <f t="shared" si="1"/>
        <v>0.25199316628701596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SUM(D18:D26)</f>
        <v>418477</v>
      </c>
      <c r="E17" s="32">
        <f t="shared" si="5"/>
        <v>132555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4251152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4802184</v>
      </c>
      <c r="O17" s="45">
        <f t="shared" si="1"/>
        <v>1367.3644646924829</v>
      </c>
      <c r="P17" s="10"/>
    </row>
    <row r="18" spans="1:16">
      <c r="A18" s="12"/>
      <c r="B18" s="25">
        <v>331.1</v>
      </c>
      <c r="C18" s="20" t="s">
        <v>19</v>
      </c>
      <c r="D18" s="46">
        <v>160114</v>
      </c>
      <c r="E18" s="46">
        <v>0</v>
      </c>
      <c r="F18" s="46">
        <v>0</v>
      </c>
      <c r="G18" s="46">
        <v>0</v>
      </c>
      <c r="H18" s="46">
        <v>0</v>
      </c>
      <c r="I18" s="46">
        <v>63486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223600</v>
      </c>
      <c r="O18" s="47">
        <f t="shared" si="1"/>
        <v>63.667425968109342</v>
      </c>
      <c r="P18" s="9"/>
    </row>
    <row r="19" spans="1:16">
      <c r="A19" s="12"/>
      <c r="B19" s="25">
        <v>331.2</v>
      </c>
      <c r="C19" s="20" t="s">
        <v>68</v>
      </c>
      <c r="D19" s="46">
        <v>1135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1135</v>
      </c>
      <c r="O19" s="47">
        <f t="shared" si="1"/>
        <v>0.32317767653758545</v>
      </c>
      <c r="P19" s="9"/>
    </row>
    <row r="20" spans="1:16">
      <c r="A20" s="12"/>
      <c r="B20" s="25">
        <v>331.35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4187666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4187666</v>
      </c>
      <c r="O20" s="47">
        <f t="shared" si="1"/>
        <v>1192.387813211845</v>
      </c>
      <c r="P20" s="9"/>
    </row>
    <row r="21" spans="1:16">
      <c r="A21" s="12"/>
      <c r="B21" s="25">
        <v>335.12</v>
      </c>
      <c r="C21" s="20" t="s">
        <v>79</v>
      </c>
      <c r="D21" s="46">
        <v>124773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124773</v>
      </c>
      <c r="O21" s="47">
        <f t="shared" si="1"/>
        <v>35.52761958997722</v>
      </c>
      <c r="P21" s="9"/>
    </row>
    <row r="22" spans="1:16">
      <c r="A22" s="12"/>
      <c r="B22" s="25">
        <v>335.14</v>
      </c>
      <c r="C22" s="20" t="s">
        <v>80</v>
      </c>
      <c r="D22" s="46">
        <v>481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481</v>
      </c>
      <c r="O22" s="47">
        <f t="shared" si="1"/>
        <v>0.13695899772209566</v>
      </c>
      <c r="P22" s="9"/>
    </row>
    <row r="23" spans="1:16">
      <c r="A23" s="12"/>
      <c r="B23" s="25">
        <v>335.15</v>
      </c>
      <c r="C23" s="20" t="s">
        <v>81</v>
      </c>
      <c r="D23" s="46">
        <v>615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615</v>
      </c>
      <c r="O23" s="47">
        <f t="shared" si="1"/>
        <v>0.17511389521640092</v>
      </c>
      <c r="P23" s="9"/>
    </row>
    <row r="24" spans="1:16">
      <c r="A24" s="12"/>
      <c r="B24" s="25">
        <v>335.18</v>
      </c>
      <c r="C24" s="20" t="s">
        <v>82</v>
      </c>
      <c r="D24" s="46">
        <v>118715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118715</v>
      </c>
      <c r="O24" s="47">
        <f t="shared" si="1"/>
        <v>33.80267653758542</v>
      </c>
      <c r="P24" s="9"/>
    </row>
    <row r="25" spans="1:16">
      <c r="A25" s="12"/>
      <c r="B25" s="25">
        <v>338</v>
      </c>
      <c r="C25" s="20" t="s">
        <v>32</v>
      </c>
      <c r="D25" s="46">
        <v>0</v>
      </c>
      <c r="E25" s="46">
        <v>132555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132555</v>
      </c>
      <c r="O25" s="47">
        <f t="shared" si="1"/>
        <v>37.743451025056949</v>
      </c>
      <c r="P25" s="9"/>
    </row>
    <row r="26" spans="1:16">
      <c r="A26" s="12"/>
      <c r="B26" s="25">
        <v>339</v>
      </c>
      <c r="C26" s="20" t="s">
        <v>33</v>
      </c>
      <c r="D26" s="46">
        <v>12644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12644</v>
      </c>
      <c r="O26" s="47">
        <f t="shared" si="1"/>
        <v>3.6002277904328017</v>
      </c>
      <c r="P26" s="9"/>
    </row>
    <row r="27" spans="1:16" ht="15.75">
      <c r="A27" s="29" t="s">
        <v>38</v>
      </c>
      <c r="B27" s="30"/>
      <c r="C27" s="31"/>
      <c r="D27" s="32">
        <f t="shared" ref="D27:M27" si="6">SUM(D28:D34)</f>
        <v>131145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2754823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2885968</v>
      </c>
      <c r="O27" s="45">
        <f t="shared" si="1"/>
        <v>821.74487471526197</v>
      </c>
      <c r="P27" s="10"/>
    </row>
    <row r="28" spans="1:16">
      <c r="A28" s="12"/>
      <c r="B28" s="25">
        <v>342.2</v>
      </c>
      <c r="C28" s="20" t="s">
        <v>41</v>
      </c>
      <c r="D28" s="46">
        <v>98082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7">SUM(D28:M28)</f>
        <v>98082</v>
      </c>
      <c r="O28" s="47">
        <f t="shared" si="1"/>
        <v>27.92767653758542</v>
      </c>
      <c r="P28" s="9"/>
    </row>
    <row r="29" spans="1:16">
      <c r="A29" s="12"/>
      <c r="B29" s="25">
        <v>343.2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334449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334449</v>
      </c>
      <c r="O29" s="47">
        <f t="shared" si="1"/>
        <v>95.230353075170839</v>
      </c>
      <c r="P29" s="9"/>
    </row>
    <row r="30" spans="1:16">
      <c r="A30" s="12"/>
      <c r="B30" s="25">
        <v>343.3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599993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599993</v>
      </c>
      <c r="O30" s="47">
        <f t="shared" si="1"/>
        <v>170.84083143507974</v>
      </c>
      <c r="P30" s="9"/>
    </row>
    <row r="31" spans="1:16">
      <c r="A31" s="12"/>
      <c r="B31" s="25">
        <v>343.4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698153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698153</v>
      </c>
      <c r="O31" s="47">
        <f t="shared" si="1"/>
        <v>198.79071753986332</v>
      </c>
      <c r="P31" s="9"/>
    </row>
    <row r="32" spans="1:16">
      <c r="A32" s="12"/>
      <c r="B32" s="25">
        <v>343.5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1122228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1122228</v>
      </c>
      <c r="O32" s="47">
        <f t="shared" si="1"/>
        <v>319.54100227790434</v>
      </c>
      <c r="P32" s="9"/>
    </row>
    <row r="33" spans="1:119">
      <c r="A33" s="12"/>
      <c r="B33" s="25">
        <v>343.8</v>
      </c>
      <c r="C33" s="20" t="s">
        <v>46</v>
      </c>
      <c r="D33" s="46">
        <v>9600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9600</v>
      </c>
      <c r="O33" s="47">
        <f t="shared" si="1"/>
        <v>2.7334851936218678</v>
      </c>
      <c r="P33" s="9"/>
    </row>
    <row r="34" spans="1:119">
      <c r="A34" s="12"/>
      <c r="B34" s="25">
        <v>347.2</v>
      </c>
      <c r="C34" s="20" t="s">
        <v>48</v>
      </c>
      <c r="D34" s="46">
        <v>23463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23463</v>
      </c>
      <c r="O34" s="47">
        <f t="shared" si="1"/>
        <v>6.6808086560364464</v>
      </c>
      <c r="P34" s="9"/>
    </row>
    <row r="35" spans="1:119" ht="15.75">
      <c r="A35" s="29" t="s">
        <v>39</v>
      </c>
      <c r="B35" s="30"/>
      <c r="C35" s="31"/>
      <c r="D35" s="32">
        <f t="shared" ref="D35:M35" si="8">SUM(D36:D37)</f>
        <v>27581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6" si="9">SUM(D35:M35)</f>
        <v>27581</v>
      </c>
      <c r="O35" s="45">
        <f t="shared" si="1"/>
        <v>7.8533599088838271</v>
      </c>
      <c r="P35" s="10"/>
    </row>
    <row r="36" spans="1:119">
      <c r="A36" s="13"/>
      <c r="B36" s="39">
        <v>351.9</v>
      </c>
      <c r="C36" s="21" t="s">
        <v>83</v>
      </c>
      <c r="D36" s="46">
        <v>16901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16901</v>
      </c>
      <c r="O36" s="47">
        <f t="shared" si="1"/>
        <v>4.8123576309794984</v>
      </c>
      <c r="P36" s="9"/>
    </row>
    <row r="37" spans="1:119">
      <c r="A37" s="13"/>
      <c r="B37" s="39">
        <v>359</v>
      </c>
      <c r="C37" s="21" t="s">
        <v>51</v>
      </c>
      <c r="D37" s="46">
        <v>10680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10680</v>
      </c>
      <c r="O37" s="47">
        <f t="shared" si="1"/>
        <v>3.0410022779043282</v>
      </c>
      <c r="P37" s="9"/>
    </row>
    <row r="38" spans="1:119" ht="15.75">
      <c r="A38" s="29" t="s">
        <v>2</v>
      </c>
      <c r="B38" s="30"/>
      <c r="C38" s="31"/>
      <c r="D38" s="32">
        <f t="shared" ref="D38:M38" si="10">SUM(D39:D42)</f>
        <v>249761</v>
      </c>
      <c r="E38" s="32">
        <f t="shared" si="10"/>
        <v>16482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72469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338712</v>
      </c>
      <c r="O38" s="45">
        <f t="shared" si="1"/>
        <v>96.444191343963553</v>
      </c>
      <c r="P38" s="10"/>
    </row>
    <row r="39" spans="1:119">
      <c r="A39" s="12"/>
      <c r="B39" s="25">
        <v>361.1</v>
      </c>
      <c r="C39" s="20" t="s">
        <v>53</v>
      </c>
      <c r="D39" s="46">
        <v>3959</v>
      </c>
      <c r="E39" s="46">
        <v>2277</v>
      </c>
      <c r="F39" s="46">
        <v>0</v>
      </c>
      <c r="G39" s="46">
        <v>0</v>
      </c>
      <c r="H39" s="46">
        <v>0</v>
      </c>
      <c r="I39" s="46">
        <v>3449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9685</v>
      </c>
      <c r="O39" s="47">
        <f t="shared" si="1"/>
        <v>2.7576879271070616</v>
      </c>
      <c r="P39" s="9"/>
    </row>
    <row r="40" spans="1:119">
      <c r="A40" s="12"/>
      <c r="B40" s="25">
        <v>364</v>
      </c>
      <c r="C40" s="20" t="s">
        <v>91</v>
      </c>
      <c r="D40" s="46">
        <v>1508</v>
      </c>
      <c r="E40" s="46">
        <v>0</v>
      </c>
      <c r="F40" s="46">
        <v>0</v>
      </c>
      <c r="G40" s="46">
        <v>0</v>
      </c>
      <c r="H40" s="46">
        <v>0</v>
      </c>
      <c r="I40" s="46">
        <v>10710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12218</v>
      </c>
      <c r="O40" s="47">
        <f t="shared" si="1"/>
        <v>3.4789293849658316</v>
      </c>
      <c r="P40" s="9"/>
    </row>
    <row r="41" spans="1:119">
      <c r="A41" s="12"/>
      <c r="B41" s="25">
        <v>366</v>
      </c>
      <c r="C41" s="20" t="s">
        <v>55</v>
      </c>
      <c r="D41" s="46">
        <v>5298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5298</v>
      </c>
      <c r="O41" s="47">
        <f t="shared" si="1"/>
        <v>1.5085421412300684</v>
      </c>
      <c r="P41" s="9"/>
    </row>
    <row r="42" spans="1:119">
      <c r="A42" s="12"/>
      <c r="B42" s="25">
        <v>369.9</v>
      </c>
      <c r="C42" s="20" t="s">
        <v>56</v>
      </c>
      <c r="D42" s="46">
        <v>238996</v>
      </c>
      <c r="E42" s="46">
        <v>14205</v>
      </c>
      <c r="F42" s="46">
        <v>0</v>
      </c>
      <c r="G42" s="46">
        <v>0</v>
      </c>
      <c r="H42" s="46">
        <v>0</v>
      </c>
      <c r="I42" s="46">
        <v>58310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311511</v>
      </c>
      <c r="O42" s="47">
        <f t="shared" si="1"/>
        <v>88.699031890660592</v>
      </c>
      <c r="P42" s="9"/>
    </row>
    <row r="43" spans="1:119" ht="15.75">
      <c r="A43" s="29" t="s">
        <v>40</v>
      </c>
      <c r="B43" s="30"/>
      <c r="C43" s="31"/>
      <c r="D43" s="32">
        <f t="shared" ref="D43:M43" si="11">SUM(D44:D45)</f>
        <v>0</v>
      </c>
      <c r="E43" s="32">
        <f t="shared" si="11"/>
        <v>78652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816932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895584</v>
      </c>
      <c r="O43" s="45">
        <f t="shared" si="1"/>
        <v>255.00683371298405</v>
      </c>
      <c r="P43" s="9"/>
    </row>
    <row r="44" spans="1:119">
      <c r="A44" s="12"/>
      <c r="B44" s="25">
        <v>381</v>
      </c>
      <c r="C44" s="20" t="s">
        <v>57</v>
      </c>
      <c r="D44" s="46">
        <v>0</v>
      </c>
      <c r="E44" s="46">
        <v>78652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78652</v>
      </c>
      <c r="O44" s="47">
        <f t="shared" si="1"/>
        <v>22.395216400911163</v>
      </c>
      <c r="P44" s="9"/>
    </row>
    <row r="45" spans="1:119" ht="15.75" thickBot="1">
      <c r="A45" s="48"/>
      <c r="B45" s="49">
        <v>393</v>
      </c>
      <c r="C45" s="50" t="s">
        <v>94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816932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816932</v>
      </c>
      <c r="O45" s="47">
        <f t="shared" si="1"/>
        <v>232.61161731207289</v>
      </c>
      <c r="P45" s="9"/>
    </row>
    <row r="46" spans="1:119" ht="16.5" thickBot="1">
      <c r="A46" s="14" t="s">
        <v>49</v>
      </c>
      <c r="B46" s="23"/>
      <c r="C46" s="22"/>
      <c r="D46" s="15">
        <f t="shared" ref="D46:M46" si="12">SUM(D5,D14,D17,D27,D35,D38,D43)</f>
        <v>2905714</v>
      </c>
      <c r="E46" s="15">
        <f t="shared" si="12"/>
        <v>227689</v>
      </c>
      <c r="F46" s="15">
        <f t="shared" si="12"/>
        <v>0</v>
      </c>
      <c r="G46" s="15">
        <f t="shared" si="12"/>
        <v>0</v>
      </c>
      <c r="H46" s="15">
        <f t="shared" si="12"/>
        <v>0</v>
      </c>
      <c r="I46" s="15">
        <f t="shared" si="12"/>
        <v>7895376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9"/>
        <v>11028779</v>
      </c>
      <c r="O46" s="38">
        <f t="shared" si="1"/>
        <v>3140.3129271070616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21" t="s">
        <v>95</v>
      </c>
      <c r="M48" s="121"/>
      <c r="N48" s="121"/>
      <c r="O48" s="43">
        <v>3512</v>
      </c>
    </row>
    <row r="49" spans="1:15">
      <c r="A49" s="122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  <row r="50" spans="1:15" ht="15.75" customHeight="1" thickBot="1">
      <c r="A50" s="123" t="s">
        <v>71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3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2025-02-11T22:29:24Z</cp:lastPrinted>
  <dcterms:created xsi:type="dcterms:W3CDTF">2000-08-31T21:26:31Z</dcterms:created>
  <dcterms:modified xsi:type="dcterms:W3CDTF">2025-02-11T22:29:40Z</dcterms:modified>
</cp:coreProperties>
</file>