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3" documentId="11_19378C4E4A089627141E974BA578C64E8BD08A1F" xr6:coauthVersionLast="47" xr6:coauthVersionMax="47" xr10:uidLastSave="{6172D9A9-875F-47CC-996A-F7B68DF6009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'2009'!$A$1:$O$29</definedName>
    <definedName name="_xlnm.Print_Area" localSheetId="13">'2010'!$A$1:$O$29</definedName>
    <definedName name="_xlnm.Print_Area" localSheetId="12">'2011'!$A$1:$O$31</definedName>
    <definedName name="_xlnm.Print_Area" localSheetId="11">'2012'!$A$1:$O$32</definedName>
    <definedName name="_xlnm.Print_Area" localSheetId="10">'2013'!$A$1:$O$32</definedName>
    <definedName name="_xlnm.Print_Area" localSheetId="9">'2014'!$A$1:$O$32</definedName>
    <definedName name="_xlnm.Print_Area" localSheetId="8">'2015'!$A$1:$O$32</definedName>
    <definedName name="_xlnm.Print_Area" localSheetId="7">'2016'!$A$1:$O$32</definedName>
    <definedName name="_xlnm.Print_Area" localSheetId="6">'2017'!$A$1:$O$32</definedName>
    <definedName name="_xlnm.Print_Area" localSheetId="5">'2018'!$A$1:$O$32</definedName>
    <definedName name="_xlnm.Print_Area" localSheetId="4">'2019'!$A$1:$O$32</definedName>
    <definedName name="_xlnm.Print_Area" localSheetId="3">'2020'!$A$1:$O$32</definedName>
    <definedName name="_xlnm.Print_Area" localSheetId="2">'2021'!$A$1:$P$32</definedName>
    <definedName name="_xlnm.Print_Area" localSheetId="1">'2022'!$A$1:$P$32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26" i="49"/>
  <c r="P26" i="49" s="1"/>
  <c r="O24" i="49"/>
  <c r="P24" i="49" s="1"/>
  <c r="O22" i="49"/>
  <c r="P22" i="49" s="1"/>
  <c r="O20" i="49"/>
  <c r="P20" i="49" s="1"/>
  <c r="O18" i="49"/>
  <c r="P18" i="49" s="1"/>
  <c r="O9" i="49"/>
  <c r="P9" i="49" s="1"/>
  <c r="O5" i="49"/>
  <c r="P5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J28" i="48" s="1"/>
  <c r="I5" i="48"/>
  <c r="H5" i="48"/>
  <c r="H28" i="48" s="1"/>
  <c r="G5" i="48"/>
  <c r="G28" i="48" s="1"/>
  <c r="F5" i="48"/>
  <c r="E5" i="48"/>
  <c r="D5" i="48"/>
  <c r="O28" i="49" l="1"/>
  <c r="P28" i="49" s="1"/>
  <c r="N28" i="48"/>
  <c r="M28" i="48"/>
  <c r="K28" i="48"/>
  <c r="D28" i="48"/>
  <c r="E28" i="48"/>
  <c r="I28" i="48"/>
  <c r="L28" i="48"/>
  <c r="F28" i="48"/>
  <c r="O26" i="48"/>
  <c r="P26" i="48" s="1"/>
  <c r="O24" i="48"/>
  <c r="P24" i="48" s="1"/>
  <c r="O22" i="48"/>
  <c r="P22" i="48" s="1"/>
  <c r="O20" i="48"/>
  <c r="P20" i="48" s="1"/>
  <c r="O18" i="48"/>
  <c r="P18" i="48" s="1"/>
  <c r="O12" i="48"/>
  <c r="P12" i="48" s="1"/>
  <c r="O9" i="48"/>
  <c r="P9" i="48" s="1"/>
  <c r="O5" i="48"/>
  <c r="P5" i="48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O24" i="47" s="1"/>
  <c r="P24" i="47" s="1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D28" i="47" s="1"/>
  <c r="O17" i="47"/>
  <c r="P17" i="47" s="1"/>
  <c r="O16" i="47"/>
  <c r="P16" i="47" s="1"/>
  <c r="O15" i="47"/>
  <c r="P15" i="47" s="1"/>
  <c r="O14" i="47"/>
  <c r="P14" i="47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/>
  <c r="N5" i="47"/>
  <c r="M5" i="47"/>
  <c r="L5" i="47"/>
  <c r="K5" i="47"/>
  <c r="J5" i="47"/>
  <c r="J28" i="47" s="1"/>
  <c r="I5" i="47"/>
  <c r="I28" i="47" s="1"/>
  <c r="H5" i="47"/>
  <c r="G5" i="47"/>
  <c r="F5" i="47"/>
  <c r="E5" i="47"/>
  <c r="D5" i="47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6" i="46" s="1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/>
  <c r="M22" i="46"/>
  <c r="L22" i="46"/>
  <c r="K22" i="46"/>
  <c r="J22" i="46"/>
  <c r="I22" i="46"/>
  <c r="H22" i="46"/>
  <c r="G22" i="46"/>
  <c r="F22" i="46"/>
  <c r="E22" i="46"/>
  <c r="N22" i="46" s="1"/>
  <c r="O22" i="46" s="1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I28" i="46" s="1"/>
  <c r="H12" i="46"/>
  <c r="G12" i="46"/>
  <c r="G28" i="46" s="1"/>
  <c r="F12" i="46"/>
  <c r="F28" i="46" s="1"/>
  <c r="E12" i="46"/>
  <c r="D12" i="46"/>
  <c r="N11" i="46"/>
  <c r="O11" i="46" s="1"/>
  <c r="N10" i="46"/>
  <c r="O10" i="46" s="1"/>
  <c r="M9" i="46"/>
  <c r="L9" i="46"/>
  <c r="K9" i="46"/>
  <c r="J9" i="46"/>
  <c r="I9" i="46"/>
  <c r="H9" i="46"/>
  <c r="H28" i="46" s="1"/>
  <c r="G9" i="46"/>
  <c r="F9" i="46"/>
  <c r="E9" i="46"/>
  <c r="D9" i="46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M9" i="45"/>
  <c r="L9" i="45"/>
  <c r="K9" i="45"/>
  <c r="J9" i="45"/>
  <c r="I9" i="45"/>
  <c r="H9" i="45"/>
  <c r="G9" i="45"/>
  <c r="F9" i="45"/>
  <c r="E9" i="45"/>
  <c r="D9" i="45"/>
  <c r="N8" i="45"/>
  <c r="O8" i="45"/>
  <c r="N7" i="45"/>
  <c r="O7" i="45" s="1"/>
  <c r="N6" i="45"/>
  <c r="O6" i="45" s="1"/>
  <c r="M5" i="45"/>
  <c r="L5" i="45"/>
  <c r="K5" i="45"/>
  <c r="K28" i="45" s="1"/>
  <c r="J5" i="45"/>
  <c r="J28" i="45" s="1"/>
  <c r="I5" i="45"/>
  <c r="I28" i="45" s="1"/>
  <c r="H5" i="45"/>
  <c r="H28" i="45" s="1"/>
  <c r="G5" i="45"/>
  <c r="F5" i="45"/>
  <c r="E5" i="45"/>
  <c r="D5" i="45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/>
  <c r="N10" i="44"/>
  <c r="O10" i="44" s="1"/>
  <c r="M9" i="44"/>
  <c r="M28" i="44" s="1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 s="1"/>
  <c r="N6" i="44"/>
  <c r="O6" i="44" s="1"/>
  <c r="M5" i="44"/>
  <c r="L5" i="44"/>
  <c r="L28" i="44" s="1"/>
  <c r="K5" i="44"/>
  <c r="K28" i="44" s="1"/>
  <c r="J5" i="44"/>
  <c r="J28" i="44" s="1"/>
  <c r="I5" i="44"/>
  <c r="I28" i="44" s="1"/>
  <c r="H5" i="44"/>
  <c r="G5" i="44"/>
  <c r="F5" i="44"/>
  <c r="E5" i="44"/>
  <c r="D5" i="44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 s="1"/>
  <c r="N14" i="43"/>
  <c r="O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 s="1"/>
  <c r="N7" i="43"/>
  <c r="O7" i="43" s="1"/>
  <c r="N6" i="43"/>
  <c r="O6" i="43" s="1"/>
  <c r="M5" i="43"/>
  <c r="M28" i="43" s="1"/>
  <c r="L5" i="43"/>
  <c r="L28" i="43" s="1"/>
  <c r="K5" i="43"/>
  <c r="K28" i="43" s="1"/>
  <c r="J5" i="43"/>
  <c r="I5" i="43"/>
  <c r="H5" i="43"/>
  <c r="G5" i="43"/>
  <c r="G28" i="43" s="1"/>
  <c r="F5" i="43"/>
  <c r="E5" i="43"/>
  <c r="D5" i="43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N24" i="42" s="1"/>
  <c r="O24" i="42" s="1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N10" i="42"/>
  <c r="O10" i="42" s="1"/>
  <c r="M9" i="42"/>
  <c r="M28" i="42" s="1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 s="1"/>
  <c r="N6" i="42"/>
  <c r="O6" i="42" s="1"/>
  <c r="M5" i="42"/>
  <c r="L5" i="42"/>
  <c r="K5" i="42"/>
  <c r="J5" i="42"/>
  <c r="I5" i="42"/>
  <c r="I28" i="42" s="1"/>
  <c r="H5" i="42"/>
  <c r="G5" i="42"/>
  <c r="F5" i="42"/>
  <c r="E5" i="42"/>
  <c r="E28" i="42" s="1"/>
  <c r="D5" i="42"/>
  <c r="D28" i="42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E27" i="41" s="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M8" i="41"/>
  <c r="L8" i="41"/>
  <c r="K8" i="41"/>
  <c r="K27" i="41" s="1"/>
  <c r="J8" i="41"/>
  <c r="J27" i="41" s="1"/>
  <c r="I8" i="41"/>
  <c r="H8" i="41"/>
  <c r="G8" i="41"/>
  <c r="F8" i="41"/>
  <c r="E8" i="41"/>
  <c r="D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7" i="40"/>
  <c r="O27" i="40" s="1"/>
  <c r="M26" i="40"/>
  <c r="L26" i="40"/>
  <c r="K26" i="40"/>
  <c r="J26" i="40"/>
  <c r="N26" i="40" s="1"/>
  <c r="O26" i="40" s="1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M9" i="40"/>
  <c r="L9" i="40"/>
  <c r="K9" i="40"/>
  <c r="J9" i="40"/>
  <c r="I9" i="40"/>
  <c r="H9" i="40"/>
  <c r="G9" i="40"/>
  <c r="G28" i="40" s="1"/>
  <c r="F9" i="40"/>
  <c r="E9" i="40"/>
  <c r="E28" i="40" s="1"/>
  <c r="D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D28" i="40" s="1"/>
  <c r="N27" i="39"/>
  <c r="O27" i="39"/>
  <c r="M26" i="39"/>
  <c r="L26" i="39"/>
  <c r="K26" i="39"/>
  <c r="K28" i="39" s="1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/>
  <c r="N16" i="39"/>
  <c r="O16" i="39" s="1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M9" i="39"/>
  <c r="L9" i="39"/>
  <c r="K9" i="39"/>
  <c r="J9" i="39"/>
  <c r="I9" i="39"/>
  <c r="H9" i="39"/>
  <c r="G9" i="39"/>
  <c r="G28" i="39" s="1"/>
  <c r="F9" i="39"/>
  <c r="E9" i="39"/>
  <c r="D9" i="39"/>
  <c r="N8" i="39"/>
  <c r="O8" i="39"/>
  <c r="N7" i="39"/>
  <c r="O7" i="39"/>
  <c r="N6" i="39"/>
  <c r="O6" i="39" s="1"/>
  <c r="M5" i="39"/>
  <c r="L5" i="39"/>
  <c r="K5" i="39"/>
  <c r="J5" i="39"/>
  <c r="I5" i="39"/>
  <c r="I28" i="39" s="1"/>
  <c r="H5" i="39"/>
  <c r="H28" i="39" s="1"/>
  <c r="G5" i="39"/>
  <c r="F5" i="39"/>
  <c r="E5" i="39"/>
  <c r="D5" i="39"/>
  <c r="N5" i="39" s="1"/>
  <c r="O5" i="39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N15" i="38"/>
  <c r="O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/>
  <c r="N9" i="38"/>
  <c r="O9" i="38"/>
  <c r="M8" i="38"/>
  <c r="L8" i="38"/>
  <c r="K8" i="38"/>
  <c r="J8" i="38"/>
  <c r="I8" i="38"/>
  <c r="H8" i="38"/>
  <c r="G8" i="38"/>
  <c r="F8" i="38"/>
  <c r="E8" i="38"/>
  <c r="D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N13" i="37"/>
  <c r="O13" i="37"/>
  <c r="M12" i="37"/>
  <c r="L12" i="37"/>
  <c r="L28" i="37" s="1"/>
  <c r="K12" i="37"/>
  <c r="K28" i="37" s="1"/>
  <c r="J12" i="37"/>
  <c r="I12" i="37"/>
  <c r="H12" i="37"/>
  <c r="G12" i="37"/>
  <c r="F12" i="37"/>
  <c r="E12" i="37"/>
  <c r="D12" i="37"/>
  <c r="N11" i="37"/>
  <c r="O11" i="37"/>
  <c r="N10" i="37"/>
  <c r="O10" i="37" s="1"/>
  <c r="M9" i="37"/>
  <c r="L9" i="37"/>
  <c r="K9" i="37"/>
  <c r="J9" i="37"/>
  <c r="I9" i="37"/>
  <c r="H9" i="37"/>
  <c r="G9" i="37"/>
  <c r="G28" i="37" s="1"/>
  <c r="F9" i="37"/>
  <c r="E9" i="37"/>
  <c r="D9" i="37"/>
  <c r="N9" i="37" s="1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28" i="37" s="1"/>
  <c r="D5" i="37"/>
  <c r="D28" i="37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M9" i="36"/>
  <c r="L9" i="36"/>
  <c r="K9" i="36"/>
  <c r="K28" i="36" s="1"/>
  <c r="J9" i="36"/>
  <c r="I9" i="36"/>
  <c r="H9" i="36"/>
  <c r="H28" i="36" s="1"/>
  <c r="G9" i="36"/>
  <c r="F9" i="36"/>
  <c r="E9" i="36"/>
  <c r="D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28" i="36" s="1"/>
  <c r="D5" i="36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 s="1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/>
  <c r="N9" i="35"/>
  <c r="O9" i="35" s="1"/>
  <c r="M8" i="35"/>
  <c r="L8" i="35"/>
  <c r="K8" i="35"/>
  <c r="J8" i="35"/>
  <c r="I8" i="35"/>
  <c r="I27" i="35" s="1"/>
  <c r="H8" i="35"/>
  <c r="H27" i="35" s="1"/>
  <c r="G8" i="35"/>
  <c r="F8" i="35"/>
  <c r="E8" i="35"/>
  <c r="D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 s="1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H25" i="34" s="1"/>
  <c r="G11" i="34"/>
  <c r="F11" i="34"/>
  <c r="E11" i="34"/>
  <c r="D11" i="34"/>
  <c r="N10" i="34"/>
  <c r="O10" i="34" s="1"/>
  <c r="N9" i="34"/>
  <c r="O9" i="34" s="1"/>
  <c r="M8" i="34"/>
  <c r="L8" i="34"/>
  <c r="K8" i="34"/>
  <c r="J8" i="34"/>
  <c r="I8" i="34"/>
  <c r="H8" i="34"/>
  <c r="G8" i="34"/>
  <c r="F8" i="34"/>
  <c r="E8" i="34"/>
  <c r="D8" i="34"/>
  <c r="N8" i="34" s="1"/>
  <c r="O8" i="34" s="1"/>
  <c r="N7" i="34"/>
  <c r="O7" i="34" s="1"/>
  <c r="N6" i="34"/>
  <c r="O6" i="34" s="1"/>
  <c r="M5" i="34"/>
  <c r="L5" i="34"/>
  <c r="K5" i="34"/>
  <c r="K25" i="34" s="1"/>
  <c r="J5" i="34"/>
  <c r="I5" i="34"/>
  <c r="H5" i="34"/>
  <c r="G5" i="34"/>
  <c r="F5" i="34"/>
  <c r="E5" i="34"/>
  <c r="D5" i="34"/>
  <c r="E23" i="33"/>
  <c r="F23" i="33"/>
  <c r="G23" i="33"/>
  <c r="H23" i="33"/>
  <c r="I23" i="33"/>
  <c r="J23" i="33"/>
  <c r="K23" i="33"/>
  <c r="L23" i="33"/>
  <c r="M23" i="33"/>
  <c r="D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7" i="33"/>
  <c r="F17" i="33"/>
  <c r="G17" i="33"/>
  <c r="G25" i="33" s="1"/>
  <c r="H17" i="33"/>
  <c r="I17" i="33"/>
  <c r="J17" i="33"/>
  <c r="K17" i="33"/>
  <c r="L17" i="33"/>
  <c r="M17" i="33"/>
  <c r="E11" i="33"/>
  <c r="F11" i="33"/>
  <c r="G11" i="33"/>
  <c r="H11" i="33"/>
  <c r="I11" i="33"/>
  <c r="J11" i="33"/>
  <c r="K11" i="33"/>
  <c r="L11" i="33"/>
  <c r="L25" i="33" s="1"/>
  <c r="M11" i="33"/>
  <c r="E8" i="33"/>
  <c r="F8" i="33"/>
  <c r="G8" i="33"/>
  <c r="H8" i="33"/>
  <c r="I8" i="33"/>
  <c r="J8" i="33"/>
  <c r="K8" i="33"/>
  <c r="L8" i="33"/>
  <c r="M8" i="33"/>
  <c r="E5" i="33"/>
  <c r="F5" i="33"/>
  <c r="G5" i="33"/>
  <c r="H5" i="33"/>
  <c r="I5" i="33"/>
  <c r="J5" i="33"/>
  <c r="K5" i="33"/>
  <c r="L5" i="33"/>
  <c r="M5" i="33"/>
  <c r="D21" i="33"/>
  <c r="D17" i="33"/>
  <c r="D11" i="33"/>
  <c r="D8" i="33"/>
  <c r="D5" i="33"/>
  <c r="N24" i="33"/>
  <c r="O24" i="33" s="1"/>
  <c r="N22" i="33"/>
  <c r="O22" i="33"/>
  <c r="D19" i="33"/>
  <c r="N20" i="33"/>
  <c r="O20" i="33"/>
  <c r="N18" i="33"/>
  <c r="O18" i="33" s="1"/>
  <c r="N10" i="33"/>
  <c r="O10" i="33" s="1"/>
  <c r="N6" i="33"/>
  <c r="O6" i="33" s="1"/>
  <c r="N7" i="33"/>
  <c r="O7" i="33" s="1"/>
  <c r="N13" i="33"/>
  <c r="O13" i="33" s="1"/>
  <c r="N14" i="33"/>
  <c r="O14" i="33"/>
  <c r="N15" i="33"/>
  <c r="O15" i="33" s="1"/>
  <c r="N16" i="33"/>
  <c r="O16" i="33" s="1"/>
  <c r="N12" i="33"/>
  <c r="O12" i="33"/>
  <c r="N9" i="33"/>
  <c r="O9" i="33" s="1"/>
  <c r="M25" i="33"/>
  <c r="D27" i="41"/>
  <c r="G27" i="41"/>
  <c r="N9" i="45"/>
  <c r="O9" i="45"/>
  <c r="L28" i="47" l="1"/>
  <c r="E28" i="43"/>
  <c r="O12" i="47"/>
  <c r="P12" i="47" s="1"/>
  <c r="N23" i="35"/>
  <c r="O23" i="35" s="1"/>
  <c r="F27" i="38"/>
  <c r="N23" i="33"/>
  <c r="O23" i="33" s="1"/>
  <c r="J27" i="35"/>
  <c r="D27" i="35"/>
  <c r="N27" i="35" s="1"/>
  <c r="O27" i="35" s="1"/>
  <c r="M28" i="37"/>
  <c r="N18" i="37"/>
  <c r="O18" i="37" s="1"/>
  <c r="H27" i="38"/>
  <c r="N24" i="40"/>
  <c r="O24" i="40" s="1"/>
  <c r="L28" i="42"/>
  <c r="G28" i="42"/>
  <c r="N22" i="42"/>
  <c r="O22" i="42" s="1"/>
  <c r="N20" i="45"/>
  <c r="O20" i="45" s="1"/>
  <c r="O22" i="47"/>
  <c r="P22" i="47" s="1"/>
  <c r="N21" i="35"/>
  <c r="O21" i="35" s="1"/>
  <c r="L27" i="35"/>
  <c r="H28" i="37"/>
  <c r="I27" i="38"/>
  <c r="K28" i="42"/>
  <c r="K28" i="47"/>
  <c r="N24" i="37"/>
  <c r="O24" i="37" s="1"/>
  <c r="N9" i="40"/>
  <c r="O9" i="40" s="1"/>
  <c r="N23" i="41"/>
  <c r="O23" i="41" s="1"/>
  <c r="N12" i="46"/>
  <c r="O12" i="46" s="1"/>
  <c r="K28" i="46"/>
  <c r="N26" i="42"/>
  <c r="O26" i="42" s="1"/>
  <c r="H25" i="33"/>
  <c r="N23" i="34"/>
  <c r="O23" i="34" s="1"/>
  <c r="N18" i="36"/>
  <c r="O18" i="36" s="1"/>
  <c r="N22" i="36"/>
  <c r="O22" i="36" s="1"/>
  <c r="J28" i="37"/>
  <c r="N25" i="38"/>
  <c r="O25" i="38" s="1"/>
  <c r="N17" i="41"/>
  <c r="O17" i="41" s="1"/>
  <c r="D28" i="44"/>
  <c r="M28" i="45"/>
  <c r="O26" i="47"/>
  <c r="P26" i="47" s="1"/>
  <c r="N25" i="35"/>
  <c r="O25" i="35" s="1"/>
  <c r="L28" i="36"/>
  <c r="G28" i="36"/>
  <c r="N26" i="36"/>
  <c r="O26" i="36" s="1"/>
  <c r="N12" i="37"/>
  <c r="O12" i="37" s="1"/>
  <c r="L27" i="38"/>
  <c r="L27" i="41"/>
  <c r="N11" i="41"/>
  <c r="O11" i="41" s="1"/>
  <c r="F28" i="43"/>
  <c r="E28" i="44"/>
  <c r="N5" i="46"/>
  <c r="O5" i="46" s="1"/>
  <c r="N8" i="33"/>
  <c r="O8" i="33" s="1"/>
  <c r="N18" i="44"/>
  <c r="O18" i="44" s="1"/>
  <c r="J28" i="43"/>
  <c r="G28" i="44"/>
  <c r="N19" i="41"/>
  <c r="O19" i="41" s="1"/>
  <c r="N11" i="34"/>
  <c r="O11" i="34" s="1"/>
  <c r="F28" i="36"/>
  <c r="E28" i="39"/>
  <c r="K28" i="40"/>
  <c r="J28" i="36"/>
  <c r="N26" i="43"/>
  <c r="O26" i="43" s="1"/>
  <c r="L28" i="45"/>
  <c r="G25" i="34"/>
  <c r="N21" i="38"/>
  <c r="O21" i="38" s="1"/>
  <c r="N21" i="41"/>
  <c r="O21" i="41" s="1"/>
  <c r="N20" i="44"/>
  <c r="O20" i="44" s="1"/>
  <c r="E28" i="46"/>
  <c r="N5" i="33"/>
  <c r="O5" i="33" s="1"/>
  <c r="K25" i="33"/>
  <c r="D25" i="34"/>
  <c r="N12" i="36"/>
  <c r="O12" i="36" s="1"/>
  <c r="J27" i="38"/>
  <c r="N25" i="41"/>
  <c r="O25" i="41" s="1"/>
  <c r="F28" i="42"/>
  <c r="N28" i="42" s="1"/>
  <c r="O28" i="42" s="1"/>
  <c r="N20" i="43"/>
  <c r="O20" i="43" s="1"/>
  <c r="N24" i="44"/>
  <c r="O24" i="44" s="1"/>
  <c r="M28" i="46"/>
  <c r="E28" i="47"/>
  <c r="O28" i="47" s="1"/>
  <c r="P28" i="47" s="1"/>
  <c r="M25" i="34"/>
  <c r="M28" i="47"/>
  <c r="N21" i="33"/>
  <c r="O21" i="33" s="1"/>
  <c r="N22" i="44"/>
  <c r="O22" i="44" s="1"/>
  <c r="E25" i="34"/>
  <c r="G27" i="35"/>
  <c r="O18" i="47"/>
  <c r="P18" i="47" s="1"/>
  <c r="F28" i="37"/>
  <c r="N28" i="37" s="1"/>
  <c r="O28" i="37" s="1"/>
  <c r="J28" i="40"/>
  <c r="N22" i="43"/>
  <c r="O22" i="43" s="1"/>
  <c r="L25" i="34"/>
  <c r="N5" i="35"/>
  <c r="O5" i="35" s="1"/>
  <c r="D28" i="43"/>
  <c r="N12" i="40"/>
  <c r="O12" i="40" s="1"/>
  <c r="L28" i="46"/>
  <c r="O9" i="47"/>
  <c r="P9" i="47" s="1"/>
  <c r="J25" i="33"/>
  <c r="I25" i="34"/>
  <c r="N19" i="34"/>
  <c r="O19" i="34" s="1"/>
  <c r="N8" i="35"/>
  <c r="O8" i="35" s="1"/>
  <c r="K27" i="35"/>
  <c r="D27" i="38"/>
  <c r="J28" i="39"/>
  <c r="H28" i="40"/>
  <c r="F28" i="47"/>
  <c r="O20" i="47"/>
  <c r="P20" i="47" s="1"/>
  <c r="N8" i="41"/>
  <c r="O8" i="41" s="1"/>
  <c r="N5" i="43"/>
  <c r="O5" i="43" s="1"/>
  <c r="D25" i="33"/>
  <c r="N17" i="33"/>
  <c r="O17" i="33" s="1"/>
  <c r="N19" i="38"/>
  <c r="O19" i="38" s="1"/>
  <c r="N28" i="47"/>
  <c r="L28" i="39"/>
  <c r="N20" i="39"/>
  <c r="O20" i="39" s="1"/>
  <c r="N18" i="42"/>
  <c r="O18" i="42" s="1"/>
  <c r="N26" i="44"/>
  <c r="O26" i="44" s="1"/>
  <c r="I25" i="33"/>
  <c r="N5" i="41"/>
  <c r="O5" i="41" s="1"/>
  <c r="N24" i="45"/>
  <c r="O24" i="45" s="1"/>
  <c r="F25" i="33"/>
  <c r="M27" i="38"/>
  <c r="I27" i="41"/>
  <c r="J25" i="34"/>
  <c r="M27" i="35"/>
  <c r="N9" i="36"/>
  <c r="O9" i="36" s="1"/>
  <c r="N26" i="37"/>
  <c r="O26" i="37" s="1"/>
  <c r="E27" i="38"/>
  <c r="N11" i="38"/>
  <c r="O11" i="38" s="1"/>
  <c r="I28" i="40"/>
  <c r="L28" i="40"/>
  <c r="H28" i="42"/>
  <c r="N20" i="42"/>
  <c r="O20" i="42" s="1"/>
  <c r="N24" i="43"/>
  <c r="O24" i="43" s="1"/>
  <c r="F28" i="45"/>
  <c r="N18" i="45"/>
  <c r="O18" i="45" s="1"/>
  <c r="G28" i="47"/>
  <c r="M28" i="39"/>
  <c r="H27" i="41"/>
  <c r="N5" i="44"/>
  <c r="O5" i="44" s="1"/>
  <c r="N26" i="39"/>
  <c r="O26" i="39" s="1"/>
  <c r="N18" i="43"/>
  <c r="O18" i="43" s="1"/>
  <c r="F28" i="39"/>
  <c r="N19" i="33"/>
  <c r="O19" i="33" s="1"/>
  <c r="M28" i="36"/>
  <c r="J28" i="42"/>
  <c r="I28" i="43"/>
  <c r="J28" i="46"/>
  <c r="F25" i="34"/>
  <c r="N25" i="34" s="1"/>
  <c r="O25" i="34" s="1"/>
  <c r="F27" i="35"/>
  <c r="G27" i="38"/>
  <c r="I28" i="37"/>
  <c r="N22" i="37"/>
  <c r="O22" i="37" s="1"/>
  <c r="N24" i="39"/>
  <c r="O24" i="39" s="1"/>
  <c r="F27" i="41"/>
  <c r="N27" i="41" s="1"/>
  <c r="O27" i="41" s="1"/>
  <c r="M27" i="41"/>
  <c r="N5" i="40"/>
  <c r="O5" i="40" s="1"/>
  <c r="N20" i="36"/>
  <c r="O20" i="36" s="1"/>
  <c r="N12" i="39"/>
  <c r="O12" i="39" s="1"/>
  <c r="N22" i="39"/>
  <c r="O22" i="39" s="1"/>
  <c r="M28" i="40"/>
  <c r="G28" i="45"/>
  <c r="E28" i="45"/>
  <c r="H28" i="47"/>
  <c r="O28" i="48"/>
  <c r="P28" i="48" s="1"/>
  <c r="N9" i="44"/>
  <c r="O9" i="44" s="1"/>
  <c r="N18" i="40"/>
  <c r="O18" i="40" s="1"/>
  <c r="N9" i="46"/>
  <c r="O9" i="46" s="1"/>
  <c r="N5" i="45"/>
  <c r="O5" i="45" s="1"/>
  <c r="N12" i="45"/>
  <c r="O12" i="45" s="1"/>
  <c r="H28" i="43"/>
  <c r="N28" i="43" s="1"/>
  <c r="O28" i="43" s="1"/>
  <c r="N5" i="42"/>
  <c r="O5" i="42" s="1"/>
  <c r="N11" i="33"/>
  <c r="O11" i="33" s="1"/>
  <c r="N8" i="38"/>
  <c r="O8" i="38" s="1"/>
  <c r="D28" i="46"/>
  <c r="N28" i="46" s="1"/>
  <c r="O28" i="46" s="1"/>
  <c r="H28" i="44"/>
  <c r="N9" i="43"/>
  <c r="O9" i="43" s="1"/>
  <c r="N5" i="34"/>
  <c r="O5" i="34" s="1"/>
  <c r="N5" i="38"/>
  <c r="O5" i="38" s="1"/>
  <c r="N17" i="34"/>
  <c r="O17" i="34" s="1"/>
  <c r="N11" i="35"/>
  <c r="O11" i="35" s="1"/>
  <c r="F28" i="40"/>
  <c r="F28" i="44"/>
  <c r="I28" i="36"/>
  <c r="E25" i="33"/>
  <c r="D28" i="39"/>
  <c r="D28" i="36"/>
  <c r="N5" i="37"/>
  <c r="O5" i="37" s="1"/>
  <c r="D28" i="45"/>
  <c r="O5" i="47"/>
  <c r="P5" i="47" s="1"/>
  <c r="N9" i="39"/>
  <c r="O9" i="39" s="1"/>
  <c r="E27" i="35"/>
  <c r="N9" i="42"/>
  <c r="O9" i="42" s="1"/>
  <c r="N5" i="36"/>
  <c r="O5" i="36" s="1"/>
  <c r="K27" i="38"/>
  <c r="N28" i="36" l="1"/>
  <c r="O28" i="36" s="1"/>
  <c r="N28" i="39"/>
  <c r="O28" i="39" s="1"/>
  <c r="N28" i="44"/>
  <c r="O28" i="44" s="1"/>
  <c r="N25" i="33"/>
  <c r="O25" i="33" s="1"/>
  <c r="N28" i="40"/>
  <c r="O28" i="40" s="1"/>
  <c r="N27" i="38"/>
  <c r="O27" i="38" s="1"/>
  <c r="N28" i="45"/>
  <c r="O28" i="45" s="1"/>
</calcChain>
</file>

<file path=xl/sharedStrings.xml><?xml version="1.0" encoding="utf-8"?>
<sst xmlns="http://schemas.openxmlformats.org/spreadsheetml/2006/main" count="742" uniqueCount="86">
  <si>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</si>
  <si>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</si>
  <si>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</si>
  <si>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</si>
  <si>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</si>
  <si>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</si>
  <si>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</si>
  <si>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</si>
  <si>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</si>
  <si>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</si>
  <si>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</si>
  <si>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</si>
  <si>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</si>
  <si>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</si>
  <si>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</si>
  <si>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</si>
  <si>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</si>
  <si>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</si>
  <si>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</si>
  <si>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</si>
  <si>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Debt Service Payments</t>
  </si>
  <si>
    <t>Public Safety</t>
  </si>
  <si>
    <t>Law Enforcement</t>
  </si>
  <si>
    <t>Fire Control</t>
  </si>
  <si>
    <t>Physical Environment</t>
  </si>
  <si>
    <t>Gas Utility Services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</si>
  <si>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</si>
  <si>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</si>
  <si>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</si>
  <si>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</si>
  <si>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</si>
  <si>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</si>
  <si>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</si>
  <si>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Industry Development</t>
  </si>
  <si>
    <t>Human Services</t>
  </si>
  <si>
    <t>Health Services</t>
  </si>
  <si>
    <t>Inter-Fund Group Transfers Out</t>
  </si>
  <si>
    <t>Other Uses and Non-Operating</t>
  </si>
  <si>
    <t>2009 Municipal Population:</t>
  </si>
  <si>
    <t>Chipley Expenditures Reported by Account Code and Fund Type</t>
  </si>
  <si>
    <t>Local Fiscal Year Ended September 30, 2010</t>
  </si>
  <si>
    <t>2010 Municipal Census Population:</t>
  </si>
  <si>
    <t>Local Fiscal Year Ended September 30, 2011</t>
  </si>
  <si>
    <t>Culture / Recreation</t>
  </si>
  <si>
    <t>Parks and Recreation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</si>
  <si>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</si>
  <si>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</si>
  <si>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</si>
  <si>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Legislative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</si>
  <si>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</si>
  <si>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</si>
  <si>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</si>
  <si>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</si>
  <si>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</si>
  <si>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</si>
  <si>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</si>
  <si>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Road / Street Facilities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</si>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</sst>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877A7-B984-4771-B0FB-C5D597361FB4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84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77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78</v>
      </c>
      <c r="N4" s="98" t="s">
        <v>5</v>
      </c>
      <c r="O4" s="98" t="s">
        <v>79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SUM(D6:D8)</f>
        <v>1213507</v>
      </c>
      <c r="E5" s="103">
        <f>SUM(E6:E8)</f>
        <v>260282</v>
      </c>
      <c r="F5" s="103">
        <f>SUM(F6:F8)</f>
        <v>92278</v>
      </c>
      <c r="G5" s="103">
        <f>SUM(G6:G8)</f>
        <v>0</v>
      </c>
      <c r="H5" s="103">
        <f>SUM(H6:H8)</f>
        <v>0</v>
      </c>
      <c r="I5" s="103">
        <f>SUM(I6:I8)</f>
        <v>0</v>
      </c>
      <c r="J5" s="103">
        <f>SUM(J6:J8)</f>
        <v>0</v>
      </c>
      <c r="K5" s="103">
        <f>SUM(K6:K8)</f>
        <v>0</v>
      </c>
      <c r="L5" s="103">
        <f>SUM(L6:L8)</f>
        <v>0</v>
      </c>
      <c r="M5" s="103">
        <f>SUM(M6:M8)</f>
        <v>0</v>
      </c>
      <c r="N5" s="103">
        <f>SUM(N6:N8)</f>
        <v>0</v>
      </c>
      <c r="O5" s="104">
        <f>SUM(D5:N5)</f>
        <v>1566067</v>
      </c>
      <c r="P5" s="105">
        <f>(O5/P$30)</f>
        <v>435.13948318977492</v>
      </c>
      <c r="Q5" s="106"/>
    </row>
    <row r="6" spans="1:134">
      <c r="A6" s="108"/>
      <c r="B6" s="109">
        <v>511</v>
      </c>
      <c r="C6" s="110" t="s">
        <v>48</v>
      </c>
      <c r="D6" s="111">
        <v>40685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40685</v>
      </c>
      <c r="P6" s="112">
        <f>(O6/P$30)</f>
        <v>11.30452903584329</v>
      </c>
      <c r="Q6" s="113"/>
    </row>
    <row r="7" spans="1:134">
      <c r="A7" s="108"/>
      <c r="B7" s="109">
        <v>513</v>
      </c>
      <c r="C7" s="110" t="s">
        <v>19</v>
      </c>
      <c r="D7" s="111">
        <v>1172822</v>
      </c>
      <c r="E7" s="111">
        <v>260282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8" si="0">SUM(D7:N7)</f>
        <v>1433104</v>
      </c>
      <c r="P7" s="112">
        <f>(O7/P$30)</f>
        <v>398.19505418171713</v>
      </c>
      <c r="Q7" s="113"/>
    </row>
    <row r="8" spans="1:134">
      <c r="A8" s="108"/>
      <c r="B8" s="109">
        <v>517</v>
      </c>
      <c r="C8" s="110" t="s">
        <v>20</v>
      </c>
      <c r="D8" s="111">
        <v>0</v>
      </c>
      <c r="E8" s="111">
        <v>0</v>
      </c>
      <c r="F8" s="111">
        <v>92278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92278</v>
      </c>
      <c r="P8" s="112">
        <f>(O8/P$30)</f>
        <v>25.639899972214504</v>
      </c>
      <c r="Q8" s="113"/>
    </row>
    <row r="9" spans="1:134" ht="15.75">
      <c r="A9" s="114" t="s">
        <v>21</v>
      </c>
      <c r="B9" s="115"/>
      <c r="C9" s="116"/>
      <c r="D9" s="117">
        <f>SUM(D10:D11)</f>
        <v>1676046</v>
      </c>
      <c r="E9" s="117">
        <f>SUM(E10:E11)</f>
        <v>17000</v>
      </c>
      <c r="F9" s="117">
        <f>SUM(F10:F11)</f>
        <v>0</v>
      </c>
      <c r="G9" s="117">
        <f>SUM(G10:G11)</f>
        <v>0</v>
      </c>
      <c r="H9" s="117">
        <f>SUM(H10:H11)</f>
        <v>0</v>
      </c>
      <c r="I9" s="117">
        <f>SUM(I10:I11)</f>
        <v>0</v>
      </c>
      <c r="J9" s="117">
        <f>SUM(J10:J11)</f>
        <v>0</v>
      </c>
      <c r="K9" s="117">
        <f>SUM(K10:K11)</f>
        <v>0</v>
      </c>
      <c r="L9" s="117">
        <f>SUM(L10:L11)</f>
        <v>0</v>
      </c>
      <c r="M9" s="117">
        <f>SUM(M10:M11)</f>
        <v>0</v>
      </c>
      <c r="N9" s="117">
        <f>SUM(N10:N11)</f>
        <v>0</v>
      </c>
      <c r="O9" s="118">
        <f>SUM(D9:N9)</f>
        <v>1693046</v>
      </c>
      <c r="P9" s="119">
        <f>(O9/P$30)</f>
        <v>470.42122811892193</v>
      </c>
      <c r="Q9" s="120"/>
    </row>
    <row r="10" spans="1:134">
      <c r="A10" s="108"/>
      <c r="B10" s="109">
        <v>521</v>
      </c>
      <c r="C10" s="110" t="s">
        <v>22</v>
      </c>
      <c r="D10" s="111">
        <v>1296246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>SUM(D10:N10)</f>
        <v>1296246</v>
      </c>
      <c r="P10" s="112">
        <f>(O10/P$30)</f>
        <v>360.1683801055849</v>
      </c>
      <c r="Q10" s="113"/>
    </row>
    <row r="11" spans="1:134">
      <c r="A11" s="108"/>
      <c r="B11" s="109">
        <v>522</v>
      </c>
      <c r="C11" s="110" t="s">
        <v>23</v>
      </c>
      <c r="D11" s="111">
        <v>379800</v>
      </c>
      <c r="E11" s="111">
        <v>17000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" si="1">SUM(D11:N11)</f>
        <v>396800</v>
      </c>
      <c r="P11" s="112">
        <f>(O11/P$30)</f>
        <v>110.25284801333704</v>
      </c>
      <c r="Q11" s="113"/>
    </row>
    <row r="12" spans="1:134" ht="15.75">
      <c r="A12" s="114" t="s">
        <v>24</v>
      </c>
      <c r="B12" s="115"/>
      <c r="C12" s="116"/>
      <c r="D12" s="117">
        <f>SUM(D13:D17)</f>
        <v>235705</v>
      </c>
      <c r="E12" s="117">
        <f>SUM(E13:E17)</f>
        <v>0</v>
      </c>
      <c r="F12" s="117">
        <f>SUM(F13:F17)</f>
        <v>0</v>
      </c>
      <c r="G12" s="117">
        <f>SUM(G13:G17)</f>
        <v>0</v>
      </c>
      <c r="H12" s="117">
        <f>SUM(H13:H17)</f>
        <v>0</v>
      </c>
      <c r="I12" s="117">
        <f>SUM(I13:I17)</f>
        <v>5234685</v>
      </c>
      <c r="J12" s="117">
        <f>SUM(J13:J17)</f>
        <v>0</v>
      </c>
      <c r="K12" s="117">
        <f>SUM(K13:K17)</f>
        <v>0</v>
      </c>
      <c r="L12" s="117">
        <f>SUM(L13:L17)</f>
        <v>0</v>
      </c>
      <c r="M12" s="117">
        <f>SUM(M13:M17)</f>
        <v>0</v>
      </c>
      <c r="N12" s="117">
        <f>SUM(N13:N17)</f>
        <v>0</v>
      </c>
      <c r="O12" s="118">
        <f>SUM(D12:N12)</f>
        <v>5470390</v>
      </c>
      <c r="P12" s="119">
        <f>(O12/P$30)</f>
        <v>1519.9749930536259</v>
      </c>
      <c r="Q12" s="120"/>
    </row>
    <row r="13" spans="1:134">
      <c r="A13" s="108"/>
      <c r="B13" s="109">
        <v>532</v>
      </c>
      <c r="C13" s="110" t="s">
        <v>25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571378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571378</v>
      </c>
      <c r="P13" s="112">
        <f>(O13/P$30)</f>
        <v>158.76021116976938</v>
      </c>
      <c r="Q13" s="113"/>
    </row>
    <row r="14" spans="1:134">
      <c r="A14" s="108"/>
      <c r="B14" s="109">
        <v>533</v>
      </c>
      <c r="C14" s="110" t="s">
        <v>26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1027153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25" si="2">SUM(D14:N14)</f>
        <v>1027153</v>
      </c>
      <c r="P14" s="112">
        <f>(O14/P$30)</f>
        <v>285.39955543206446</v>
      </c>
      <c r="Q14" s="113"/>
    </row>
    <row r="15" spans="1:134">
      <c r="A15" s="108"/>
      <c r="B15" s="109">
        <v>534</v>
      </c>
      <c r="C15" s="110" t="s">
        <v>27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1021854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1021854</v>
      </c>
      <c r="P15" s="112">
        <f>(O15/P$30)</f>
        <v>283.92720200055572</v>
      </c>
      <c r="Q15" s="113"/>
    </row>
    <row r="16" spans="1:134">
      <c r="A16" s="108"/>
      <c r="B16" s="109">
        <v>535</v>
      </c>
      <c r="C16" s="110" t="s">
        <v>28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2614300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2614300</v>
      </c>
      <c r="P16" s="112">
        <f>(O16/P$30)</f>
        <v>726.39622117254794</v>
      </c>
      <c r="Q16" s="113"/>
    </row>
    <row r="17" spans="1:120">
      <c r="A17" s="108"/>
      <c r="B17" s="109">
        <v>539</v>
      </c>
      <c r="C17" s="110" t="s">
        <v>29</v>
      </c>
      <c r="D17" s="111">
        <v>235705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235705</v>
      </c>
      <c r="P17" s="112">
        <f>(O17/P$30)</f>
        <v>65.491803278688522</v>
      </c>
      <c r="Q17" s="113"/>
    </row>
    <row r="18" spans="1:120" ht="15.75">
      <c r="A18" s="114" t="s">
        <v>30</v>
      </c>
      <c r="B18" s="115"/>
      <c r="C18" s="116"/>
      <c r="D18" s="117">
        <f>SUM(D19:D19)</f>
        <v>905187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 t="shared" si="2"/>
        <v>905187</v>
      </c>
      <c r="P18" s="119">
        <f>(O18/P$30)</f>
        <v>251.51069741594887</v>
      </c>
      <c r="Q18" s="120"/>
    </row>
    <row r="19" spans="1:120">
      <c r="A19" s="108"/>
      <c r="B19" s="109">
        <v>541</v>
      </c>
      <c r="C19" s="110" t="s">
        <v>31</v>
      </c>
      <c r="D19" s="111">
        <v>905187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905187</v>
      </c>
      <c r="P19" s="112">
        <f>(O19/P$30)</f>
        <v>251.51069741594887</v>
      </c>
      <c r="Q19" s="113"/>
    </row>
    <row r="20" spans="1:120" ht="15.75">
      <c r="A20" s="114" t="s">
        <v>32</v>
      </c>
      <c r="B20" s="115"/>
      <c r="C20" s="116"/>
      <c r="D20" s="117">
        <f>SUM(D21:D21)</f>
        <v>5000</v>
      </c>
      <c r="E20" s="117">
        <f>SUM(E21:E21)</f>
        <v>0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5000</v>
      </c>
      <c r="P20" s="119">
        <f>(O20/P$30)</f>
        <v>1.3892747985551541</v>
      </c>
      <c r="Q20" s="120"/>
    </row>
    <row r="21" spans="1:120">
      <c r="A21" s="121"/>
      <c r="B21" s="122">
        <v>552</v>
      </c>
      <c r="C21" s="123" t="s">
        <v>33</v>
      </c>
      <c r="D21" s="111">
        <v>5000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5000</v>
      </c>
      <c r="P21" s="112">
        <f>(O21/P$30)</f>
        <v>1.3892747985551541</v>
      </c>
      <c r="Q21" s="113"/>
    </row>
    <row r="22" spans="1:120" ht="15.75">
      <c r="A22" s="114" t="s">
        <v>34</v>
      </c>
      <c r="B22" s="115"/>
      <c r="C22" s="116"/>
      <c r="D22" s="117">
        <f>SUM(D23:D23)</f>
        <v>5195</v>
      </c>
      <c r="E22" s="117">
        <f>SUM(E23:E23)</f>
        <v>0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5195</v>
      </c>
      <c r="P22" s="119">
        <f>(O22/P$30)</f>
        <v>1.4434565156988053</v>
      </c>
      <c r="Q22" s="120"/>
    </row>
    <row r="23" spans="1:120">
      <c r="A23" s="108"/>
      <c r="B23" s="109">
        <v>562</v>
      </c>
      <c r="C23" s="110" t="s">
        <v>35</v>
      </c>
      <c r="D23" s="111">
        <v>5195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5195</v>
      </c>
      <c r="P23" s="112">
        <f>(O23/P$30)</f>
        <v>1.4434565156988053</v>
      </c>
      <c r="Q23" s="113"/>
    </row>
    <row r="24" spans="1:120" ht="15.75">
      <c r="A24" s="114" t="s">
        <v>43</v>
      </c>
      <c r="B24" s="115"/>
      <c r="C24" s="116"/>
      <c r="D24" s="117">
        <f>SUM(D25:D25)</f>
        <v>487278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>SUM(D24:N24)</f>
        <v>487278</v>
      </c>
      <c r="P24" s="119">
        <f>(O24/P$30)</f>
        <v>135.39260905807168</v>
      </c>
      <c r="Q24" s="113"/>
    </row>
    <row r="25" spans="1:120">
      <c r="A25" s="108"/>
      <c r="B25" s="109">
        <v>572</v>
      </c>
      <c r="C25" s="110" t="s">
        <v>44</v>
      </c>
      <c r="D25" s="111">
        <v>487278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487278</v>
      </c>
      <c r="P25" s="112">
        <f>(O25/P$30)</f>
        <v>135.39260905807168</v>
      </c>
      <c r="Q25" s="113"/>
    </row>
    <row r="26" spans="1:120" ht="15.75">
      <c r="A26" s="114" t="s">
        <v>37</v>
      </c>
      <c r="B26" s="115"/>
      <c r="C26" s="116"/>
      <c r="D26" s="117">
        <f>SUM(D27:D27)</f>
        <v>189992</v>
      </c>
      <c r="E26" s="117">
        <f>SUM(E27:E27)</f>
        <v>0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>SUM(D26:N26)</f>
        <v>189992</v>
      </c>
      <c r="P26" s="119">
        <f>(O26/P$30)</f>
        <v>52.790219505418172</v>
      </c>
      <c r="Q26" s="113"/>
    </row>
    <row r="27" spans="1:120" ht="15.75" thickBot="1">
      <c r="A27" s="108"/>
      <c r="B27" s="109">
        <v>581</v>
      </c>
      <c r="C27" s="110" t="s">
        <v>80</v>
      </c>
      <c r="D27" s="111">
        <v>189992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>SUM(D27:N27)</f>
        <v>189992</v>
      </c>
      <c r="P27" s="112">
        <f>(O27/P$30)</f>
        <v>52.790219505418172</v>
      </c>
      <c r="Q27" s="113"/>
    </row>
    <row r="28" spans="1:120" ht="16.5" thickBot="1">
      <c r="A28" s="124" t="s">
        <v>10</v>
      </c>
      <c r="B28" s="125"/>
      <c r="C28" s="126"/>
      <c r="D28" s="127">
        <f>SUM(D5,D9,D12,D18,D20,D22,D24,D26)</f>
        <v>4717910</v>
      </c>
      <c r="E28" s="127">
        <f t="shared" ref="E28:N28" si="3">SUM(E5,E9,E12,E18,E20,E22,E24,E26)</f>
        <v>277282</v>
      </c>
      <c r="F28" s="127">
        <f t="shared" si="3"/>
        <v>92278</v>
      </c>
      <c r="G28" s="127">
        <f t="shared" si="3"/>
        <v>0</v>
      </c>
      <c r="H28" s="127">
        <f t="shared" si="3"/>
        <v>0</v>
      </c>
      <c r="I28" s="127">
        <f t="shared" si="3"/>
        <v>5234685</v>
      </c>
      <c r="J28" s="127">
        <f t="shared" si="3"/>
        <v>0</v>
      </c>
      <c r="K28" s="127">
        <f t="shared" si="3"/>
        <v>0</v>
      </c>
      <c r="L28" s="127">
        <f t="shared" si="3"/>
        <v>0</v>
      </c>
      <c r="M28" s="127">
        <f t="shared" si="3"/>
        <v>0</v>
      </c>
      <c r="N28" s="127">
        <f t="shared" si="3"/>
        <v>0</v>
      </c>
      <c r="O28" s="127">
        <f>SUM(D28:N28)</f>
        <v>10322155</v>
      </c>
      <c r="P28" s="128">
        <f>(O28/P$30)</f>
        <v>2868.0619616560157</v>
      </c>
      <c r="Q28" s="106"/>
      <c r="R28" s="129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</row>
    <row r="29" spans="1:120">
      <c r="A29" s="130"/>
      <c r="B29" s="131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3"/>
    </row>
    <row r="30" spans="1:120">
      <c r="A30" s="134"/>
      <c r="B30" s="135"/>
      <c r="C30" s="135"/>
      <c r="D30" s="136"/>
      <c r="E30" s="136"/>
      <c r="F30" s="136"/>
      <c r="G30" s="136"/>
      <c r="H30" s="136"/>
      <c r="I30" s="136"/>
      <c r="J30" s="136"/>
      <c r="K30" s="136"/>
      <c r="L30" s="136"/>
      <c r="M30" s="139" t="s">
        <v>85</v>
      </c>
      <c r="N30" s="139"/>
      <c r="O30" s="139"/>
      <c r="P30" s="137">
        <v>3599</v>
      </c>
    </row>
    <row r="31" spans="1:120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43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39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SUM(D6:D8)</f>
        <v>598349</v>
      </c>
      <c r="E5" s="59">
        <f t="shared" si="0"/>
        <v>177106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8" si="1">SUM(D5:M5)</f>
        <v>775455</v>
      </c>
      <c r="O5" s="61">
        <f t="shared" ref="O5:O28" si="2">(N5/O$30)</f>
        <v>221.30565068493149</v>
      </c>
      <c r="P5" s="62"/>
    </row>
    <row r="6" spans="1:133">
      <c r="A6" s="64"/>
      <c r="B6" s="65">
        <v>511</v>
      </c>
      <c r="C6" s="66" t="s">
        <v>48</v>
      </c>
      <c r="D6" s="67">
        <v>48705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48705</v>
      </c>
      <c r="O6" s="68">
        <f t="shared" si="2"/>
        <v>13.899828767123287</v>
      </c>
      <c r="P6" s="69"/>
    </row>
    <row r="7" spans="1:133">
      <c r="A7" s="64"/>
      <c r="B7" s="65">
        <v>513</v>
      </c>
      <c r="C7" s="66" t="s">
        <v>19</v>
      </c>
      <c r="D7" s="67">
        <v>549644</v>
      </c>
      <c r="E7" s="67">
        <v>55600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605244</v>
      </c>
      <c r="O7" s="68">
        <f t="shared" si="2"/>
        <v>172.72945205479451</v>
      </c>
      <c r="P7" s="69"/>
    </row>
    <row r="8" spans="1:133">
      <c r="A8" s="64"/>
      <c r="B8" s="65">
        <v>517</v>
      </c>
      <c r="C8" s="66" t="s">
        <v>20</v>
      </c>
      <c r="D8" s="67">
        <v>0</v>
      </c>
      <c r="E8" s="67">
        <v>121506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121506</v>
      </c>
      <c r="O8" s="68">
        <f t="shared" si="2"/>
        <v>34.676369863013697</v>
      </c>
      <c r="P8" s="69"/>
    </row>
    <row r="9" spans="1:133" ht="15.75">
      <c r="A9" s="70" t="s">
        <v>21</v>
      </c>
      <c r="B9" s="71"/>
      <c r="C9" s="72"/>
      <c r="D9" s="73">
        <f t="shared" ref="D9:M9" si="3">SUM(D10:D11)</f>
        <v>1051314</v>
      </c>
      <c r="E9" s="73">
        <f t="shared" si="3"/>
        <v>11023</v>
      </c>
      <c r="F9" s="73">
        <f t="shared" si="3"/>
        <v>0</v>
      </c>
      <c r="G9" s="73">
        <f t="shared" si="3"/>
        <v>0</v>
      </c>
      <c r="H9" s="73">
        <f t="shared" si="3"/>
        <v>0</v>
      </c>
      <c r="I9" s="73">
        <f t="shared" si="3"/>
        <v>0</v>
      </c>
      <c r="J9" s="73">
        <f t="shared" si="3"/>
        <v>0</v>
      </c>
      <c r="K9" s="73">
        <f t="shared" si="3"/>
        <v>0</v>
      </c>
      <c r="L9" s="73">
        <f t="shared" si="3"/>
        <v>0</v>
      </c>
      <c r="M9" s="73">
        <f t="shared" si="3"/>
        <v>0</v>
      </c>
      <c r="N9" s="74">
        <f t="shared" si="1"/>
        <v>1062337</v>
      </c>
      <c r="O9" s="75">
        <f t="shared" si="2"/>
        <v>303.1783675799087</v>
      </c>
      <c r="P9" s="76"/>
    </row>
    <row r="10" spans="1:133">
      <c r="A10" s="64"/>
      <c r="B10" s="65">
        <v>521</v>
      </c>
      <c r="C10" s="66" t="s">
        <v>22</v>
      </c>
      <c r="D10" s="67">
        <v>879579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879579</v>
      </c>
      <c r="O10" s="68">
        <f t="shared" si="2"/>
        <v>251.02140410958904</v>
      </c>
      <c r="P10" s="69"/>
    </row>
    <row r="11" spans="1:133">
      <c r="A11" s="64"/>
      <c r="B11" s="65">
        <v>522</v>
      </c>
      <c r="C11" s="66" t="s">
        <v>23</v>
      </c>
      <c r="D11" s="67">
        <v>171735</v>
      </c>
      <c r="E11" s="67">
        <v>11023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182758</v>
      </c>
      <c r="O11" s="68">
        <f t="shared" si="2"/>
        <v>52.156963470319631</v>
      </c>
      <c r="P11" s="69"/>
    </row>
    <row r="12" spans="1:133" ht="15.75">
      <c r="A12" s="70" t="s">
        <v>24</v>
      </c>
      <c r="B12" s="71"/>
      <c r="C12" s="72"/>
      <c r="D12" s="73">
        <f t="shared" ref="D12:M12" si="4">SUM(D13:D17)</f>
        <v>208450</v>
      </c>
      <c r="E12" s="73">
        <f t="shared" si="4"/>
        <v>0</v>
      </c>
      <c r="F12" s="73">
        <f t="shared" si="4"/>
        <v>0</v>
      </c>
      <c r="G12" s="73">
        <f t="shared" si="4"/>
        <v>0</v>
      </c>
      <c r="H12" s="73">
        <f t="shared" si="4"/>
        <v>0</v>
      </c>
      <c r="I12" s="73">
        <f t="shared" si="4"/>
        <v>4132192</v>
      </c>
      <c r="J12" s="73">
        <f t="shared" si="4"/>
        <v>0</v>
      </c>
      <c r="K12" s="73">
        <f t="shared" si="4"/>
        <v>0</v>
      </c>
      <c r="L12" s="73">
        <f t="shared" si="4"/>
        <v>0</v>
      </c>
      <c r="M12" s="73">
        <f t="shared" si="4"/>
        <v>0</v>
      </c>
      <c r="N12" s="74">
        <f t="shared" si="1"/>
        <v>4340642</v>
      </c>
      <c r="O12" s="75">
        <f t="shared" si="2"/>
        <v>1238.7676940639269</v>
      </c>
      <c r="P12" s="76"/>
    </row>
    <row r="13" spans="1:133">
      <c r="A13" s="64"/>
      <c r="B13" s="65">
        <v>532</v>
      </c>
      <c r="C13" s="66" t="s">
        <v>25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447751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447751</v>
      </c>
      <c r="O13" s="68">
        <f t="shared" si="2"/>
        <v>127.7828196347032</v>
      </c>
      <c r="P13" s="69"/>
    </row>
    <row r="14" spans="1:133">
      <c r="A14" s="64"/>
      <c r="B14" s="65">
        <v>533</v>
      </c>
      <c r="C14" s="66" t="s">
        <v>26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738113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738113</v>
      </c>
      <c r="O14" s="68">
        <f t="shared" si="2"/>
        <v>210.64868721461187</v>
      </c>
      <c r="P14" s="69"/>
    </row>
    <row r="15" spans="1:133">
      <c r="A15" s="64"/>
      <c r="B15" s="65">
        <v>534</v>
      </c>
      <c r="C15" s="66" t="s">
        <v>55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705885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705885</v>
      </c>
      <c r="O15" s="68">
        <f t="shared" si="2"/>
        <v>201.45119863013699</v>
      </c>
      <c r="P15" s="69"/>
    </row>
    <row r="16" spans="1:133">
      <c r="A16" s="64"/>
      <c r="B16" s="65">
        <v>535</v>
      </c>
      <c r="C16" s="66" t="s">
        <v>28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2240443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2240443</v>
      </c>
      <c r="O16" s="68">
        <f t="shared" si="2"/>
        <v>639.39583333333337</v>
      </c>
      <c r="P16" s="69"/>
    </row>
    <row r="17" spans="1:119">
      <c r="A17" s="64"/>
      <c r="B17" s="65">
        <v>539</v>
      </c>
      <c r="C17" s="66" t="s">
        <v>29</v>
      </c>
      <c r="D17" s="67">
        <v>208450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208450</v>
      </c>
      <c r="O17" s="68">
        <f t="shared" si="2"/>
        <v>59.489155251141554</v>
      </c>
      <c r="P17" s="69"/>
    </row>
    <row r="18" spans="1:119" ht="15.75">
      <c r="A18" s="70" t="s">
        <v>30</v>
      </c>
      <c r="B18" s="71"/>
      <c r="C18" s="72"/>
      <c r="D18" s="73">
        <f t="shared" ref="D18:M18" si="5">SUM(D19:D19)</f>
        <v>612810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612810</v>
      </c>
      <c r="O18" s="75">
        <f t="shared" si="2"/>
        <v>174.88869863013699</v>
      </c>
      <c r="P18" s="76"/>
    </row>
    <row r="19" spans="1:119">
      <c r="A19" s="64"/>
      <c r="B19" s="65">
        <v>541</v>
      </c>
      <c r="C19" s="66" t="s">
        <v>56</v>
      </c>
      <c r="D19" s="67">
        <v>612810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612810</v>
      </c>
      <c r="O19" s="68">
        <f t="shared" si="2"/>
        <v>174.88869863013699</v>
      </c>
      <c r="P19" s="69"/>
    </row>
    <row r="20" spans="1:119" ht="15.75">
      <c r="A20" s="70" t="s">
        <v>32</v>
      </c>
      <c r="B20" s="71"/>
      <c r="C20" s="72"/>
      <c r="D20" s="73">
        <f t="shared" ref="D20:M20" si="6">SUM(D21:D21)</f>
        <v>5000</v>
      </c>
      <c r="E20" s="73">
        <f t="shared" si="6"/>
        <v>0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1"/>
        <v>5000</v>
      </c>
      <c r="O20" s="75">
        <f t="shared" si="2"/>
        <v>1.4269406392694064</v>
      </c>
      <c r="P20" s="76"/>
    </row>
    <row r="21" spans="1:119">
      <c r="A21" s="64"/>
      <c r="B21" s="65">
        <v>552</v>
      </c>
      <c r="C21" s="66" t="s">
        <v>33</v>
      </c>
      <c r="D21" s="67">
        <v>5000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5000</v>
      </c>
      <c r="O21" s="68">
        <f t="shared" si="2"/>
        <v>1.4269406392694064</v>
      </c>
      <c r="P21" s="69"/>
    </row>
    <row r="22" spans="1:119" ht="15.75">
      <c r="A22" s="70" t="s">
        <v>34</v>
      </c>
      <c r="B22" s="71"/>
      <c r="C22" s="72"/>
      <c r="D22" s="73">
        <f t="shared" ref="D22:M22" si="7">SUM(D23:D23)</f>
        <v>4562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4562</v>
      </c>
      <c r="O22" s="75">
        <f t="shared" si="2"/>
        <v>1.3019406392694064</v>
      </c>
      <c r="P22" s="76"/>
    </row>
    <row r="23" spans="1:119">
      <c r="A23" s="64"/>
      <c r="B23" s="65">
        <v>562</v>
      </c>
      <c r="C23" s="66" t="s">
        <v>57</v>
      </c>
      <c r="D23" s="67">
        <v>4562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4562</v>
      </c>
      <c r="O23" s="68">
        <f t="shared" si="2"/>
        <v>1.3019406392694064</v>
      </c>
      <c r="P23" s="69"/>
    </row>
    <row r="24" spans="1:119" ht="15.75">
      <c r="A24" s="70" t="s">
        <v>43</v>
      </c>
      <c r="B24" s="71"/>
      <c r="C24" s="72"/>
      <c r="D24" s="73">
        <f t="shared" ref="D24:M24" si="8">SUM(D25:D25)</f>
        <v>174396</v>
      </c>
      <c r="E24" s="73">
        <f t="shared" si="8"/>
        <v>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1"/>
        <v>174396</v>
      </c>
      <c r="O24" s="75">
        <f t="shared" si="2"/>
        <v>49.770547945205479</v>
      </c>
      <c r="P24" s="69"/>
    </row>
    <row r="25" spans="1:119">
      <c r="A25" s="64"/>
      <c r="B25" s="65">
        <v>572</v>
      </c>
      <c r="C25" s="66" t="s">
        <v>58</v>
      </c>
      <c r="D25" s="67">
        <v>174396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174396</v>
      </c>
      <c r="O25" s="68">
        <f t="shared" si="2"/>
        <v>49.770547945205479</v>
      </c>
      <c r="P25" s="69"/>
    </row>
    <row r="26" spans="1:119" ht="15.75">
      <c r="A26" s="70" t="s">
        <v>59</v>
      </c>
      <c r="B26" s="71"/>
      <c r="C26" s="72"/>
      <c r="D26" s="73">
        <f t="shared" ref="D26:M26" si="9">SUM(D27:D27)</f>
        <v>114590</v>
      </c>
      <c r="E26" s="73">
        <f t="shared" si="9"/>
        <v>0</v>
      </c>
      <c r="F26" s="73">
        <f t="shared" si="9"/>
        <v>0</v>
      </c>
      <c r="G26" s="73">
        <f t="shared" si="9"/>
        <v>0</v>
      </c>
      <c r="H26" s="73">
        <f t="shared" si="9"/>
        <v>0</v>
      </c>
      <c r="I26" s="73">
        <f t="shared" si="9"/>
        <v>0</v>
      </c>
      <c r="J26" s="73">
        <f t="shared" si="9"/>
        <v>0</v>
      </c>
      <c r="K26" s="73">
        <f t="shared" si="9"/>
        <v>0</v>
      </c>
      <c r="L26" s="73">
        <f t="shared" si="9"/>
        <v>0</v>
      </c>
      <c r="M26" s="73">
        <f t="shared" si="9"/>
        <v>0</v>
      </c>
      <c r="N26" s="73">
        <f t="shared" si="1"/>
        <v>114590</v>
      </c>
      <c r="O26" s="75">
        <f t="shared" si="2"/>
        <v>32.702625570776256</v>
      </c>
      <c r="P26" s="69"/>
    </row>
    <row r="27" spans="1:119" ht="15.75" thickBot="1">
      <c r="A27" s="64"/>
      <c r="B27" s="65">
        <v>581</v>
      </c>
      <c r="C27" s="66" t="s">
        <v>60</v>
      </c>
      <c r="D27" s="67">
        <v>114590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114590</v>
      </c>
      <c r="O27" s="68">
        <f t="shared" si="2"/>
        <v>32.702625570776256</v>
      </c>
      <c r="P27" s="69"/>
    </row>
    <row r="28" spans="1:119" ht="16.5" thickBot="1">
      <c r="A28" s="77" t="s">
        <v>10</v>
      </c>
      <c r="B28" s="78"/>
      <c r="C28" s="79"/>
      <c r="D28" s="80">
        <f t="shared" ref="D28:M28" si="10">SUM(D5,D9,D12,D18,D20,D22,D24,D26)</f>
        <v>2769471</v>
      </c>
      <c r="E28" s="80">
        <f t="shared" si="10"/>
        <v>188129</v>
      </c>
      <c r="F28" s="80">
        <f t="shared" si="10"/>
        <v>0</v>
      </c>
      <c r="G28" s="80">
        <f t="shared" si="10"/>
        <v>0</v>
      </c>
      <c r="H28" s="80">
        <f t="shared" si="10"/>
        <v>0</v>
      </c>
      <c r="I28" s="80">
        <f t="shared" si="10"/>
        <v>4132192</v>
      </c>
      <c r="J28" s="80">
        <f t="shared" si="10"/>
        <v>0</v>
      </c>
      <c r="K28" s="80">
        <f t="shared" si="10"/>
        <v>0</v>
      </c>
      <c r="L28" s="80">
        <f t="shared" si="10"/>
        <v>0</v>
      </c>
      <c r="M28" s="80">
        <f t="shared" si="10"/>
        <v>0</v>
      </c>
      <c r="N28" s="80">
        <f t="shared" si="1"/>
        <v>7089792</v>
      </c>
      <c r="O28" s="81">
        <f t="shared" si="2"/>
        <v>2023.3424657534247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77" t="s">
        <v>61</v>
      </c>
      <c r="M30" s="177"/>
      <c r="N30" s="177"/>
      <c r="O30" s="91">
        <v>3504</v>
      </c>
    </row>
    <row r="31" spans="1:119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  <row r="32" spans="1:119" ht="15.75" customHeight="1" thickBot="1">
      <c r="A32" s="181" t="s">
        <v>46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579093</v>
      </c>
      <c r="E5" s="26">
        <f t="shared" si="0"/>
        <v>69052</v>
      </c>
      <c r="F5" s="26">
        <f t="shared" si="0"/>
        <v>143777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791922</v>
      </c>
      <c r="O5" s="32">
        <f t="shared" ref="O5:O28" si="2">(N5/O$30)</f>
        <v>224.08658743633276</v>
      </c>
      <c r="P5" s="6"/>
    </row>
    <row r="6" spans="1:133">
      <c r="A6" s="12"/>
      <c r="B6" s="44">
        <v>511</v>
      </c>
      <c r="C6" s="20" t="s">
        <v>48</v>
      </c>
      <c r="D6" s="46">
        <v>43025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43025</v>
      </c>
      <c r="O6" s="47">
        <f t="shared" si="2"/>
        <v>12.174589700056593</v>
      </c>
      <c r="P6" s="9"/>
    </row>
    <row r="7" spans="1:133">
      <c r="A7" s="12"/>
      <c r="B7" s="44">
        <v>513</v>
      </c>
      <c r="C7" s="20" t="s">
        <v>19</v>
      </c>
      <c r="D7" s="46">
        <v>536068</v>
      </c>
      <c r="E7" s="46">
        <v>69052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605120</v>
      </c>
      <c r="O7" s="47">
        <f t="shared" si="2"/>
        <v>171.2280701754386</v>
      </c>
      <c r="P7" s="9"/>
    </row>
    <row r="8" spans="1:133">
      <c r="A8" s="12"/>
      <c r="B8" s="44">
        <v>517</v>
      </c>
      <c r="C8" s="20" t="s">
        <v>20</v>
      </c>
      <c r="D8" s="46">
        <v>0</v>
      </c>
      <c r="E8" s="46">
        <v>0</v>
      </c>
      <c r="F8" s="46">
        <v>143777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143777</v>
      </c>
      <c r="O8" s="47">
        <f t="shared" si="2"/>
        <v>40.683927560837574</v>
      </c>
      <c r="P8" s="9"/>
    </row>
    <row r="9" spans="1:133" ht="15.75">
      <c r="A9" s="28" t="s">
        <v>21</v>
      </c>
      <c r="B9" s="29"/>
      <c r="C9" s="30"/>
      <c r="D9" s="31">
        <f t="shared" ref="D9:M9" si="3">SUM(D10:D11)</f>
        <v>973715</v>
      </c>
      <c r="E9" s="31">
        <f t="shared" si="3"/>
        <v>13358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987073</v>
      </c>
      <c r="O9" s="43">
        <f t="shared" si="2"/>
        <v>279.30758347481606</v>
      </c>
      <c r="P9" s="10"/>
    </row>
    <row r="10" spans="1:133">
      <c r="A10" s="12"/>
      <c r="B10" s="44">
        <v>521</v>
      </c>
      <c r="C10" s="20" t="s">
        <v>22</v>
      </c>
      <c r="D10" s="46">
        <v>811227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811227</v>
      </c>
      <c r="O10" s="47">
        <f t="shared" si="2"/>
        <v>229.54923599320884</v>
      </c>
      <c r="P10" s="9"/>
    </row>
    <row r="11" spans="1:133">
      <c r="A11" s="12"/>
      <c r="B11" s="44">
        <v>522</v>
      </c>
      <c r="C11" s="20" t="s">
        <v>23</v>
      </c>
      <c r="D11" s="46">
        <v>162488</v>
      </c>
      <c r="E11" s="46">
        <v>13358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175846</v>
      </c>
      <c r="O11" s="47">
        <f t="shared" si="2"/>
        <v>49.758347481607245</v>
      </c>
      <c r="P11" s="9"/>
    </row>
    <row r="12" spans="1:133" ht="15.75">
      <c r="A12" s="28" t="s">
        <v>24</v>
      </c>
      <c r="B12" s="29"/>
      <c r="C12" s="30"/>
      <c r="D12" s="31">
        <f t="shared" ref="D12:M12" si="4">SUM(D13:D17)</f>
        <v>209439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3914157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4123596</v>
      </c>
      <c r="O12" s="43">
        <f t="shared" si="2"/>
        <v>1166.8353140916809</v>
      </c>
      <c r="P12" s="10"/>
    </row>
    <row r="13" spans="1:133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382232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382232</v>
      </c>
      <c r="O13" s="47">
        <f t="shared" si="2"/>
        <v>108.15846066779852</v>
      </c>
      <c r="P13" s="9"/>
    </row>
    <row r="14" spans="1:133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666645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666645</v>
      </c>
      <c r="O14" s="47">
        <f t="shared" si="2"/>
        <v>188.63752122241087</v>
      </c>
      <c r="P14" s="9"/>
    </row>
    <row r="15" spans="1:133">
      <c r="A15" s="12"/>
      <c r="B15" s="44">
        <v>534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670791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670791</v>
      </c>
      <c r="O15" s="47">
        <f t="shared" si="2"/>
        <v>189.81069609507639</v>
      </c>
      <c r="P15" s="9"/>
    </row>
    <row r="16" spans="1:133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2194489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2194489</v>
      </c>
      <c r="O16" s="47">
        <f t="shared" si="2"/>
        <v>620.96462931522353</v>
      </c>
      <c r="P16" s="9"/>
    </row>
    <row r="17" spans="1:119">
      <c r="A17" s="12"/>
      <c r="B17" s="44">
        <v>539</v>
      </c>
      <c r="C17" s="20" t="s">
        <v>29</v>
      </c>
      <c r="D17" s="46">
        <v>209439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209439</v>
      </c>
      <c r="O17" s="47">
        <f t="shared" si="2"/>
        <v>59.264006791171475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813357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813357</v>
      </c>
      <c r="O18" s="43">
        <f t="shared" si="2"/>
        <v>230.15195246179965</v>
      </c>
      <c r="P18" s="10"/>
    </row>
    <row r="19" spans="1:119">
      <c r="A19" s="12"/>
      <c r="B19" s="44">
        <v>541</v>
      </c>
      <c r="C19" s="20" t="s">
        <v>31</v>
      </c>
      <c r="D19" s="46">
        <v>813357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813357</v>
      </c>
      <c r="O19" s="47">
        <f t="shared" si="2"/>
        <v>230.15195246179965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5000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5000</v>
      </c>
      <c r="O20" s="43">
        <f t="shared" si="2"/>
        <v>1.4148273910582909</v>
      </c>
      <c r="P20" s="10"/>
    </row>
    <row r="21" spans="1:119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5000</v>
      </c>
      <c r="O21" s="47">
        <f t="shared" si="2"/>
        <v>1.4148273910582909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4012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4012</v>
      </c>
      <c r="O22" s="43">
        <f t="shared" si="2"/>
        <v>1.1352574985851727</v>
      </c>
      <c r="P22" s="10"/>
    </row>
    <row r="23" spans="1:119">
      <c r="A23" s="12"/>
      <c r="B23" s="44">
        <v>562</v>
      </c>
      <c r="C23" s="20" t="s">
        <v>35</v>
      </c>
      <c r="D23" s="46">
        <v>4012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4012</v>
      </c>
      <c r="O23" s="47">
        <f t="shared" si="2"/>
        <v>1.1352574985851727</v>
      </c>
      <c r="P23" s="9"/>
    </row>
    <row r="24" spans="1:119" ht="15.75">
      <c r="A24" s="28" t="s">
        <v>43</v>
      </c>
      <c r="B24" s="29"/>
      <c r="C24" s="30"/>
      <c r="D24" s="31">
        <f t="shared" ref="D24:M24" si="8">SUM(D25:D25)</f>
        <v>155825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155825</v>
      </c>
      <c r="O24" s="43">
        <f t="shared" si="2"/>
        <v>44.093095642331633</v>
      </c>
      <c r="P24" s="9"/>
    </row>
    <row r="25" spans="1:119">
      <c r="A25" s="12"/>
      <c r="B25" s="44">
        <v>572</v>
      </c>
      <c r="C25" s="20" t="s">
        <v>44</v>
      </c>
      <c r="D25" s="46">
        <v>155825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155825</v>
      </c>
      <c r="O25" s="47">
        <f t="shared" si="2"/>
        <v>44.093095642331633</v>
      </c>
      <c r="P25" s="9"/>
    </row>
    <row r="26" spans="1:119" ht="15.75">
      <c r="A26" s="28" t="s">
        <v>37</v>
      </c>
      <c r="B26" s="29"/>
      <c r="C26" s="30"/>
      <c r="D26" s="31">
        <f t="shared" ref="D26:M26" si="9">SUM(D27:D27)</f>
        <v>158842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158842</v>
      </c>
      <c r="O26" s="43">
        <f t="shared" si="2"/>
        <v>44.946802490096211</v>
      </c>
      <c r="P26" s="9"/>
    </row>
    <row r="27" spans="1:119" ht="15.75" thickBot="1">
      <c r="A27" s="12"/>
      <c r="B27" s="44">
        <v>581</v>
      </c>
      <c r="C27" s="20" t="s">
        <v>36</v>
      </c>
      <c r="D27" s="46">
        <v>158842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158842</v>
      </c>
      <c r="O27" s="47">
        <f t="shared" si="2"/>
        <v>44.946802490096211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SUM(D5,D9,D12,D18,D20,D22,D24,D26)</f>
        <v>2899283</v>
      </c>
      <c r="E28" s="15">
        <f t="shared" si="10"/>
        <v>82410</v>
      </c>
      <c r="F28" s="15">
        <f t="shared" si="10"/>
        <v>143777</v>
      </c>
      <c r="G28" s="15">
        <f t="shared" si="10"/>
        <v>0</v>
      </c>
      <c r="H28" s="15">
        <f t="shared" si="10"/>
        <v>0</v>
      </c>
      <c r="I28" s="15">
        <f t="shared" si="10"/>
        <v>3914157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7039627</v>
      </c>
      <c r="O28" s="37">
        <f t="shared" si="2"/>
        <v>1991.9714204867007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51</v>
      </c>
      <c r="M30" s="163"/>
      <c r="N30" s="163"/>
      <c r="O30" s="41">
        <v>3534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531624</v>
      </c>
      <c r="E5" s="26">
        <f t="shared" si="0"/>
        <v>79259</v>
      </c>
      <c r="F5" s="26">
        <f t="shared" si="0"/>
        <v>143414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754297</v>
      </c>
      <c r="O5" s="32">
        <f t="shared" ref="O5:O28" si="2">(N5/O$30)</f>
        <v>211.287675070028</v>
      </c>
      <c r="P5" s="6"/>
    </row>
    <row r="6" spans="1:133">
      <c r="A6" s="12"/>
      <c r="B6" s="44">
        <v>511</v>
      </c>
      <c r="C6" s="20" t="s">
        <v>48</v>
      </c>
      <c r="D6" s="46">
        <v>56359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56359</v>
      </c>
      <c r="O6" s="47">
        <f t="shared" si="2"/>
        <v>15.786834733893558</v>
      </c>
      <c r="P6" s="9"/>
    </row>
    <row r="7" spans="1:133">
      <c r="A7" s="12"/>
      <c r="B7" s="44">
        <v>513</v>
      </c>
      <c r="C7" s="20" t="s">
        <v>19</v>
      </c>
      <c r="D7" s="46">
        <v>475265</v>
      </c>
      <c r="E7" s="46">
        <v>79259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554524</v>
      </c>
      <c r="O7" s="47">
        <f t="shared" si="2"/>
        <v>155.32885154061626</v>
      </c>
      <c r="P7" s="9"/>
    </row>
    <row r="8" spans="1:133">
      <c r="A8" s="12"/>
      <c r="B8" s="44">
        <v>517</v>
      </c>
      <c r="C8" s="20" t="s">
        <v>20</v>
      </c>
      <c r="D8" s="46">
        <v>0</v>
      </c>
      <c r="E8" s="46">
        <v>0</v>
      </c>
      <c r="F8" s="46">
        <v>143414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143414</v>
      </c>
      <c r="O8" s="47">
        <f t="shared" si="2"/>
        <v>40.17198879551821</v>
      </c>
      <c r="P8" s="9"/>
    </row>
    <row r="9" spans="1:133" ht="15.75">
      <c r="A9" s="28" t="s">
        <v>21</v>
      </c>
      <c r="B9" s="29"/>
      <c r="C9" s="30"/>
      <c r="D9" s="31">
        <f t="shared" ref="D9:M9" si="3">SUM(D10:D11)</f>
        <v>927453</v>
      </c>
      <c r="E9" s="31">
        <f t="shared" si="3"/>
        <v>14381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941834</v>
      </c>
      <c r="O9" s="43">
        <f t="shared" si="2"/>
        <v>263.81904761904764</v>
      </c>
      <c r="P9" s="10"/>
    </row>
    <row r="10" spans="1:133">
      <c r="A10" s="12"/>
      <c r="B10" s="44">
        <v>521</v>
      </c>
      <c r="C10" s="20" t="s">
        <v>22</v>
      </c>
      <c r="D10" s="46">
        <v>722930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722930</v>
      </c>
      <c r="O10" s="47">
        <f t="shared" si="2"/>
        <v>202.50140056022408</v>
      </c>
      <c r="P10" s="9"/>
    </row>
    <row r="11" spans="1:133">
      <c r="A11" s="12"/>
      <c r="B11" s="44">
        <v>522</v>
      </c>
      <c r="C11" s="20" t="s">
        <v>23</v>
      </c>
      <c r="D11" s="46">
        <v>204523</v>
      </c>
      <c r="E11" s="46">
        <v>14381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218904</v>
      </c>
      <c r="O11" s="47">
        <f t="shared" si="2"/>
        <v>61.317647058823532</v>
      </c>
      <c r="P11" s="9"/>
    </row>
    <row r="12" spans="1:133" ht="15.75">
      <c r="A12" s="28" t="s">
        <v>24</v>
      </c>
      <c r="B12" s="29"/>
      <c r="C12" s="30"/>
      <c r="D12" s="31">
        <f t="shared" ref="D12:M12" si="4">SUM(D13:D17)</f>
        <v>240382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3847109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4087491</v>
      </c>
      <c r="O12" s="43">
        <f t="shared" si="2"/>
        <v>1144.955462184874</v>
      </c>
      <c r="P12" s="10"/>
    </row>
    <row r="13" spans="1:133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357938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357938</v>
      </c>
      <c r="O13" s="47">
        <f t="shared" si="2"/>
        <v>100.26274509803922</v>
      </c>
      <c r="P13" s="9"/>
    </row>
    <row r="14" spans="1:133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642132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642132</v>
      </c>
      <c r="O14" s="47">
        <f t="shared" si="2"/>
        <v>179.8689075630252</v>
      </c>
      <c r="P14" s="9"/>
    </row>
    <row r="15" spans="1:133">
      <c r="A15" s="12"/>
      <c r="B15" s="44">
        <v>534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659620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659620</v>
      </c>
      <c r="O15" s="47">
        <f t="shared" si="2"/>
        <v>184.76750700280112</v>
      </c>
      <c r="P15" s="9"/>
    </row>
    <row r="16" spans="1:133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2187419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2187419</v>
      </c>
      <c r="O16" s="47">
        <f t="shared" si="2"/>
        <v>612.72240896358539</v>
      </c>
      <c r="P16" s="9"/>
    </row>
    <row r="17" spans="1:119">
      <c r="A17" s="12"/>
      <c r="B17" s="44">
        <v>539</v>
      </c>
      <c r="C17" s="20" t="s">
        <v>29</v>
      </c>
      <c r="D17" s="46">
        <v>240382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240382</v>
      </c>
      <c r="O17" s="47">
        <f t="shared" si="2"/>
        <v>67.333893557422968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691150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691150</v>
      </c>
      <c r="O18" s="43">
        <f t="shared" si="2"/>
        <v>193.59943977591035</v>
      </c>
      <c r="P18" s="10"/>
    </row>
    <row r="19" spans="1:119">
      <c r="A19" s="12"/>
      <c r="B19" s="44">
        <v>541</v>
      </c>
      <c r="C19" s="20" t="s">
        <v>31</v>
      </c>
      <c r="D19" s="46">
        <v>691150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691150</v>
      </c>
      <c r="O19" s="47">
        <f t="shared" si="2"/>
        <v>193.59943977591035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5000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5000</v>
      </c>
      <c r="O20" s="43">
        <f t="shared" si="2"/>
        <v>1.4005602240896358</v>
      </c>
      <c r="P20" s="10"/>
    </row>
    <row r="21" spans="1:119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5000</v>
      </c>
      <c r="O21" s="47">
        <f t="shared" si="2"/>
        <v>1.4005602240896358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4412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4412</v>
      </c>
      <c r="O22" s="43">
        <f t="shared" si="2"/>
        <v>1.2358543417366947</v>
      </c>
      <c r="P22" s="10"/>
    </row>
    <row r="23" spans="1:119">
      <c r="A23" s="12"/>
      <c r="B23" s="44">
        <v>562</v>
      </c>
      <c r="C23" s="20" t="s">
        <v>35</v>
      </c>
      <c r="D23" s="46">
        <v>4412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4412</v>
      </c>
      <c r="O23" s="47">
        <f t="shared" si="2"/>
        <v>1.2358543417366947</v>
      </c>
      <c r="P23" s="9"/>
    </row>
    <row r="24" spans="1:119" ht="15.75">
      <c r="A24" s="28" t="s">
        <v>43</v>
      </c>
      <c r="B24" s="29"/>
      <c r="C24" s="30"/>
      <c r="D24" s="31">
        <f t="shared" ref="D24:M24" si="8">SUM(D25:D25)</f>
        <v>165150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165150</v>
      </c>
      <c r="O24" s="43">
        <f t="shared" si="2"/>
        <v>46.260504201680675</v>
      </c>
      <c r="P24" s="9"/>
    </row>
    <row r="25" spans="1:119">
      <c r="A25" s="12"/>
      <c r="B25" s="44">
        <v>572</v>
      </c>
      <c r="C25" s="20" t="s">
        <v>44</v>
      </c>
      <c r="D25" s="46">
        <v>165150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165150</v>
      </c>
      <c r="O25" s="47">
        <f t="shared" si="2"/>
        <v>46.260504201680675</v>
      </c>
      <c r="P25" s="9"/>
    </row>
    <row r="26" spans="1:119" ht="15.75">
      <c r="A26" s="28" t="s">
        <v>37</v>
      </c>
      <c r="B26" s="29"/>
      <c r="C26" s="30"/>
      <c r="D26" s="31">
        <f t="shared" ref="D26:M26" si="9">SUM(D27:D27)</f>
        <v>155710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155710</v>
      </c>
      <c r="O26" s="43">
        <f t="shared" si="2"/>
        <v>43.616246498599438</v>
      </c>
      <c r="P26" s="9"/>
    </row>
    <row r="27" spans="1:119" ht="15.75" thickBot="1">
      <c r="A27" s="12"/>
      <c r="B27" s="44">
        <v>581</v>
      </c>
      <c r="C27" s="20" t="s">
        <v>36</v>
      </c>
      <c r="D27" s="46">
        <v>155710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155710</v>
      </c>
      <c r="O27" s="47">
        <f t="shared" si="2"/>
        <v>43.616246498599438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SUM(D5,D9,D12,D18,D20,D22,D24,D26)</f>
        <v>2720881</v>
      </c>
      <c r="E28" s="15">
        <f t="shared" si="10"/>
        <v>93640</v>
      </c>
      <c r="F28" s="15">
        <f t="shared" si="10"/>
        <v>143414</v>
      </c>
      <c r="G28" s="15">
        <f t="shared" si="10"/>
        <v>0</v>
      </c>
      <c r="H28" s="15">
        <f t="shared" si="10"/>
        <v>0</v>
      </c>
      <c r="I28" s="15">
        <f t="shared" si="10"/>
        <v>3847109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6805044</v>
      </c>
      <c r="O28" s="37">
        <f t="shared" si="2"/>
        <v>1906.1747899159664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49</v>
      </c>
      <c r="M30" s="163"/>
      <c r="N30" s="163"/>
      <c r="O30" s="41">
        <v>3570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585160</v>
      </c>
      <c r="E5" s="26">
        <f t="shared" si="0"/>
        <v>336771</v>
      </c>
      <c r="F5" s="26">
        <f t="shared" si="0"/>
        <v>148983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1070914</v>
      </c>
      <c r="O5" s="32">
        <f t="shared" ref="O5:O27" si="2">(N5/O$29)</f>
        <v>295.83259668508288</v>
      </c>
      <c r="P5" s="6"/>
    </row>
    <row r="6" spans="1:133">
      <c r="A6" s="12"/>
      <c r="B6" s="44">
        <v>513</v>
      </c>
      <c r="C6" s="20" t="s">
        <v>19</v>
      </c>
      <c r="D6" s="46">
        <v>585160</v>
      </c>
      <c r="E6" s="46">
        <v>336771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921931</v>
      </c>
      <c r="O6" s="47">
        <f t="shared" si="2"/>
        <v>254.67707182320441</v>
      </c>
      <c r="P6" s="9"/>
    </row>
    <row r="7" spans="1:133">
      <c r="A7" s="12"/>
      <c r="B7" s="44">
        <v>517</v>
      </c>
      <c r="C7" s="20" t="s">
        <v>20</v>
      </c>
      <c r="D7" s="46">
        <v>0</v>
      </c>
      <c r="E7" s="46">
        <v>0</v>
      </c>
      <c r="F7" s="46">
        <v>148983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148983</v>
      </c>
      <c r="O7" s="47">
        <f t="shared" si="2"/>
        <v>41.155524861878455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1068085</v>
      </c>
      <c r="E8" s="31">
        <f t="shared" si="3"/>
        <v>8553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1076638</v>
      </c>
      <c r="O8" s="43">
        <f t="shared" si="2"/>
        <v>297.41381215469613</v>
      </c>
      <c r="P8" s="10"/>
    </row>
    <row r="9" spans="1:133">
      <c r="A9" s="12"/>
      <c r="B9" s="44">
        <v>521</v>
      </c>
      <c r="C9" s="20" t="s">
        <v>22</v>
      </c>
      <c r="D9" s="46">
        <v>779281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779281</v>
      </c>
      <c r="O9" s="47">
        <f t="shared" si="2"/>
        <v>215.27099447513811</v>
      </c>
      <c r="P9" s="9"/>
    </row>
    <row r="10" spans="1:133">
      <c r="A10" s="12"/>
      <c r="B10" s="44">
        <v>522</v>
      </c>
      <c r="C10" s="20" t="s">
        <v>23</v>
      </c>
      <c r="D10" s="46">
        <v>288804</v>
      </c>
      <c r="E10" s="46">
        <v>8553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297357</v>
      </c>
      <c r="O10" s="47">
        <f t="shared" si="2"/>
        <v>82.142817679558007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SUM(D12:D16)</f>
        <v>248884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3936267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4185151</v>
      </c>
      <c r="O11" s="43">
        <f t="shared" si="2"/>
        <v>1156.1190607734807</v>
      </c>
      <c r="P11" s="10"/>
    </row>
    <row r="12" spans="1:133">
      <c r="A12" s="12"/>
      <c r="B12" s="44">
        <v>532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478223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478223</v>
      </c>
      <c r="O12" s="47">
        <f t="shared" si="2"/>
        <v>132.10580110497239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622407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622407</v>
      </c>
      <c r="O13" s="47">
        <f t="shared" si="2"/>
        <v>171.93563535911602</v>
      </c>
      <c r="P13" s="9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656659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656659</v>
      </c>
      <c r="O14" s="47">
        <f t="shared" si="2"/>
        <v>181.3975138121547</v>
      </c>
      <c r="P14" s="9"/>
    </row>
    <row r="15" spans="1:133">
      <c r="A15" s="12"/>
      <c r="B15" s="44">
        <v>535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2178978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2178978</v>
      </c>
      <c r="O15" s="47">
        <f t="shared" si="2"/>
        <v>601.92762430939229</v>
      </c>
      <c r="P15" s="9"/>
    </row>
    <row r="16" spans="1:133">
      <c r="A16" s="12"/>
      <c r="B16" s="44">
        <v>539</v>
      </c>
      <c r="C16" s="20" t="s">
        <v>29</v>
      </c>
      <c r="D16" s="46">
        <v>248884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248884</v>
      </c>
      <c r="O16" s="47">
        <f t="shared" si="2"/>
        <v>68.752486187845307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543972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543972</v>
      </c>
      <c r="O17" s="43">
        <f t="shared" si="2"/>
        <v>150.2685082872928</v>
      </c>
      <c r="P17" s="10"/>
    </row>
    <row r="18" spans="1:119">
      <c r="A18" s="12"/>
      <c r="B18" s="44">
        <v>541</v>
      </c>
      <c r="C18" s="20" t="s">
        <v>31</v>
      </c>
      <c r="D18" s="46">
        <v>543972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543972</v>
      </c>
      <c r="O18" s="47">
        <f t="shared" si="2"/>
        <v>150.2685082872928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5000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5000</v>
      </c>
      <c r="O19" s="43">
        <f t="shared" si="2"/>
        <v>1.3812154696132597</v>
      </c>
      <c r="P19" s="10"/>
    </row>
    <row r="20" spans="1:119">
      <c r="A20" s="13"/>
      <c r="B20" s="45">
        <v>552</v>
      </c>
      <c r="C20" s="21" t="s">
        <v>33</v>
      </c>
      <c r="D20" s="46">
        <v>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5000</v>
      </c>
      <c r="O20" s="47">
        <f t="shared" si="2"/>
        <v>1.3812154696132597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5764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5764</v>
      </c>
      <c r="O21" s="43">
        <f t="shared" si="2"/>
        <v>1.5922651933701657</v>
      </c>
      <c r="P21" s="10"/>
    </row>
    <row r="22" spans="1:119">
      <c r="A22" s="12"/>
      <c r="B22" s="44">
        <v>562</v>
      </c>
      <c r="C22" s="20" t="s">
        <v>35</v>
      </c>
      <c r="D22" s="46">
        <v>5764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5764</v>
      </c>
      <c r="O22" s="47">
        <f t="shared" si="2"/>
        <v>1.5922651933701657</v>
      </c>
      <c r="P22" s="9"/>
    </row>
    <row r="23" spans="1:119" ht="15.75">
      <c r="A23" s="28" t="s">
        <v>43</v>
      </c>
      <c r="B23" s="29"/>
      <c r="C23" s="30"/>
      <c r="D23" s="31">
        <f t="shared" ref="D23:M23" si="8">SUM(D24:D24)</f>
        <v>287018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287018</v>
      </c>
      <c r="O23" s="43">
        <f t="shared" si="2"/>
        <v>79.286740331491714</v>
      </c>
      <c r="P23" s="9"/>
    </row>
    <row r="24" spans="1:119">
      <c r="A24" s="12"/>
      <c r="B24" s="44">
        <v>572</v>
      </c>
      <c r="C24" s="20" t="s">
        <v>44</v>
      </c>
      <c r="D24" s="46">
        <v>287018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287018</v>
      </c>
      <c r="O24" s="47">
        <f t="shared" si="2"/>
        <v>79.286740331491714</v>
      </c>
      <c r="P24" s="9"/>
    </row>
    <row r="25" spans="1:119" ht="15.75">
      <c r="A25" s="28" t="s">
        <v>37</v>
      </c>
      <c r="B25" s="29"/>
      <c r="C25" s="30"/>
      <c r="D25" s="31">
        <f t="shared" ref="D25:M25" si="9">SUM(D26:D26)</f>
        <v>155047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155047</v>
      </c>
      <c r="O25" s="43">
        <f t="shared" si="2"/>
        <v>42.830662983425412</v>
      </c>
      <c r="P25" s="9"/>
    </row>
    <row r="26" spans="1:119" ht="15.75" thickBot="1">
      <c r="A26" s="12"/>
      <c r="B26" s="44">
        <v>581</v>
      </c>
      <c r="C26" s="20" t="s">
        <v>36</v>
      </c>
      <c r="D26" s="46">
        <v>155047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155047</v>
      </c>
      <c r="O26" s="47">
        <f t="shared" si="2"/>
        <v>42.830662983425412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SUM(D5,D8,D11,D17,D19,D21,D23,D25)</f>
        <v>2898930</v>
      </c>
      <c r="E27" s="15">
        <f t="shared" si="10"/>
        <v>345324</v>
      </c>
      <c r="F27" s="15">
        <f t="shared" si="10"/>
        <v>148983</v>
      </c>
      <c r="G27" s="15">
        <f t="shared" si="10"/>
        <v>0</v>
      </c>
      <c r="H27" s="15">
        <f t="shared" si="10"/>
        <v>0</v>
      </c>
      <c r="I27" s="15">
        <f t="shared" si="10"/>
        <v>3936267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7329504</v>
      </c>
      <c r="O27" s="37">
        <f t="shared" si="2"/>
        <v>2024.7248618784531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45</v>
      </c>
      <c r="M29" s="163"/>
      <c r="N29" s="163"/>
      <c r="O29" s="41">
        <v>3620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783073</v>
      </c>
      <c r="E5" s="26">
        <f t="shared" si="0"/>
        <v>288079</v>
      </c>
      <c r="F5" s="26">
        <f t="shared" si="0"/>
        <v>133430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1204582</v>
      </c>
      <c r="O5" s="32">
        <f t="shared" ref="O5:O25" si="2">(N5/O$27)</f>
        <v>334.14202496532596</v>
      </c>
      <c r="P5" s="6"/>
    </row>
    <row r="6" spans="1:133">
      <c r="A6" s="12"/>
      <c r="B6" s="44">
        <v>513</v>
      </c>
      <c r="C6" s="20" t="s">
        <v>19</v>
      </c>
      <c r="D6" s="46">
        <v>783073</v>
      </c>
      <c r="E6" s="46">
        <v>288079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1071152</v>
      </c>
      <c r="O6" s="47">
        <f t="shared" si="2"/>
        <v>297.12954230235783</v>
      </c>
      <c r="P6" s="9"/>
    </row>
    <row r="7" spans="1:133">
      <c r="A7" s="12"/>
      <c r="B7" s="44">
        <v>517</v>
      </c>
      <c r="C7" s="20" t="s">
        <v>20</v>
      </c>
      <c r="D7" s="46">
        <v>0</v>
      </c>
      <c r="E7" s="46">
        <v>0</v>
      </c>
      <c r="F7" s="46">
        <v>133430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133430</v>
      </c>
      <c r="O7" s="47">
        <f t="shared" si="2"/>
        <v>37.012482662968097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1014964</v>
      </c>
      <c r="E8" s="31">
        <f t="shared" si="3"/>
        <v>11548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1026512</v>
      </c>
      <c r="O8" s="43">
        <f t="shared" si="2"/>
        <v>284.74674063800279</v>
      </c>
      <c r="P8" s="10"/>
    </row>
    <row r="9" spans="1:133">
      <c r="A9" s="12"/>
      <c r="B9" s="44">
        <v>521</v>
      </c>
      <c r="C9" s="20" t="s">
        <v>22</v>
      </c>
      <c r="D9" s="46">
        <v>849500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849500</v>
      </c>
      <c r="O9" s="47">
        <f t="shared" si="2"/>
        <v>235.64493758668516</v>
      </c>
      <c r="P9" s="9"/>
    </row>
    <row r="10" spans="1:133">
      <c r="A10" s="12"/>
      <c r="B10" s="44">
        <v>522</v>
      </c>
      <c r="C10" s="20" t="s">
        <v>23</v>
      </c>
      <c r="D10" s="46">
        <v>165464</v>
      </c>
      <c r="E10" s="46">
        <v>11548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177012</v>
      </c>
      <c r="O10" s="47">
        <f t="shared" si="2"/>
        <v>49.101803051317617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SUM(D12:D16)</f>
        <v>238195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3202015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3440210</v>
      </c>
      <c r="O11" s="43">
        <f t="shared" si="2"/>
        <v>954.28848821081829</v>
      </c>
      <c r="P11" s="10"/>
    </row>
    <row r="12" spans="1:133">
      <c r="A12" s="12"/>
      <c r="B12" s="44">
        <v>532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479611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479611</v>
      </c>
      <c r="O12" s="47">
        <f t="shared" si="2"/>
        <v>133.04049930651871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650474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650474</v>
      </c>
      <c r="O13" s="47">
        <f t="shared" si="2"/>
        <v>180.43661581137309</v>
      </c>
      <c r="P13" s="9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636864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636864</v>
      </c>
      <c r="O14" s="47">
        <f t="shared" si="2"/>
        <v>176.66130374479889</v>
      </c>
      <c r="P14" s="9"/>
    </row>
    <row r="15" spans="1:133">
      <c r="A15" s="12"/>
      <c r="B15" s="44">
        <v>535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1435066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1435066</v>
      </c>
      <c r="O15" s="47">
        <f t="shared" si="2"/>
        <v>398.076560332871</v>
      </c>
      <c r="P15" s="9"/>
    </row>
    <row r="16" spans="1:133">
      <c r="A16" s="12"/>
      <c r="B16" s="44">
        <v>539</v>
      </c>
      <c r="C16" s="20" t="s">
        <v>29</v>
      </c>
      <c r="D16" s="46">
        <v>238195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238195</v>
      </c>
      <c r="O16" s="47">
        <f t="shared" si="2"/>
        <v>66.07350901525659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512018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512018</v>
      </c>
      <c r="O17" s="43">
        <f t="shared" si="2"/>
        <v>142.02995839112344</v>
      </c>
      <c r="P17" s="10"/>
    </row>
    <row r="18" spans="1:119">
      <c r="A18" s="12"/>
      <c r="B18" s="44">
        <v>541</v>
      </c>
      <c r="C18" s="20" t="s">
        <v>31</v>
      </c>
      <c r="D18" s="46">
        <v>512018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512018</v>
      </c>
      <c r="O18" s="47">
        <f t="shared" si="2"/>
        <v>142.02995839112344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5000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5000</v>
      </c>
      <c r="O19" s="43">
        <f t="shared" si="2"/>
        <v>1.3869625520110958</v>
      </c>
      <c r="P19" s="10"/>
    </row>
    <row r="20" spans="1:119">
      <c r="A20" s="13"/>
      <c r="B20" s="45">
        <v>552</v>
      </c>
      <c r="C20" s="21" t="s">
        <v>33</v>
      </c>
      <c r="D20" s="46">
        <v>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5000</v>
      </c>
      <c r="O20" s="47">
        <f t="shared" si="2"/>
        <v>1.3869625520110958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5076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5076</v>
      </c>
      <c r="O21" s="43">
        <f t="shared" si="2"/>
        <v>1.4080443828016644</v>
      </c>
      <c r="P21" s="10"/>
    </row>
    <row r="22" spans="1:119">
      <c r="A22" s="12"/>
      <c r="B22" s="44">
        <v>562</v>
      </c>
      <c r="C22" s="20" t="s">
        <v>35</v>
      </c>
      <c r="D22" s="46">
        <v>5076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5076</v>
      </c>
      <c r="O22" s="47">
        <f t="shared" si="2"/>
        <v>1.4080443828016644</v>
      </c>
      <c r="P22" s="9"/>
    </row>
    <row r="23" spans="1:119" ht="15.75">
      <c r="A23" s="28" t="s">
        <v>37</v>
      </c>
      <c r="B23" s="29"/>
      <c r="C23" s="30"/>
      <c r="D23" s="31">
        <f t="shared" ref="D23:M23" si="8">SUM(D24:D24)</f>
        <v>129163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3750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132913</v>
      </c>
      <c r="O23" s="43">
        <f t="shared" si="2"/>
        <v>36.869070735090155</v>
      </c>
      <c r="P23" s="9"/>
    </row>
    <row r="24" spans="1:119" ht="15.75" thickBot="1">
      <c r="A24" s="12"/>
      <c r="B24" s="44">
        <v>581</v>
      </c>
      <c r="C24" s="20" t="s">
        <v>36</v>
      </c>
      <c r="D24" s="46">
        <v>129163</v>
      </c>
      <c r="E24" s="46">
        <v>0</v>
      </c>
      <c r="F24" s="46">
        <v>0</v>
      </c>
      <c r="G24" s="46">
        <v>0</v>
      </c>
      <c r="H24" s="46">
        <v>0</v>
      </c>
      <c r="I24" s="46">
        <v>3750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132913</v>
      </c>
      <c r="O24" s="47">
        <f t="shared" si="2"/>
        <v>36.869070735090155</v>
      </c>
      <c r="P24" s="9"/>
    </row>
    <row r="25" spans="1:119" ht="16.5" thickBot="1">
      <c r="A25" s="14" t="s">
        <v>10</v>
      </c>
      <c r="B25" s="23"/>
      <c r="C25" s="22"/>
      <c r="D25" s="15">
        <f>SUM(D5,D8,D11,D17,D19,D21,D23)</f>
        <v>2687489</v>
      </c>
      <c r="E25" s="15">
        <f t="shared" ref="E25:M25" si="9">SUM(E5,E8,E11,E17,E19,E21,E23)</f>
        <v>299627</v>
      </c>
      <c r="F25" s="15">
        <f t="shared" si="9"/>
        <v>133430</v>
      </c>
      <c r="G25" s="15">
        <f t="shared" si="9"/>
        <v>0</v>
      </c>
      <c r="H25" s="15">
        <f t="shared" si="9"/>
        <v>0</v>
      </c>
      <c r="I25" s="15">
        <f t="shared" si="9"/>
        <v>3205765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6326311</v>
      </c>
      <c r="O25" s="37">
        <f t="shared" si="2"/>
        <v>1754.8712898751733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41</v>
      </c>
      <c r="M27" s="163"/>
      <c r="N27" s="163"/>
      <c r="O27" s="41">
        <v>3605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1238988</v>
      </c>
      <c r="E5" s="26">
        <f t="shared" si="0"/>
        <v>145533</v>
      </c>
      <c r="F5" s="26">
        <f t="shared" si="0"/>
        <v>177433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1561954</v>
      </c>
      <c r="O5" s="32">
        <f t="shared" ref="O5:O25" si="2">(N5/O$27)</f>
        <v>435.56999442275514</v>
      </c>
      <c r="P5" s="6"/>
    </row>
    <row r="6" spans="1:133">
      <c r="A6" s="12"/>
      <c r="B6" s="44">
        <v>513</v>
      </c>
      <c r="C6" s="20" t="s">
        <v>19</v>
      </c>
      <c r="D6" s="46">
        <v>1238988</v>
      </c>
      <c r="E6" s="46">
        <v>145533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1384521</v>
      </c>
      <c r="O6" s="47">
        <f t="shared" si="2"/>
        <v>386.09063022866707</v>
      </c>
      <c r="P6" s="9"/>
    </row>
    <row r="7" spans="1:133">
      <c r="A7" s="12"/>
      <c r="B7" s="44">
        <v>517</v>
      </c>
      <c r="C7" s="20" t="s">
        <v>20</v>
      </c>
      <c r="D7" s="46">
        <v>0</v>
      </c>
      <c r="E7" s="46">
        <v>0</v>
      </c>
      <c r="F7" s="46">
        <v>177433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177433</v>
      </c>
      <c r="O7" s="47">
        <f t="shared" si="2"/>
        <v>49.47936419408812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966990</v>
      </c>
      <c r="E8" s="31">
        <f t="shared" si="3"/>
        <v>8121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975111</v>
      </c>
      <c r="O8" s="43">
        <f t="shared" si="2"/>
        <v>271.92163970998325</v>
      </c>
      <c r="P8" s="10"/>
    </row>
    <row r="9" spans="1:133">
      <c r="A9" s="12"/>
      <c r="B9" s="44">
        <v>521</v>
      </c>
      <c r="C9" s="20" t="s">
        <v>22</v>
      </c>
      <c r="D9" s="46">
        <v>807725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807725</v>
      </c>
      <c r="O9" s="47">
        <f t="shared" si="2"/>
        <v>225.24400446179587</v>
      </c>
      <c r="P9" s="9"/>
    </row>
    <row r="10" spans="1:133">
      <c r="A10" s="12"/>
      <c r="B10" s="44">
        <v>522</v>
      </c>
      <c r="C10" s="20" t="s">
        <v>23</v>
      </c>
      <c r="D10" s="46">
        <v>159265</v>
      </c>
      <c r="E10" s="46">
        <v>8121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167386</v>
      </c>
      <c r="O10" s="47">
        <f t="shared" si="2"/>
        <v>46.677635248187393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SUM(D12:D16)</f>
        <v>291452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3029532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3320984</v>
      </c>
      <c r="O11" s="43">
        <f t="shared" si="2"/>
        <v>926.09704406023423</v>
      </c>
      <c r="P11" s="10"/>
    </row>
    <row r="12" spans="1:133">
      <c r="A12" s="12"/>
      <c r="B12" s="44">
        <v>532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449728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449728</v>
      </c>
      <c r="O12" s="47">
        <f t="shared" si="2"/>
        <v>125.41215839375349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619335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619335</v>
      </c>
      <c r="O13" s="47">
        <f t="shared" si="2"/>
        <v>172.70914668153932</v>
      </c>
      <c r="P13" s="9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650003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650003</v>
      </c>
      <c r="O14" s="47">
        <f t="shared" si="2"/>
        <v>181.26129392080313</v>
      </c>
      <c r="P14" s="9"/>
    </row>
    <row r="15" spans="1:133">
      <c r="A15" s="12"/>
      <c r="B15" s="44">
        <v>535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1310466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1310466</v>
      </c>
      <c r="O15" s="47">
        <f t="shared" si="2"/>
        <v>365.43948689347462</v>
      </c>
      <c r="P15" s="9"/>
    </row>
    <row r="16" spans="1:133">
      <c r="A16" s="12"/>
      <c r="B16" s="44">
        <v>539</v>
      </c>
      <c r="C16" s="20" t="s">
        <v>29</v>
      </c>
      <c r="D16" s="46">
        <v>291452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291452</v>
      </c>
      <c r="O16" s="47">
        <f t="shared" si="2"/>
        <v>81.274958170663695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501294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501294</v>
      </c>
      <c r="O17" s="43">
        <f t="shared" si="2"/>
        <v>139.7919687674289</v>
      </c>
      <c r="P17" s="10"/>
    </row>
    <row r="18" spans="1:119">
      <c r="A18" s="12"/>
      <c r="B18" s="44">
        <v>541</v>
      </c>
      <c r="C18" s="20" t="s">
        <v>31</v>
      </c>
      <c r="D18" s="46">
        <v>501294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501294</v>
      </c>
      <c r="O18" s="47">
        <f t="shared" si="2"/>
        <v>139.7919687674289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5000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5000</v>
      </c>
      <c r="O19" s="43">
        <f t="shared" si="2"/>
        <v>1.3943112102621305</v>
      </c>
      <c r="P19" s="10"/>
    </row>
    <row r="20" spans="1:119">
      <c r="A20" s="13"/>
      <c r="B20" s="45">
        <v>552</v>
      </c>
      <c r="C20" s="21" t="s">
        <v>33</v>
      </c>
      <c r="D20" s="46">
        <v>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5000</v>
      </c>
      <c r="O20" s="47">
        <f t="shared" si="2"/>
        <v>1.3943112102621305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5639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5639</v>
      </c>
      <c r="O21" s="43">
        <f t="shared" si="2"/>
        <v>1.5725041829336308</v>
      </c>
      <c r="P21" s="10"/>
    </row>
    <row r="22" spans="1:119">
      <c r="A22" s="12"/>
      <c r="B22" s="44">
        <v>562</v>
      </c>
      <c r="C22" s="20" t="s">
        <v>35</v>
      </c>
      <c r="D22" s="46">
        <v>5639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5639</v>
      </c>
      <c r="O22" s="47">
        <f t="shared" si="2"/>
        <v>1.5725041829336308</v>
      </c>
      <c r="P22" s="9"/>
    </row>
    <row r="23" spans="1:119" ht="15.75">
      <c r="A23" s="28" t="s">
        <v>37</v>
      </c>
      <c r="B23" s="29"/>
      <c r="C23" s="30"/>
      <c r="D23" s="31">
        <f t="shared" ref="D23:M23" si="8">SUM(D24:D24)</f>
        <v>151903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90525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242428</v>
      </c>
      <c r="O23" s="43">
        <f t="shared" si="2"/>
        <v>67.604015616285551</v>
      </c>
      <c r="P23" s="9"/>
    </row>
    <row r="24" spans="1:119" ht="15.75" thickBot="1">
      <c r="A24" s="12"/>
      <c r="B24" s="44">
        <v>581</v>
      </c>
      <c r="C24" s="20" t="s">
        <v>36</v>
      </c>
      <c r="D24" s="46">
        <v>151903</v>
      </c>
      <c r="E24" s="46">
        <v>0</v>
      </c>
      <c r="F24" s="46">
        <v>0</v>
      </c>
      <c r="G24" s="46">
        <v>0</v>
      </c>
      <c r="H24" s="46">
        <v>0</v>
      </c>
      <c r="I24" s="46">
        <v>90525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242428</v>
      </c>
      <c r="O24" s="47">
        <f t="shared" si="2"/>
        <v>67.604015616285551</v>
      </c>
      <c r="P24" s="9"/>
    </row>
    <row r="25" spans="1:119" ht="16.5" thickBot="1">
      <c r="A25" s="14" t="s">
        <v>10</v>
      </c>
      <c r="B25" s="23"/>
      <c r="C25" s="22"/>
      <c r="D25" s="15">
        <f>SUM(D5,D8,D11,D17,D19,D21,D23)</f>
        <v>3161266</v>
      </c>
      <c r="E25" s="15">
        <f t="shared" ref="E25:M25" si="9">SUM(E5,E8,E11,E17,E19,E21,E23)</f>
        <v>153654</v>
      </c>
      <c r="F25" s="15">
        <f t="shared" si="9"/>
        <v>177433</v>
      </c>
      <c r="G25" s="15">
        <f t="shared" si="9"/>
        <v>0</v>
      </c>
      <c r="H25" s="15">
        <f t="shared" si="9"/>
        <v>0</v>
      </c>
      <c r="I25" s="15">
        <f t="shared" si="9"/>
        <v>3120057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6612410</v>
      </c>
      <c r="O25" s="37">
        <f t="shared" si="2"/>
        <v>1843.9514779698829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38</v>
      </c>
      <c r="M27" s="163"/>
      <c r="N27" s="163"/>
      <c r="O27" s="41">
        <v>3586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thickBot="1">
      <c r="A29" s="165" t="s">
        <v>46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981949</v>
      </c>
      <c r="E5" s="26">
        <f t="shared" si="0"/>
        <v>325731</v>
      </c>
      <c r="F5" s="26">
        <f t="shared" si="0"/>
        <v>207368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1515048</v>
      </c>
      <c r="O5" s="32">
        <f t="shared" ref="O5:O27" si="2">(N5/O$29)</f>
        <v>416.33635614179718</v>
      </c>
      <c r="P5" s="6"/>
    </row>
    <row r="6" spans="1:133">
      <c r="A6" s="12"/>
      <c r="B6" s="44">
        <v>513</v>
      </c>
      <c r="C6" s="20" t="s">
        <v>19</v>
      </c>
      <c r="D6" s="46">
        <v>981949</v>
      </c>
      <c r="E6" s="46">
        <v>325731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1307680</v>
      </c>
      <c r="O6" s="47">
        <f t="shared" si="2"/>
        <v>359.35147018411652</v>
      </c>
      <c r="P6" s="9"/>
    </row>
    <row r="7" spans="1:133">
      <c r="A7" s="12"/>
      <c r="B7" s="44">
        <v>517</v>
      </c>
      <c r="C7" s="20" t="s">
        <v>20</v>
      </c>
      <c r="D7" s="46">
        <v>0</v>
      </c>
      <c r="E7" s="46">
        <v>0</v>
      </c>
      <c r="F7" s="46">
        <v>207368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207368</v>
      </c>
      <c r="O7" s="47">
        <f t="shared" si="2"/>
        <v>56.984885957680682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1017253</v>
      </c>
      <c r="E8" s="31">
        <f t="shared" si="3"/>
        <v>7468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1024721</v>
      </c>
      <c r="O8" s="43">
        <f t="shared" si="2"/>
        <v>281.59411926353391</v>
      </c>
      <c r="P8" s="10"/>
    </row>
    <row r="9" spans="1:133">
      <c r="A9" s="12"/>
      <c r="B9" s="44">
        <v>521</v>
      </c>
      <c r="C9" s="20" t="s">
        <v>22</v>
      </c>
      <c r="D9" s="46">
        <v>831687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831687</v>
      </c>
      <c r="O9" s="47">
        <f t="shared" si="2"/>
        <v>228.54822753503709</v>
      </c>
      <c r="P9" s="9"/>
    </row>
    <row r="10" spans="1:133">
      <c r="A10" s="12"/>
      <c r="B10" s="44">
        <v>522</v>
      </c>
      <c r="C10" s="20" t="s">
        <v>23</v>
      </c>
      <c r="D10" s="46">
        <v>185566</v>
      </c>
      <c r="E10" s="46">
        <v>7468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193034</v>
      </c>
      <c r="O10" s="47">
        <f t="shared" si="2"/>
        <v>53.045891728496841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SUM(D12:D16)</f>
        <v>252684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3100265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3352949</v>
      </c>
      <c r="O11" s="43">
        <f t="shared" si="2"/>
        <v>921.39296510030226</v>
      </c>
      <c r="P11" s="10"/>
    </row>
    <row r="12" spans="1:133">
      <c r="A12" s="12"/>
      <c r="B12" s="44">
        <v>532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693394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693394</v>
      </c>
      <c r="O12" s="47">
        <f t="shared" si="2"/>
        <v>190.54520472657325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642911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642911</v>
      </c>
      <c r="O13" s="47">
        <f t="shared" si="2"/>
        <v>176.67243748282496</v>
      </c>
      <c r="P13" s="9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560745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560745</v>
      </c>
      <c r="O14" s="47">
        <f t="shared" si="2"/>
        <v>154.0931574608409</v>
      </c>
      <c r="P14" s="9"/>
    </row>
    <row r="15" spans="1:133">
      <c r="A15" s="12"/>
      <c r="B15" s="44">
        <v>535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1203215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1203215</v>
      </c>
      <c r="O15" s="47">
        <f t="shared" si="2"/>
        <v>330.64440780434182</v>
      </c>
      <c r="P15" s="9"/>
    </row>
    <row r="16" spans="1:133">
      <c r="A16" s="12"/>
      <c r="B16" s="44">
        <v>539</v>
      </c>
      <c r="C16" s="20" t="s">
        <v>29</v>
      </c>
      <c r="D16" s="46">
        <v>252684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252684</v>
      </c>
      <c r="O16" s="47">
        <f t="shared" si="2"/>
        <v>69.437757625721346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887055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887055</v>
      </c>
      <c r="O17" s="43">
        <f t="shared" si="2"/>
        <v>243.76339653751032</v>
      </c>
      <c r="P17" s="10"/>
    </row>
    <row r="18" spans="1:119">
      <c r="A18" s="12"/>
      <c r="B18" s="44">
        <v>541</v>
      </c>
      <c r="C18" s="20" t="s">
        <v>31</v>
      </c>
      <c r="D18" s="46">
        <v>887055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887055</v>
      </c>
      <c r="O18" s="47">
        <f t="shared" si="2"/>
        <v>243.76339653751032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11000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11000</v>
      </c>
      <c r="O19" s="43">
        <f t="shared" si="2"/>
        <v>3.0228084638636989</v>
      </c>
      <c r="P19" s="10"/>
    </row>
    <row r="20" spans="1:119">
      <c r="A20" s="13"/>
      <c r="B20" s="45">
        <v>552</v>
      </c>
      <c r="C20" s="21" t="s">
        <v>33</v>
      </c>
      <c r="D20" s="46">
        <v>11000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11000</v>
      </c>
      <c r="O20" s="47">
        <f t="shared" si="2"/>
        <v>3.0228084638636989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6792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6792</v>
      </c>
      <c r="O21" s="43">
        <f t="shared" si="2"/>
        <v>1.8664468260511129</v>
      </c>
      <c r="P21" s="10"/>
    </row>
    <row r="22" spans="1:119">
      <c r="A22" s="12"/>
      <c r="B22" s="44">
        <v>562</v>
      </c>
      <c r="C22" s="20" t="s">
        <v>35</v>
      </c>
      <c r="D22" s="46">
        <v>6792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6792</v>
      </c>
      <c r="O22" s="47">
        <f t="shared" si="2"/>
        <v>1.8664468260511129</v>
      </c>
      <c r="P22" s="9"/>
    </row>
    <row r="23" spans="1:119" ht="15.75">
      <c r="A23" s="28" t="s">
        <v>43</v>
      </c>
      <c r="B23" s="29"/>
      <c r="C23" s="30"/>
      <c r="D23" s="31">
        <f t="shared" ref="D23:M23" si="8">SUM(D24:D24)</f>
        <v>144600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144600</v>
      </c>
      <c r="O23" s="43">
        <f t="shared" si="2"/>
        <v>39.736191261335534</v>
      </c>
      <c r="P23" s="9"/>
    </row>
    <row r="24" spans="1:119">
      <c r="A24" s="12"/>
      <c r="B24" s="44">
        <v>572</v>
      </c>
      <c r="C24" s="20" t="s">
        <v>44</v>
      </c>
      <c r="D24" s="46">
        <v>144600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144600</v>
      </c>
      <c r="O24" s="47">
        <f t="shared" si="2"/>
        <v>39.736191261335534</v>
      </c>
      <c r="P24" s="9"/>
    </row>
    <row r="25" spans="1:119" ht="15.75">
      <c r="A25" s="28" t="s">
        <v>37</v>
      </c>
      <c r="B25" s="29"/>
      <c r="C25" s="30"/>
      <c r="D25" s="31">
        <f t="shared" ref="D25:M25" si="9">SUM(D26:D26)</f>
        <v>221101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86775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307876</v>
      </c>
      <c r="O25" s="43">
        <f t="shared" si="2"/>
        <v>84.604561692772734</v>
      </c>
      <c r="P25" s="9"/>
    </row>
    <row r="26" spans="1:119" ht="15.75" thickBot="1">
      <c r="A26" s="12"/>
      <c r="B26" s="44">
        <v>581</v>
      </c>
      <c r="C26" s="20" t="s">
        <v>36</v>
      </c>
      <c r="D26" s="46">
        <v>221101</v>
      </c>
      <c r="E26" s="46">
        <v>0</v>
      </c>
      <c r="F26" s="46">
        <v>0</v>
      </c>
      <c r="G26" s="46">
        <v>0</v>
      </c>
      <c r="H26" s="46">
        <v>0</v>
      </c>
      <c r="I26" s="46">
        <v>86775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307876</v>
      </c>
      <c r="O26" s="47">
        <f t="shared" si="2"/>
        <v>84.604561692772734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SUM(D5,D8,D11,D17,D19,D21,D23,D25)</f>
        <v>3522434</v>
      </c>
      <c r="E27" s="15">
        <f t="shared" si="10"/>
        <v>333199</v>
      </c>
      <c r="F27" s="15">
        <f t="shared" si="10"/>
        <v>207368</v>
      </c>
      <c r="G27" s="15">
        <f t="shared" si="10"/>
        <v>0</v>
      </c>
      <c r="H27" s="15">
        <f t="shared" si="10"/>
        <v>0</v>
      </c>
      <c r="I27" s="15">
        <f t="shared" si="10"/>
        <v>3187040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7250041</v>
      </c>
      <c r="O27" s="37">
        <f t="shared" si="2"/>
        <v>1992.3168452871669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53</v>
      </c>
      <c r="M29" s="163"/>
      <c r="N29" s="163"/>
      <c r="O29" s="41">
        <v>3639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632120</v>
      </c>
      <c r="E5" s="26">
        <f t="shared" si="0"/>
        <v>36212</v>
      </c>
      <c r="F5" s="26">
        <f t="shared" si="0"/>
        <v>284041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952373</v>
      </c>
      <c r="O5" s="32">
        <f t="shared" ref="O5:O27" si="2">(N5/O$29)</f>
        <v>258.86735525958142</v>
      </c>
      <c r="P5" s="6"/>
    </row>
    <row r="6" spans="1:133">
      <c r="A6" s="12"/>
      <c r="B6" s="44">
        <v>513</v>
      </c>
      <c r="C6" s="20" t="s">
        <v>19</v>
      </c>
      <c r="D6" s="46">
        <v>632120</v>
      </c>
      <c r="E6" s="46">
        <v>36212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668332</v>
      </c>
      <c r="O6" s="47">
        <f t="shared" si="2"/>
        <v>181.66132101114434</v>
      </c>
      <c r="P6" s="9"/>
    </row>
    <row r="7" spans="1:133">
      <c r="A7" s="12"/>
      <c r="B7" s="44">
        <v>517</v>
      </c>
      <c r="C7" s="20" t="s">
        <v>20</v>
      </c>
      <c r="D7" s="46">
        <v>0</v>
      </c>
      <c r="E7" s="46">
        <v>0</v>
      </c>
      <c r="F7" s="46">
        <v>284041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284041</v>
      </c>
      <c r="O7" s="47">
        <f t="shared" si="2"/>
        <v>77.206034248437078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1010659</v>
      </c>
      <c r="E8" s="31">
        <f t="shared" si="3"/>
        <v>7112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1017771</v>
      </c>
      <c r="O8" s="43">
        <f t="shared" si="2"/>
        <v>276.64338135362868</v>
      </c>
      <c r="P8" s="10"/>
    </row>
    <row r="9" spans="1:133">
      <c r="A9" s="12"/>
      <c r="B9" s="44">
        <v>521</v>
      </c>
      <c r="C9" s="20" t="s">
        <v>22</v>
      </c>
      <c r="D9" s="46">
        <v>824383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824383</v>
      </c>
      <c r="O9" s="47">
        <f t="shared" si="2"/>
        <v>224.07801032889373</v>
      </c>
      <c r="P9" s="9"/>
    </row>
    <row r="10" spans="1:133">
      <c r="A10" s="12"/>
      <c r="B10" s="44">
        <v>522</v>
      </c>
      <c r="C10" s="20" t="s">
        <v>23</v>
      </c>
      <c r="D10" s="46">
        <v>186276</v>
      </c>
      <c r="E10" s="46">
        <v>7112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193388</v>
      </c>
      <c r="O10" s="47">
        <f t="shared" si="2"/>
        <v>52.565371024734979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SUM(D12:D16)</f>
        <v>255124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2987533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3242657</v>
      </c>
      <c r="O11" s="43">
        <f t="shared" si="2"/>
        <v>881.39630334329979</v>
      </c>
      <c r="P11" s="10"/>
    </row>
    <row r="12" spans="1:133">
      <c r="A12" s="12"/>
      <c r="B12" s="44">
        <v>532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673751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673751</v>
      </c>
      <c r="O12" s="47">
        <f t="shared" si="2"/>
        <v>183.13427561837455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646082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646082</v>
      </c>
      <c r="O13" s="47">
        <f t="shared" si="2"/>
        <v>175.613481924436</v>
      </c>
      <c r="P13" s="9"/>
    </row>
    <row r="14" spans="1:133">
      <c r="A14" s="12"/>
      <c r="B14" s="44">
        <v>534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504500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504500</v>
      </c>
      <c r="O14" s="47">
        <f t="shared" si="2"/>
        <v>137.12965479749931</v>
      </c>
      <c r="P14" s="9"/>
    </row>
    <row r="15" spans="1:133">
      <c r="A15" s="12"/>
      <c r="B15" s="44">
        <v>535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1163200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1163200</v>
      </c>
      <c r="O15" s="47">
        <f t="shared" si="2"/>
        <v>316.17287306333242</v>
      </c>
      <c r="P15" s="9"/>
    </row>
    <row r="16" spans="1:133">
      <c r="A16" s="12"/>
      <c r="B16" s="44">
        <v>539</v>
      </c>
      <c r="C16" s="20" t="s">
        <v>29</v>
      </c>
      <c r="D16" s="46">
        <v>255124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255124</v>
      </c>
      <c r="O16" s="47">
        <f t="shared" si="2"/>
        <v>69.346017939657514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561876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561876</v>
      </c>
      <c r="O17" s="43">
        <f t="shared" si="2"/>
        <v>152.72519706441969</v>
      </c>
      <c r="P17" s="10"/>
    </row>
    <row r="18" spans="1:119">
      <c r="A18" s="12"/>
      <c r="B18" s="44">
        <v>541</v>
      </c>
      <c r="C18" s="20" t="s">
        <v>31</v>
      </c>
      <c r="D18" s="46">
        <v>561876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561876</v>
      </c>
      <c r="O18" s="47">
        <f t="shared" si="2"/>
        <v>152.72519706441969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37000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37000</v>
      </c>
      <c r="O19" s="43">
        <f t="shared" si="2"/>
        <v>10.05708072845882</v>
      </c>
      <c r="P19" s="10"/>
    </row>
    <row r="20" spans="1:119">
      <c r="A20" s="13"/>
      <c r="B20" s="45">
        <v>552</v>
      </c>
      <c r="C20" s="21" t="s">
        <v>33</v>
      </c>
      <c r="D20" s="46">
        <v>37000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37000</v>
      </c>
      <c r="O20" s="47">
        <f t="shared" si="2"/>
        <v>10.05708072845882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7783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7783</v>
      </c>
      <c r="O21" s="43">
        <f t="shared" si="2"/>
        <v>2.1155205218809461</v>
      </c>
      <c r="P21" s="10"/>
    </row>
    <row r="22" spans="1:119">
      <c r="A22" s="12"/>
      <c r="B22" s="44">
        <v>562</v>
      </c>
      <c r="C22" s="20" t="s">
        <v>35</v>
      </c>
      <c r="D22" s="46">
        <v>7783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7783</v>
      </c>
      <c r="O22" s="47">
        <f t="shared" si="2"/>
        <v>2.1155205218809461</v>
      </c>
      <c r="P22" s="9"/>
    </row>
    <row r="23" spans="1:119" ht="15.75">
      <c r="A23" s="28" t="s">
        <v>43</v>
      </c>
      <c r="B23" s="29"/>
      <c r="C23" s="30"/>
      <c r="D23" s="31">
        <f t="shared" ref="D23:M23" si="8">SUM(D24:D24)</f>
        <v>324513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324513</v>
      </c>
      <c r="O23" s="43">
        <f t="shared" si="2"/>
        <v>88.206849687415058</v>
      </c>
      <c r="P23" s="9"/>
    </row>
    <row r="24" spans="1:119">
      <c r="A24" s="12"/>
      <c r="B24" s="44">
        <v>572</v>
      </c>
      <c r="C24" s="20" t="s">
        <v>44</v>
      </c>
      <c r="D24" s="46">
        <v>324513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324513</v>
      </c>
      <c r="O24" s="47">
        <f t="shared" si="2"/>
        <v>88.206849687415058</v>
      </c>
      <c r="P24" s="9"/>
    </row>
    <row r="25" spans="1:119" ht="15.75">
      <c r="A25" s="28" t="s">
        <v>37</v>
      </c>
      <c r="B25" s="29"/>
      <c r="C25" s="30"/>
      <c r="D25" s="31">
        <f t="shared" ref="D25:M25" si="9">SUM(D26:D26)</f>
        <v>291814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90525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382339</v>
      </c>
      <c r="O25" s="43">
        <f t="shared" si="2"/>
        <v>103.92470780103289</v>
      </c>
      <c r="P25" s="9"/>
    </row>
    <row r="26" spans="1:119" ht="15.75" thickBot="1">
      <c r="A26" s="12"/>
      <c r="B26" s="44">
        <v>581</v>
      </c>
      <c r="C26" s="20" t="s">
        <v>36</v>
      </c>
      <c r="D26" s="46">
        <v>291814</v>
      </c>
      <c r="E26" s="46">
        <v>0</v>
      </c>
      <c r="F26" s="46">
        <v>0</v>
      </c>
      <c r="G26" s="46">
        <v>0</v>
      </c>
      <c r="H26" s="46">
        <v>0</v>
      </c>
      <c r="I26" s="46">
        <v>90525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382339</v>
      </c>
      <c r="O26" s="47">
        <f t="shared" si="2"/>
        <v>103.92470780103289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SUM(D5,D8,D11,D17,D19,D21,D23,D25)</f>
        <v>3120889</v>
      </c>
      <c r="E27" s="15">
        <f t="shared" si="10"/>
        <v>43324</v>
      </c>
      <c r="F27" s="15">
        <f t="shared" si="10"/>
        <v>284041</v>
      </c>
      <c r="G27" s="15">
        <f t="shared" si="10"/>
        <v>0</v>
      </c>
      <c r="H27" s="15">
        <f t="shared" si="10"/>
        <v>0</v>
      </c>
      <c r="I27" s="15">
        <f t="shared" si="10"/>
        <v>3078058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6526312</v>
      </c>
      <c r="O27" s="37">
        <f t="shared" si="2"/>
        <v>1773.9363957597172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65</v>
      </c>
      <c r="M29" s="163"/>
      <c r="N29" s="163"/>
      <c r="O29" s="41">
        <v>3679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77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78</v>
      </c>
      <c r="N4" s="34" t="s">
        <v>5</v>
      </c>
      <c r="O4" s="34" t="s">
        <v>79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819731</v>
      </c>
      <c r="E5" s="26">
        <f t="shared" si="0"/>
        <v>168825</v>
      </c>
      <c r="F5" s="26">
        <f t="shared" si="0"/>
        <v>100523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1089079</v>
      </c>
      <c r="P5" s="32">
        <f t="shared" ref="P5:P28" si="1">(O5/P$30)</f>
        <v>302.77425632471505</v>
      </c>
      <c r="Q5" s="6"/>
    </row>
    <row r="6" spans="1:134">
      <c r="A6" s="12"/>
      <c r="B6" s="44">
        <v>511</v>
      </c>
      <c r="C6" s="20" t="s">
        <v>48</v>
      </c>
      <c r="D6" s="46">
        <v>42386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42386</v>
      </c>
      <c r="P6" s="47">
        <f t="shared" si="1"/>
        <v>11.783708646093967</v>
      </c>
      <c r="Q6" s="9"/>
    </row>
    <row r="7" spans="1:134">
      <c r="A7" s="12"/>
      <c r="B7" s="44">
        <v>513</v>
      </c>
      <c r="C7" s="20" t="s">
        <v>19</v>
      </c>
      <c r="D7" s="46">
        <v>777345</v>
      </c>
      <c r="E7" s="46">
        <v>168825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946170</v>
      </c>
      <c r="P7" s="47">
        <f t="shared" si="1"/>
        <v>263.04420350291912</v>
      </c>
      <c r="Q7" s="9"/>
    </row>
    <row r="8" spans="1:134">
      <c r="A8" s="12"/>
      <c r="B8" s="44">
        <v>517</v>
      </c>
      <c r="C8" s="20" t="s">
        <v>20</v>
      </c>
      <c r="D8" s="46">
        <v>0</v>
      </c>
      <c r="E8" s="46">
        <v>0</v>
      </c>
      <c r="F8" s="46">
        <v>100523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100523</v>
      </c>
      <c r="P8" s="47">
        <f t="shared" si="1"/>
        <v>27.946344175701974</v>
      </c>
      <c r="Q8" s="9"/>
    </row>
    <row r="9" spans="1:134" ht="15.75">
      <c r="A9" s="28" t="s">
        <v>21</v>
      </c>
      <c r="B9" s="29"/>
      <c r="C9" s="30"/>
      <c r="D9" s="31">
        <f t="shared" ref="D9:N9" si="3">SUM(D10:D11)</f>
        <v>1507083</v>
      </c>
      <c r="E9" s="31">
        <f t="shared" si="3"/>
        <v>14401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>SUM(D9:N9)</f>
        <v>1521484</v>
      </c>
      <c r="P9" s="43">
        <f t="shared" si="1"/>
        <v>422.9869335557409</v>
      </c>
      <c r="Q9" s="10"/>
    </row>
    <row r="10" spans="1:134">
      <c r="A10" s="12"/>
      <c r="B10" s="44">
        <v>521</v>
      </c>
      <c r="C10" s="20" t="s">
        <v>22</v>
      </c>
      <c r="D10" s="46">
        <v>1213229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1213229</v>
      </c>
      <c r="P10" s="47">
        <f t="shared" si="1"/>
        <v>337.28912983041425</v>
      </c>
      <c r="Q10" s="9"/>
    </row>
    <row r="11" spans="1:134">
      <c r="A11" s="12"/>
      <c r="B11" s="44">
        <v>522</v>
      </c>
      <c r="C11" s="20" t="s">
        <v>23</v>
      </c>
      <c r="D11" s="46">
        <v>293854</v>
      </c>
      <c r="E11" s="46">
        <v>14401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" si="4">SUM(D11:N11)</f>
        <v>308255</v>
      </c>
      <c r="P11" s="47">
        <f t="shared" si="1"/>
        <v>85.697803725326665</v>
      </c>
      <c r="Q11" s="9"/>
    </row>
    <row r="12" spans="1:134" ht="15.75">
      <c r="A12" s="28" t="s">
        <v>24</v>
      </c>
      <c r="B12" s="29"/>
      <c r="C12" s="30"/>
      <c r="D12" s="31">
        <f t="shared" ref="D12:N12" si="5">SUM(D13:D17)</f>
        <v>234137</v>
      </c>
      <c r="E12" s="31">
        <f t="shared" si="5"/>
        <v>0</v>
      </c>
      <c r="F12" s="31">
        <f t="shared" si="5"/>
        <v>0</v>
      </c>
      <c r="G12" s="31">
        <f t="shared" si="5"/>
        <v>0</v>
      </c>
      <c r="H12" s="31">
        <f t="shared" si="5"/>
        <v>0</v>
      </c>
      <c r="I12" s="31">
        <f t="shared" si="5"/>
        <v>4830312</v>
      </c>
      <c r="J12" s="31">
        <f t="shared" si="5"/>
        <v>0</v>
      </c>
      <c r="K12" s="31">
        <f t="shared" si="5"/>
        <v>0</v>
      </c>
      <c r="L12" s="31">
        <f t="shared" si="5"/>
        <v>0</v>
      </c>
      <c r="M12" s="31">
        <f t="shared" si="5"/>
        <v>0</v>
      </c>
      <c r="N12" s="31">
        <f t="shared" si="5"/>
        <v>0</v>
      </c>
      <c r="O12" s="42">
        <f>SUM(D12:N12)</f>
        <v>5064449</v>
      </c>
      <c r="P12" s="43">
        <f t="shared" si="1"/>
        <v>1407.9646927995552</v>
      </c>
      <c r="Q12" s="10"/>
    </row>
    <row r="13" spans="1:134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567212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567212</v>
      </c>
      <c r="P13" s="47">
        <f t="shared" si="1"/>
        <v>157.69029747011399</v>
      </c>
      <c r="Q13" s="9"/>
    </row>
    <row r="14" spans="1:134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975351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5" si="6">SUM(D14:N14)</f>
        <v>975351</v>
      </c>
      <c r="P14" s="47">
        <f t="shared" si="1"/>
        <v>271.15679733110926</v>
      </c>
      <c r="Q14" s="9"/>
    </row>
    <row r="15" spans="1:134">
      <c r="A15" s="12"/>
      <c r="B15" s="44">
        <v>534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921319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921319</v>
      </c>
      <c r="P15" s="47">
        <f t="shared" si="1"/>
        <v>256.13539060328048</v>
      </c>
      <c r="Q15" s="9"/>
    </row>
    <row r="16" spans="1:134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2366430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2366430</v>
      </c>
      <c r="P16" s="47">
        <f t="shared" si="1"/>
        <v>657.88990825688074</v>
      </c>
      <c r="Q16" s="9"/>
    </row>
    <row r="17" spans="1:120">
      <c r="A17" s="12"/>
      <c r="B17" s="44">
        <v>539</v>
      </c>
      <c r="C17" s="20" t="s">
        <v>29</v>
      </c>
      <c r="D17" s="46">
        <v>234137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234137</v>
      </c>
      <c r="P17" s="47">
        <f t="shared" si="1"/>
        <v>65.092299138170702</v>
      </c>
      <c r="Q17" s="9"/>
    </row>
    <row r="18" spans="1:120" ht="15.75">
      <c r="A18" s="28" t="s">
        <v>30</v>
      </c>
      <c r="B18" s="29"/>
      <c r="C18" s="30"/>
      <c r="D18" s="31">
        <f t="shared" ref="D18:N18" si="7">SUM(D19:D19)</f>
        <v>720109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7"/>
        <v>0</v>
      </c>
      <c r="O18" s="31">
        <f t="shared" si="6"/>
        <v>720109</v>
      </c>
      <c r="P18" s="43">
        <f t="shared" si="1"/>
        <v>200.19710870169587</v>
      </c>
      <c r="Q18" s="10"/>
    </row>
    <row r="19" spans="1:120">
      <c r="A19" s="12"/>
      <c r="B19" s="44">
        <v>541</v>
      </c>
      <c r="C19" s="20" t="s">
        <v>31</v>
      </c>
      <c r="D19" s="46">
        <v>720109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720109</v>
      </c>
      <c r="P19" s="47">
        <f t="shared" si="1"/>
        <v>200.19710870169587</v>
      </c>
      <c r="Q19" s="9"/>
    </row>
    <row r="20" spans="1:120" ht="15.75">
      <c r="A20" s="28" t="s">
        <v>32</v>
      </c>
      <c r="B20" s="29"/>
      <c r="C20" s="30"/>
      <c r="D20" s="31">
        <f t="shared" ref="D20:N20" si="8">SUM(D21:D21)</f>
        <v>5000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 t="shared" si="6"/>
        <v>5000</v>
      </c>
      <c r="P20" s="43">
        <f t="shared" si="1"/>
        <v>1.3900472616068946</v>
      </c>
      <c r="Q20" s="10"/>
    </row>
    <row r="21" spans="1:120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5000</v>
      </c>
      <c r="P21" s="47">
        <f t="shared" si="1"/>
        <v>1.3900472616068946</v>
      </c>
      <c r="Q21" s="9"/>
    </row>
    <row r="22" spans="1:120" ht="15.75">
      <c r="A22" s="28" t="s">
        <v>34</v>
      </c>
      <c r="B22" s="29"/>
      <c r="C22" s="30"/>
      <c r="D22" s="31">
        <f t="shared" ref="D22:N22" si="9">SUM(D23:D23)</f>
        <v>5429</v>
      </c>
      <c r="E22" s="31">
        <f t="shared" si="9"/>
        <v>0</v>
      </c>
      <c r="F22" s="31">
        <f t="shared" si="9"/>
        <v>0</v>
      </c>
      <c r="G22" s="31">
        <f t="shared" si="9"/>
        <v>0</v>
      </c>
      <c r="H22" s="31">
        <f t="shared" si="9"/>
        <v>0</v>
      </c>
      <c r="I22" s="31">
        <f t="shared" si="9"/>
        <v>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 t="shared" si="9"/>
        <v>0</v>
      </c>
      <c r="O22" s="31">
        <f t="shared" si="6"/>
        <v>5429</v>
      </c>
      <c r="P22" s="43">
        <f t="shared" si="1"/>
        <v>1.5093133166527661</v>
      </c>
      <c r="Q22" s="10"/>
    </row>
    <row r="23" spans="1:120">
      <c r="A23" s="12"/>
      <c r="B23" s="44">
        <v>562</v>
      </c>
      <c r="C23" s="20" t="s">
        <v>35</v>
      </c>
      <c r="D23" s="46">
        <v>5429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5429</v>
      </c>
      <c r="P23" s="47">
        <f t="shared" si="1"/>
        <v>1.5093133166527661</v>
      </c>
      <c r="Q23" s="9"/>
    </row>
    <row r="24" spans="1:120" ht="15.75">
      <c r="A24" s="28" t="s">
        <v>43</v>
      </c>
      <c r="B24" s="29"/>
      <c r="C24" s="30"/>
      <c r="D24" s="31">
        <f t="shared" ref="D24:N24" si="10">SUM(D25:D25)</f>
        <v>257732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10"/>
        <v>0</v>
      </c>
      <c r="O24" s="31">
        <f>SUM(D24:N24)</f>
        <v>257732</v>
      </c>
      <c r="P24" s="43">
        <f t="shared" si="1"/>
        <v>71.651932165693637</v>
      </c>
      <c r="Q24" s="9"/>
    </row>
    <row r="25" spans="1:120">
      <c r="A25" s="12"/>
      <c r="B25" s="44">
        <v>572</v>
      </c>
      <c r="C25" s="20" t="s">
        <v>44</v>
      </c>
      <c r="D25" s="46">
        <v>257732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257732</v>
      </c>
      <c r="P25" s="47">
        <f t="shared" si="1"/>
        <v>71.651932165693637</v>
      </c>
      <c r="Q25" s="9"/>
    </row>
    <row r="26" spans="1:120" ht="15.75">
      <c r="A26" s="28" t="s">
        <v>37</v>
      </c>
      <c r="B26" s="29"/>
      <c r="C26" s="30"/>
      <c r="D26" s="31">
        <f t="shared" ref="D26:N26" si="11">SUM(D27:D27)</f>
        <v>188329</v>
      </c>
      <c r="E26" s="31">
        <f t="shared" si="11"/>
        <v>215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0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 t="shared" si="11"/>
        <v>0</v>
      </c>
      <c r="O26" s="31">
        <f>SUM(D26:N26)</f>
        <v>188544</v>
      </c>
      <c r="P26" s="43">
        <f t="shared" si="1"/>
        <v>52.41701417848207</v>
      </c>
      <c r="Q26" s="9"/>
    </row>
    <row r="27" spans="1:120" ht="15.75" thickBot="1">
      <c r="A27" s="12"/>
      <c r="B27" s="44">
        <v>581</v>
      </c>
      <c r="C27" s="20" t="s">
        <v>80</v>
      </c>
      <c r="D27" s="46">
        <v>188329</v>
      </c>
      <c r="E27" s="46">
        <v>215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188544</v>
      </c>
      <c r="P27" s="47">
        <f t="shared" si="1"/>
        <v>52.41701417848207</v>
      </c>
      <c r="Q27" s="9"/>
    </row>
    <row r="28" spans="1:120" ht="16.5" thickBot="1">
      <c r="A28" s="14" t="s">
        <v>10</v>
      </c>
      <c r="B28" s="23"/>
      <c r="C28" s="22"/>
      <c r="D28" s="15">
        <f>SUM(D5,D9,D12,D18,D20,D22,D24,D26)</f>
        <v>3737550</v>
      </c>
      <c r="E28" s="15">
        <f t="shared" ref="E28:N28" si="12">SUM(E5,E9,E12,E18,E20,E22,E24,E26)</f>
        <v>183441</v>
      </c>
      <c r="F28" s="15">
        <f t="shared" si="12"/>
        <v>100523</v>
      </c>
      <c r="G28" s="15">
        <f t="shared" si="12"/>
        <v>0</v>
      </c>
      <c r="H28" s="15">
        <f t="shared" si="12"/>
        <v>0</v>
      </c>
      <c r="I28" s="15">
        <f t="shared" si="12"/>
        <v>4830312</v>
      </c>
      <c r="J28" s="15">
        <f t="shared" si="12"/>
        <v>0</v>
      </c>
      <c r="K28" s="15">
        <f t="shared" si="12"/>
        <v>0</v>
      </c>
      <c r="L28" s="15">
        <f t="shared" si="12"/>
        <v>0</v>
      </c>
      <c r="M28" s="15">
        <f t="shared" si="12"/>
        <v>0</v>
      </c>
      <c r="N28" s="15">
        <f t="shared" si="12"/>
        <v>0</v>
      </c>
      <c r="O28" s="15">
        <f>SUM(D28:N28)</f>
        <v>8851826</v>
      </c>
      <c r="P28" s="37">
        <f t="shared" si="1"/>
        <v>2460.8912983041423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</row>
    <row r="30" spans="1:120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163" t="s">
        <v>83</v>
      </c>
      <c r="N30" s="163"/>
      <c r="O30" s="163"/>
      <c r="P30" s="41">
        <v>3597</v>
      </c>
    </row>
    <row r="31" spans="1:120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77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78</v>
      </c>
      <c r="N4" s="34" t="s">
        <v>5</v>
      </c>
      <c r="O4" s="34" t="s">
        <v>79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1907919</v>
      </c>
      <c r="E5" s="26">
        <f t="shared" si="0"/>
        <v>112065</v>
      </c>
      <c r="F5" s="26">
        <f t="shared" si="0"/>
        <v>82248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8" si="1">SUM(D5:N5)</f>
        <v>2102232</v>
      </c>
      <c r="P5" s="32">
        <f t="shared" ref="P5:P28" si="2">(O5/P$30)</f>
        <v>578.96777747177089</v>
      </c>
      <c r="Q5" s="6"/>
    </row>
    <row r="6" spans="1:134">
      <c r="A6" s="12"/>
      <c r="B6" s="44">
        <v>511</v>
      </c>
      <c r="C6" s="20" t="s">
        <v>48</v>
      </c>
      <c r="D6" s="46">
        <v>38049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38049</v>
      </c>
      <c r="P6" s="47">
        <f t="shared" si="2"/>
        <v>10.478931423850179</v>
      </c>
      <c r="Q6" s="9"/>
    </row>
    <row r="7" spans="1:134">
      <c r="A7" s="12"/>
      <c r="B7" s="44">
        <v>513</v>
      </c>
      <c r="C7" s="20" t="s">
        <v>19</v>
      </c>
      <c r="D7" s="46">
        <v>1869870</v>
      </c>
      <c r="E7" s="46">
        <v>112065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1981935</v>
      </c>
      <c r="P7" s="47">
        <f t="shared" si="2"/>
        <v>545.83723492150921</v>
      </c>
      <c r="Q7" s="9"/>
    </row>
    <row r="8" spans="1:134">
      <c r="A8" s="12"/>
      <c r="B8" s="44">
        <v>517</v>
      </c>
      <c r="C8" s="20" t="s">
        <v>20</v>
      </c>
      <c r="D8" s="46">
        <v>0</v>
      </c>
      <c r="E8" s="46">
        <v>0</v>
      </c>
      <c r="F8" s="46">
        <v>82248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82248</v>
      </c>
      <c r="P8" s="47">
        <f t="shared" si="2"/>
        <v>22.651611126411456</v>
      </c>
      <c r="Q8" s="9"/>
    </row>
    <row r="9" spans="1:134" ht="15.75">
      <c r="A9" s="28" t="s">
        <v>21</v>
      </c>
      <c r="B9" s="29"/>
      <c r="C9" s="30"/>
      <c r="D9" s="31">
        <f t="shared" ref="D9:N9" si="3">SUM(D10:D11)</f>
        <v>1645306</v>
      </c>
      <c r="E9" s="31">
        <f t="shared" si="3"/>
        <v>10661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 t="shared" si="1"/>
        <v>1655967</v>
      </c>
      <c r="P9" s="43">
        <f t="shared" si="2"/>
        <v>456.06361883778573</v>
      </c>
      <c r="Q9" s="10"/>
    </row>
    <row r="10" spans="1:134">
      <c r="A10" s="12"/>
      <c r="B10" s="44">
        <v>521</v>
      </c>
      <c r="C10" s="20" t="s">
        <v>22</v>
      </c>
      <c r="D10" s="46">
        <v>1329200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1329200</v>
      </c>
      <c r="P10" s="47">
        <f t="shared" si="2"/>
        <v>366.06995318094187</v>
      </c>
      <c r="Q10" s="9"/>
    </row>
    <row r="11" spans="1:134">
      <c r="A11" s="12"/>
      <c r="B11" s="44">
        <v>522</v>
      </c>
      <c r="C11" s="20" t="s">
        <v>23</v>
      </c>
      <c r="D11" s="46">
        <v>316106</v>
      </c>
      <c r="E11" s="46">
        <v>10661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326767</v>
      </c>
      <c r="P11" s="47">
        <f t="shared" si="2"/>
        <v>89.993665656843845</v>
      </c>
      <c r="Q11" s="9"/>
    </row>
    <row r="12" spans="1:134" ht="15.75">
      <c r="A12" s="28" t="s">
        <v>24</v>
      </c>
      <c r="B12" s="29"/>
      <c r="C12" s="30"/>
      <c r="D12" s="31">
        <f t="shared" ref="D12:N12" si="4">SUM(D13:D17)</f>
        <v>216337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4367859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42">
        <f t="shared" si="1"/>
        <v>4584196</v>
      </c>
      <c r="P12" s="43">
        <f t="shared" si="2"/>
        <v>1262.5161112641147</v>
      </c>
      <c r="Q12" s="10"/>
    </row>
    <row r="13" spans="1:134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430388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430388</v>
      </c>
      <c r="P13" s="47">
        <f t="shared" si="2"/>
        <v>118.53153401266869</v>
      </c>
      <c r="Q13" s="9"/>
    </row>
    <row r="14" spans="1:134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852322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852322</v>
      </c>
      <c r="P14" s="47">
        <f t="shared" si="2"/>
        <v>234.73478380611402</v>
      </c>
      <c r="Q14" s="9"/>
    </row>
    <row r="15" spans="1:134">
      <c r="A15" s="12"/>
      <c r="B15" s="44">
        <v>534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842249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842249</v>
      </c>
      <c r="P15" s="47">
        <f t="shared" si="2"/>
        <v>231.96061690994216</v>
      </c>
      <c r="Q15" s="9"/>
    </row>
    <row r="16" spans="1:134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2242900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2242900</v>
      </c>
      <c r="P16" s="47">
        <f t="shared" si="2"/>
        <v>617.70862021481685</v>
      </c>
      <c r="Q16" s="9"/>
    </row>
    <row r="17" spans="1:120">
      <c r="A17" s="12"/>
      <c r="B17" s="44">
        <v>539</v>
      </c>
      <c r="C17" s="20" t="s">
        <v>29</v>
      </c>
      <c r="D17" s="46">
        <v>216337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216337</v>
      </c>
      <c r="P17" s="47">
        <f t="shared" si="2"/>
        <v>59.580556320572846</v>
      </c>
      <c r="Q17" s="9"/>
    </row>
    <row r="18" spans="1:120" ht="15.75">
      <c r="A18" s="28" t="s">
        <v>30</v>
      </c>
      <c r="B18" s="29"/>
      <c r="C18" s="30"/>
      <c r="D18" s="31">
        <f t="shared" ref="D18:N18" si="5">SUM(D19:D19)</f>
        <v>1190167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31">
        <f t="shared" si="1"/>
        <v>1190167</v>
      </c>
      <c r="P18" s="43">
        <f t="shared" si="2"/>
        <v>327.77939961443127</v>
      </c>
      <c r="Q18" s="10"/>
    </row>
    <row r="19" spans="1:120">
      <c r="A19" s="12"/>
      <c r="B19" s="44">
        <v>541</v>
      </c>
      <c r="C19" s="20" t="s">
        <v>31</v>
      </c>
      <c r="D19" s="46">
        <v>1190167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1190167</v>
      </c>
      <c r="P19" s="47">
        <f t="shared" si="2"/>
        <v>327.77939961443127</v>
      </c>
      <c r="Q19" s="9"/>
    </row>
    <row r="20" spans="1:120" ht="15.75">
      <c r="A20" s="28" t="s">
        <v>32</v>
      </c>
      <c r="B20" s="29"/>
      <c r="C20" s="30"/>
      <c r="D20" s="31">
        <f t="shared" ref="D20:N20" si="6">SUM(D21:D21)</f>
        <v>5000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6"/>
        <v>0</v>
      </c>
      <c r="O20" s="31">
        <f t="shared" si="1"/>
        <v>5000</v>
      </c>
      <c r="P20" s="43">
        <f t="shared" si="2"/>
        <v>1.3770311209033324</v>
      </c>
      <c r="Q20" s="10"/>
    </row>
    <row r="21" spans="1:120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5000</v>
      </c>
      <c r="P21" s="47">
        <f t="shared" si="2"/>
        <v>1.3770311209033324</v>
      </c>
      <c r="Q21" s="9"/>
    </row>
    <row r="22" spans="1:120" ht="15.75">
      <c r="A22" s="28" t="s">
        <v>34</v>
      </c>
      <c r="B22" s="29"/>
      <c r="C22" s="30"/>
      <c r="D22" s="31">
        <f t="shared" ref="D22:N22" si="7">SUM(D23:D23)</f>
        <v>5186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1"/>
        <v>5186</v>
      </c>
      <c r="P22" s="43">
        <f t="shared" si="2"/>
        <v>1.4282566786009363</v>
      </c>
      <c r="Q22" s="10"/>
    </row>
    <row r="23" spans="1:120">
      <c r="A23" s="12"/>
      <c r="B23" s="44">
        <v>562</v>
      </c>
      <c r="C23" s="20" t="s">
        <v>35</v>
      </c>
      <c r="D23" s="46">
        <v>5186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5186</v>
      </c>
      <c r="P23" s="47">
        <f t="shared" si="2"/>
        <v>1.4282566786009363</v>
      </c>
      <c r="Q23" s="9"/>
    </row>
    <row r="24" spans="1:120" ht="15.75">
      <c r="A24" s="28" t="s">
        <v>43</v>
      </c>
      <c r="B24" s="29"/>
      <c r="C24" s="30"/>
      <c r="D24" s="31">
        <f t="shared" ref="D24:N24" si="8">SUM(D25:D25)</f>
        <v>493978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1"/>
        <v>493978</v>
      </c>
      <c r="P24" s="43">
        <f t="shared" si="2"/>
        <v>136.04461580831727</v>
      </c>
      <c r="Q24" s="9"/>
    </row>
    <row r="25" spans="1:120">
      <c r="A25" s="12"/>
      <c r="B25" s="44">
        <v>572</v>
      </c>
      <c r="C25" s="20" t="s">
        <v>44</v>
      </c>
      <c r="D25" s="46">
        <v>493978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493978</v>
      </c>
      <c r="P25" s="47">
        <f t="shared" si="2"/>
        <v>136.04461580831727</v>
      </c>
      <c r="Q25" s="9"/>
    </row>
    <row r="26" spans="1:120" ht="15.75">
      <c r="A26" s="28" t="s">
        <v>37</v>
      </c>
      <c r="B26" s="29"/>
      <c r="C26" s="30"/>
      <c r="D26" s="31">
        <f t="shared" ref="D26:N26" si="9">SUM(D27:D27)</f>
        <v>159793</v>
      </c>
      <c r="E26" s="31">
        <f t="shared" si="9"/>
        <v>2000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 t="shared" si="1"/>
        <v>161793</v>
      </c>
      <c r="P26" s="43">
        <f t="shared" si="2"/>
        <v>44.558799228862576</v>
      </c>
      <c r="Q26" s="9"/>
    </row>
    <row r="27" spans="1:120" ht="15.75" thickBot="1">
      <c r="A27" s="12"/>
      <c r="B27" s="44">
        <v>581</v>
      </c>
      <c r="C27" s="20" t="s">
        <v>80</v>
      </c>
      <c r="D27" s="46">
        <v>159793</v>
      </c>
      <c r="E27" s="46">
        <v>2000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161793</v>
      </c>
      <c r="P27" s="47">
        <f t="shared" si="2"/>
        <v>44.558799228862576</v>
      </c>
      <c r="Q27" s="9"/>
    </row>
    <row r="28" spans="1:120" ht="16.5" thickBot="1">
      <c r="A28" s="14" t="s">
        <v>10</v>
      </c>
      <c r="B28" s="23"/>
      <c r="C28" s="22"/>
      <c r="D28" s="15">
        <f>SUM(D5,D9,D12,D18,D20,D22,D24,D26)</f>
        <v>5623686</v>
      </c>
      <c r="E28" s="15">
        <f t="shared" ref="E28:N28" si="10">SUM(E5,E9,E12,E18,E20,E22,E24,E26)</f>
        <v>124726</v>
      </c>
      <c r="F28" s="15">
        <f t="shared" si="10"/>
        <v>82248</v>
      </c>
      <c r="G28" s="15">
        <f t="shared" si="10"/>
        <v>0</v>
      </c>
      <c r="H28" s="15">
        <f t="shared" si="10"/>
        <v>0</v>
      </c>
      <c r="I28" s="15">
        <f t="shared" si="10"/>
        <v>4367859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0"/>
        <v>0</v>
      </c>
      <c r="O28" s="15">
        <f t="shared" si="1"/>
        <v>10198519</v>
      </c>
      <c r="P28" s="37">
        <f t="shared" si="2"/>
        <v>2808.7356100247866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</row>
    <row r="30" spans="1:120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163" t="s">
        <v>81</v>
      </c>
      <c r="N30" s="163"/>
      <c r="O30" s="163"/>
      <c r="P30" s="41">
        <v>3631</v>
      </c>
    </row>
    <row r="31" spans="1:120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786430</v>
      </c>
      <c r="E5" s="26">
        <f t="shared" si="0"/>
        <v>247552</v>
      </c>
      <c r="F5" s="26">
        <f t="shared" si="0"/>
        <v>73615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1107597</v>
      </c>
      <c r="O5" s="32">
        <f t="shared" ref="O5:O28" si="2">(N5/O$30)</f>
        <v>307.580394334907</v>
      </c>
      <c r="P5" s="6"/>
    </row>
    <row r="6" spans="1:133">
      <c r="A6" s="12"/>
      <c r="B6" s="44">
        <v>511</v>
      </c>
      <c r="C6" s="20" t="s">
        <v>48</v>
      </c>
      <c r="D6" s="46">
        <v>36091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36091</v>
      </c>
      <c r="O6" s="47">
        <f t="shared" si="2"/>
        <v>10.022493751735629</v>
      </c>
      <c r="P6" s="9"/>
    </row>
    <row r="7" spans="1:133">
      <c r="A7" s="12"/>
      <c r="B7" s="44">
        <v>513</v>
      </c>
      <c r="C7" s="20" t="s">
        <v>19</v>
      </c>
      <c r="D7" s="46">
        <v>750339</v>
      </c>
      <c r="E7" s="46">
        <v>247552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997891</v>
      </c>
      <c r="O7" s="47">
        <f t="shared" si="2"/>
        <v>277.11496806442653</v>
      </c>
      <c r="P7" s="9"/>
    </row>
    <row r="8" spans="1:133">
      <c r="A8" s="12"/>
      <c r="B8" s="44">
        <v>517</v>
      </c>
      <c r="C8" s="20" t="s">
        <v>20</v>
      </c>
      <c r="D8" s="46">
        <v>0</v>
      </c>
      <c r="E8" s="46">
        <v>0</v>
      </c>
      <c r="F8" s="46">
        <v>73615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73615</v>
      </c>
      <c r="O8" s="47">
        <f t="shared" si="2"/>
        <v>20.442932518744794</v>
      </c>
      <c r="P8" s="9"/>
    </row>
    <row r="9" spans="1:133" ht="15.75">
      <c r="A9" s="28" t="s">
        <v>21</v>
      </c>
      <c r="B9" s="29"/>
      <c r="C9" s="30"/>
      <c r="D9" s="31">
        <f t="shared" ref="D9:M9" si="3">SUM(D10:D11)</f>
        <v>1219629</v>
      </c>
      <c r="E9" s="31">
        <f t="shared" si="3"/>
        <v>12251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1231880</v>
      </c>
      <c r="O9" s="43">
        <f t="shared" si="2"/>
        <v>342.09386281588445</v>
      </c>
      <c r="P9" s="10"/>
    </row>
    <row r="10" spans="1:133">
      <c r="A10" s="12"/>
      <c r="B10" s="44">
        <v>521</v>
      </c>
      <c r="C10" s="20" t="s">
        <v>22</v>
      </c>
      <c r="D10" s="46">
        <v>930217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930217</v>
      </c>
      <c r="O10" s="47">
        <f t="shared" si="2"/>
        <v>258.3218550402666</v>
      </c>
      <c r="P10" s="9"/>
    </row>
    <row r="11" spans="1:133">
      <c r="A11" s="12"/>
      <c r="B11" s="44">
        <v>522</v>
      </c>
      <c r="C11" s="20" t="s">
        <v>23</v>
      </c>
      <c r="D11" s="46">
        <v>289412</v>
      </c>
      <c r="E11" s="46">
        <v>12251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301663</v>
      </c>
      <c r="O11" s="47">
        <f t="shared" si="2"/>
        <v>83.77200777561788</v>
      </c>
      <c r="P11" s="9"/>
    </row>
    <row r="12" spans="1:133" ht="15.75">
      <c r="A12" s="28" t="s">
        <v>24</v>
      </c>
      <c r="B12" s="29"/>
      <c r="C12" s="30"/>
      <c r="D12" s="31">
        <f t="shared" ref="D12:M12" si="4">SUM(D13:D17)</f>
        <v>202696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4569051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4771747</v>
      </c>
      <c r="O12" s="43">
        <f t="shared" si="2"/>
        <v>1325.1171896695362</v>
      </c>
      <c r="P12" s="10"/>
    </row>
    <row r="13" spans="1:133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455848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455848</v>
      </c>
      <c r="O13" s="47">
        <f t="shared" si="2"/>
        <v>126.58928075534574</v>
      </c>
      <c r="P13" s="9"/>
    </row>
    <row r="14" spans="1:133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980916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980916</v>
      </c>
      <c r="O14" s="47">
        <f t="shared" si="2"/>
        <v>272.40099972229939</v>
      </c>
      <c r="P14" s="9"/>
    </row>
    <row r="15" spans="1:133">
      <c r="A15" s="12"/>
      <c r="B15" s="44">
        <v>534</v>
      </c>
      <c r="C15" s="20" t="s">
        <v>55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812459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812459</v>
      </c>
      <c r="O15" s="47">
        <f t="shared" si="2"/>
        <v>225.62038322688142</v>
      </c>
      <c r="P15" s="9"/>
    </row>
    <row r="16" spans="1:133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2319828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2319828</v>
      </c>
      <c r="O16" s="47">
        <f t="shared" si="2"/>
        <v>644.21771730074977</v>
      </c>
      <c r="P16" s="9"/>
    </row>
    <row r="17" spans="1:119">
      <c r="A17" s="12"/>
      <c r="B17" s="44">
        <v>539</v>
      </c>
      <c r="C17" s="20" t="s">
        <v>29</v>
      </c>
      <c r="D17" s="46">
        <v>202696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202696</v>
      </c>
      <c r="O17" s="47">
        <f t="shared" si="2"/>
        <v>56.288808664259925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1191662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1191662</v>
      </c>
      <c r="O18" s="43">
        <f t="shared" si="2"/>
        <v>330.9252985281866</v>
      </c>
      <c r="P18" s="10"/>
    </row>
    <row r="19" spans="1:119">
      <c r="A19" s="12"/>
      <c r="B19" s="44">
        <v>541</v>
      </c>
      <c r="C19" s="20" t="s">
        <v>56</v>
      </c>
      <c r="D19" s="46">
        <v>1191662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1191662</v>
      </c>
      <c r="O19" s="47">
        <f t="shared" si="2"/>
        <v>330.9252985281866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5000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5000</v>
      </c>
      <c r="O20" s="43">
        <f t="shared" si="2"/>
        <v>1.3885031935573451</v>
      </c>
      <c r="P20" s="10"/>
    </row>
    <row r="21" spans="1:119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5000</v>
      </c>
      <c r="O21" s="47">
        <f t="shared" si="2"/>
        <v>1.3885031935573451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4305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4305</v>
      </c>
      <c r="O22" s="43">
        <f t="shared" si="2"/>
        <v>1.1955012496528743</v>
      </c>
      <c r="P22" s="10"/>
    </row>
    <row r="23" spans="1:119">
      <c r="A23" s="12"/>
      <c r="B23" s="44">
        <v>562</v>
      </c>
      <c r="C23" s="20" t="s">
        <v>57</v>
      </c>
      <c r="D23" s="46">
        <v>4305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4305</v>
      </c>
      <c r="O23" s="47">
        <f t="shared" si="2"/>
        <v>1.1955012496528743</v>
      </c>
      <c r="P23" s="9"/>
    </row>
    <row r="24" spans="1:119" ht="15.75">
      <c r="A24" s="28" t="s">
        <v>43</v>
      </c>
      <c r="B24" s="29"/>
      <c r="C24" s="30"/>
      <c r="D24" s="31">
        <f t="shared" ref="D24:M24" si="8">SUM(D25:D25)</f>
        <v>200958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200958</v>
      </c>
      <c r="O24" s="43">
        <f t="shared" si="2"/>
        <v>55.806164954179394</v>
      </c>
      <c r="P24" s="9"/>
    </row>
    <row r="25" spans="1:119">
      <c r="A25" s="12"/>
      <c r="B25" s="44">
        <v>572</v>
      </c>
      <c r="C25" s="20" t="s">
        <v>58</v>
      </c>
      <c r="D25" s="46">
        <v>200958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200958</v>
      </c>
      <c r="O25" s="47">
        <f t="shared" si="2"/>
        <v>55.806164954179394</v>
      </c>
      <c r="P25" s="9"/>
    </row>
    <row r="26" spans="1:119" ht="15.75">
      <c r="A26" s="28" t="s">
        <v>59</v>
      </c>
      <c r="B26" s="29"/>
      <c r="C26" s="30"/>
      <c r="D26" s="31">
        <f t="shared" ref="D26:M26" si="9">SUM(D27:D27)</f>
        <v>73641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73641</v>
      </c>
      <c r="O26" s="43">
        <f t="shared" si="2"/>
        <v>20.450152735351292</v>
      </c>
      <c r="P26" s="9"/>
    </row>
    <row r="27" spans="1:119" ht="15.75" thickBot="1">
      <c r="A27" s="12"/>
      <c r="B27" s="44">
        <v>581</v>
      </c>
      <c r="C27" s="20" t="s">
        <v>60</v>
      </c>
      <c r="D27" s="46">
        <v>73641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73641</v>
      </c>
      <c r="O27" s="47">
        <f t="shared" si="2"/>
        <v>20.450152735351292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SUM(D5,D9,D12,D18,D20,D22,D24,D26)</f>
        <v>3684321</v>
      </c>
      <c r="E28" s="15">
        <f t="shared" si="10"/>
        <v>259803</v>
      </c>
      <c r="F28" s="15">
        <f t="shared" si="10"/>
        <v>73615</v>
      </c>
      <c r="G28" s="15">
        <f t="shared" si="10"/>
        <v>0</v>
      </c>
      <c r="H28" s="15">
        <f t="shared" si="10"/>
        <v>0</v>
      </c>
      <c r="I28" s="15">
        <f t="shared" si="10"/>
        <v>4569051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8586790</v>
      </c>
      <c r="O28" s="37">
        <f t="shared" si="2"/>
        <v>2384.5570674812552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75</v>
      </c>
      <c r="M30" s="163"/>
      <c r="N30" s="163"/>
      <c r="O30" s="41">
        <v>3601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975191</v>
      </c>
      <c r="E5" s="26">
        <f t="shared" si="0"/>
        <v>312634</v>
      </c>
      <c r="F5" s="26">
        <f t="shared" si="0"/>
        <v>97012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1384837</v>
      </c>
      <c r="O5" s="32">
        <f t="shared" ref="O5:O28" si="2">(N5/O$30)</f>
        <v>388.12696188340806</v>
      </c>
      <c r="P5" s="6"/>
    </row>
    <row r="6" spans="1:133">
      <c r="A6" s="12"/>
      <c r="B6" s="44">
        <v>511</v>
      </c>
      <c r="C6" s="20" t="s">
        <v>48</v>
      </c>
      <c r="D6" s="46">
        <v>32476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32476</v>
      </c>
      <c r="O6" s="47">
        <f t="shared" si="2"/>
        <v>9.1020179372197312</v>
      </c>
      <c r="P6" s="9"/>
    </row>
    <row r="7" spans="1:133">
      <c r="A7" s="12"/>
      <c r="B7" s="44">
        <v>513</v>
      </c>
      <c r="C7" s="20" t="s">
        <v>19</v>
      </c>
      <c r="D7" s="46">
        <v>942715</v>
      </c>
      <c r="E7" s="46">
        <v>312634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1255349</v>
      </c>
      <c r="O7" s="47">
        <f t="shared" si="2"/>
        <v>351.83548206278027</v>
      </c>
      <c r="P7" s="9"/>
    </row>
    <row r="8" spans="1:133">
      <c r="A8" s="12"/>
      <c r="B8" s="44">
        <v>517</v>
      </c>
      <c r="C8" s="20" t="s">
        <v>20</v>
      </c>
      <c r="D8" s="46">
        <v>0</v>
      </c>
      <c r="E8" s="46">
        <v>0</v>
      </c>
      <c r="F8" s="46">
        <v>97012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97012</v>
      </c>
      <c r="O8" s="47">
        <f t="shared" si="2"/>
        <v>27.189461883408072</v>
      </c>
      <c r="P8" s="9"/>
    </row>
    <row r="9" spans="1:133" ht="15.75">
      <c r="A9" s="28" t="s">
        <v>21</v>
      </c>
      <c r="B9" s="29"/>
      <c r="C9" s="30"/>
      <c r="D9" s="31">
        <f t="shared" ref="D9:M9" si="3">SUM(D10:D11)</f>
        <v>1205826</v>
      </c>
      <c r="E9" s="31">
        <f t="shared" si="3"/>
        <v>20104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1225930</v>
      </c>
      <c r="O9" s="43">
        <f t="shared" si="2"/>
        <v>343.59024663677133</v>
      </c>
      <c r="P9" s="10"/>
    </row>
    <row r="10" spans="1:133">
      <c r="A10" s="12"/>
      <c r="B10" s="44">
        <v>521</v>
      </c>
      <c r="C10" s="20" t="s">
        <v>22</v>
      </c>
      <c r="D10" s="46">
        <v>1000925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1000925</v>
      </c>
      <c r="O10" s="47">
        <f t="shared" si="2"/>
        <v>280.52830717488791</v>
      </c>
      <c r="P10" s="9"/>
    </row>
    <row r="11" spans="1:133">
      <c r="A11" s="12"/>
      <c r="B11" s="44">
        <v>522</v>
      </c>
      <c r="C11" s="20" t="s">
        <v>23</v>
      </c>
      <c r="D11" s="46">
        <v>204901</v>
      </c>
      <c r="E11" s="46">
        <v>20104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225005</v>
      </c>
      <c r="O11" s="47">
        <f t="shared" si="2"/>
        <v>63.061939461883405</v>
      </c>
      <c r="P11" s="9"/>
    </row>
    <row r="12" spans="1:133" ht="15.75">
      <c r="A12" s="28" t="s">
        <v>24</v>
      </c>
      <c r="B12" s="29"/>
      <c r="C12" s="30"/>
      <c r="D12" s="31">
        <f t="shared" ref="D12:M12" si="4">SUM(D13:D17)</f>
        <v>212859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4633133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4845992</v>
      </c>
      <c r="O12" s="43">
        <f t="shared" si="2"/>
        <v>1358.1816143497758</v>
      </c>
      <c r="P12" s="10"/>
    </row>
    <row r="13" spans="1:133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546647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546647</v>
      </c>
      <c r="O13" s="47">
        <f t="shared" si="2"/>
        <v>153.20823991031389</v>
      </c>
      <c r="P13" s="9"/>
    </row>
    <row r="14" spans="1:133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1007445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1007445</v>
      </c>
      <c r="O14" s="47">
        <f t="shared" si="2"/>
        <v>282.35566143497761</v>
      </c>
      <c r="P14" s="9"/>
    </row>
    <row r="15" spans="1:133">
      <c r="A15" s="12"/>
      <c r="B15" s="44">
        <v>534</v>
      </c>
      <c r="C15" s="20" t="s">
        <v>55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779495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779495</v>
      </c>
      <c r="O15" s="47">
        <f t="shared" si="2"/>
        <v>218.46832959641256</v>
      </c>
      <c r="P15" s="9"/>
    </row>
    <row r="16" spans="1:133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2299546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2299546</v>
      </c>
      <c r="O16" s="47">
        <f t="shared" si="2"/>
        <v>644.49159192825107</v>
      </c>
      <c r="P16" s="9"/>
    </row>
    <row r="17" spans="1:119">
      <c r="A17" s="12"/>
      <c r="B17" s="44">
        <v>539</v>
      </c>
      <c r="C17" s="20" t="s">
        <v>29</v>
      </c>
      <c r="D17" s="46">
        <v>212859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212859</v>
      </c>
      <c r="O17" s="47">
        <f t="shared" si="2"/>
        <v>59.657791479820631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1014155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1014155</v>
      </c>
      <c r="O18" s="43">
        <f t="shared" si="2"/>
        <v>284.23626681614348</v>
      </c>
      <c r="P18" s="10"/>
    </row>
    <row r="19" spans="1:119">
      <c r="A19" s="12"/>
      <c r="B19" s="44">
        <v>541</v>
      </c>
      <c r="C19" s="20" t="s">
        <v>56</v>
      </c>
      <c r="D19" s="46">
        <v>1014155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1014155</v>
      </c>
      <c r="O19" s="47">
        <f t="shared" si="2"/>
        <v>284.23626681614348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5000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5000</v>
      </c>
      <c r="O20" s="43">
        <f t="shared" si="2"/>
        <v>1.4013452914798206</v>
      </c>
      <c r="P20" s="10"/>
    </row>
    <row r="21" spans="1:119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5000</v>
      </c>
      <c r="O21" s="47">
        <f t="shared" si="2"/>
        <v>1.4013452914798206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4707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4707</v>
      </c>
      <c r="O22" s="43">
        <f t="shared" si="2"/>
        <v>1.319226457399103</v>
      </c>
      <c r="P22" s="10"/>
    </row>
    <row r="23" spans="1:119">
      <c r="A23" s="12"/>
      <c r="B23" s="44">
        <v>562</v>
      </c>
      <c r="C23" s="20" t="s">
        <v>57</v>
      </c>
      <c r="D23" s="46">
        <v>4707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4707</v>
      </c>
      <c r="O23" s="47">
        <f t="shared" si="2"/>
        <v>1.319226457399103</v>
      </c>
      <c r="P23" s="9"/>
    </row>
    <row r="24" spans="1:119" ht="15.75">
      <c r="A24" s="28" t="s">
        <v>43</v>
      </c>
      <c r="B24" s="29"/>
      <c r="C24" s="30"/>
      <c r="D24" s="31">
        <f t="shared" ref="D24:M24" si="8">SUM(D25:D25)</f>
        <v>239329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239329</v>
      </c>
      <c r="O24" s="43">
        <f t="shared" si="2"/>
        <v>67.076513452914796</v>
      </c>
      <c r="P24" s="9"/>
    </row>
    <row r="25" spans="1:119">
      <c r="A25" s="12"/>
      <c r="B25" s="44">
        <v>572</v>
      </c>
      <c r="C25" s="20" t="s">
        <v>58</v>
      </c>
      <c r="D25" s="46">
        <v>239329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239329</v>
      </c>
      <c r="O25" s="47">
        <f t="shared" si="2"/>
        <v>67.076513452914796</v>
      </c>
      <c r="P25" s="9"/>
    </row>
    <row r="26" spans="1:119" ht="15.75">
      <c r="A26" s="28" t="s">
        <v>59</v>
      </c>
      <c r="B26" s="29"/>
      <c r="C26" s="30"/>
      <c r="D26" s="31">
        <f t="shared" ref="D26:M26" si="9">SUM(D27:D27)</f>
        <v>97002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97002</v>
      </c>
      <c r="O26" s="43">
        <f t="shared" si="2"/>
        <v>27.186659192825111</v>
      </c>
      <c r="P26" s="9"/>
    </row>
    <row r="27" spans="1:119" ht="15.75" thickBot="1">
      <c r="A27" s="12"/>
      <c r="B27" s="44">
        <v>581</v>
      </c>
      <c r="C27" s="20" t="s">
        <v>60</v>
      </c>
      <c r="D27" s="46">
        <v>97002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97002</v>
      </c>
      <c r="O27" s="47">
        <f t="shared" si="2"/>
        <v>27.186659192825111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SUM(D5,D9,D12,D18,D20,D22,D24,D26)</f>
        <v>3754069</v>
      </c>
      <c r="E28" s="15">
        <f t="shared" si="10"/>
        <v>332738</v>
      </c>
      <c r="F28" s="15">
        <f t="shared" si="10"/>
        <v>97012</v>
      </c>
      <c r="G28" s="15">
        <f t="shared" si="10"/>
        <v>0</v>
      </c>
      <c r="H28" s="15">
        <f t="shared" si="10"/>
        <v>0</v>
      </c>
      <c r="I28" s="15">
        <f t="shared" si="10"/>
        <v>4633133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8816952</v>
      </c>
      <c r="O28" s="37">
        <f t="shared" si="2"/>
        <v>2471.1188340807175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73</v>
      </c>
      <c r="M30" s="163"/>
      <c r="N30" s="163"/>
      <c r="O30" s="41">
        <v>3568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642980</v>
      </c>
      <c r="E5" s="26">
        <f t="shared" si="0"/>
        <v>179412</v>
      </c>
      <c r="F5" s="26">
        <f t="shared" si="0"/>
        <v>136793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959185</v>
      </c>
      <c r="O5" s="32">
        <f t="shared" ref="O5:O28" si="2">(N5/O$30)</f>
        <v>273.58385624643466</v>
      </c>
      <c r="P5" s="6"/>
    </row>
    <row r="6" spans="1:133">
      <c r="A6" s="12"/>
      <c r="B6" s="44">
        <v>511</v>
      </c>
      <c r="C6" s="20" t="s">
        <v>48</v>
      </c>
      <c r="D6" s="46">
        <v>57290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57290</v>
      </c>
      <c r="O6" s="47">
        <f t="shared" si="2"/>
        <v>16.340559041642898</v>
      </c>
      <c r="P6" s="9"/>
    </row>
    <row r="7" spans="1:133">
      <c r="A7" s="12"/>
      <c r="B7" s="44">
        <v>513</v>
      </c>
      <c r="C7" s="20" t="s">
        <v>19</v>
      </c>
      <c r="D7" s="46">
        <v>585690</v>
      </c>
      <c r="E7" s="46">
        <v>179412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765102</v>
      </c>
      <c r="O7" s="47">
        <f t="shared" si="2"/>
        <v>218.22646891043925</v>
      </c>
      <c r="P7" s="9"/>
    </row>
    <row r="8" spans="1:133">
      <c r="A8" s="12"/>
      <c r="B8" s="44">
        <v>517</v>
      </c>
      <c r="C8" s="20" t="s">
        <v>20</v>
      </c>
      <c r="D8" s="46">
        <v>0</v>
      </c>
      <c r="E8" s="46">
        <v>0</v>
      </c>
      <c r="F8" s="46">
        <v>136793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136793</v>
      </c>
      <c r="O8" s="47">
        <f t="shared" si="2"/>
        <v>39.016828294352536</v>
      </c>
      <c r="P8" s="9"/>
    </row>
    <row r="9" spans="1:133" ht="15.75">
      <c r="A9" s="28" t="s">
        <v>21</v>
      </c>
      <c r="B9" s="29"/>
      <c r="C9" s="30"/>
      <c r="D9" s="31">
        <f t="shared" ref="D9:M9" si="3">SUM(D10:D11)</f>
        <v>1204095</v>
      </c>
      <c r="E9" s="31">
        <f t="shared" si="3"/>
        <v>16211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1220306</v>
      </c>
      <c r="O9" s="43">
        <f t="shared" si="2"/>
        <v>348.06217912150601</v>
      </c>
      <c r="P9" s="10"/>
    </row>
    <row r="10" spans="1:133">
      <c r="A10" s="12"/>
      <c r="B10" s="44">
        <v>521</v>
      </c>
      <c r="C10" s="20" t="s">
        <v>22</v>
      </c>
      <c r="D10" s="46">
        <v>1013552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1013552</v>
      </c>
      <c r="O10" s="47">
        <f t="shared" si="2"/>
        <v>289.09070165430688</v>
      </c>
      <c r="P10" s="9"/>
    </row>
    <row r="11" spans="1:133">
      <c r="A11" s="12"/>
      <c r="B11" s="44">
        <v>522</v>
      </c>
      <c r="C11" s="20" t="s">
        <v>23</v>
      </c>
      <c r="D11" s="46">
        <v>190543</v>
      </c>
      <c r="E11" s="46">
        <v>16211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206754</v>
      </c>
      <c r="O11" s="47">
        <f t="shared" si="2"/>
        <v>58.971477467199087</v>
      </c>
      <c r="P11" s="9"/>
    </row>
    <row r="12" spans="1:133" ht="15.75">
      <c r="A12" s="28" t="s">
        <v>24</v>
      </c>
      <c r="B12" s="29"/>
      <c r="C12" s="30"/>
      <c r="D12" s="31">
        <f t="shared" ref="D12:M12" si="4">SUM(D13:D17)</f>
        <v>224688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4257530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4482218</v>
      </c>
      <c r="O12" s="43">
        <f t="shared" si="2"/>
        <v>1278.4420992584141</v>
      </c>
      <c r="P12" s="10"/>
    </row>
    <row r="13" spans="1:133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515420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515420</v>
      </c>
      <c r="O13" s="47">
        <f t="shared" si="2"/>
        <v>147.01083856246436</v>
      </c>
      <c r="P13" s="9"/>
    </row>
    <row r="14" spans="1:133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825917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825917</v>
      </c>
      <c r="O14" s="47">
        <f t="shared" si="2"/>
        <v>235.57244723331431</v>
      </c>
      <c r="P14" s="9"/>
    </row>
    <row r="15" spans="1:133">
      <c r="A15" s="12"/>
      <c r="B15" s="44">
        <v>534</v>
      </c>
      <c r="C15" s="20" t="s">
        <v>55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730938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730938</v>
      </c>
      <c r="O15" s="47">
        <f t="shared" si="2"/>
        <v>208.48203080433544</v>
      </c>
      <c r="P15" s="9"/>
    </row>
    <row r="16" spans="1:133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2185255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2185255</v>
      </c>
      <c r="O16" s="47">
        <f t="shared" si="2"/>
        <v>623.2900741585853</v>
      </c>
      <c r="P16" s="9"/>
    </row>
    <row r="17" spans="1:119">
      <c r="A17" s="12"/>
      <c r="B17" s="44">
        <v>539</v>
      </c>
      <c r="C17" s="20" t="s">
        <v>29</v>
      </c>
      <c r="D17" s="46">
        <v>224688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224688</v>
      </c>
      <c r="O17" s="47">
        <f t="shared" si="2"/>
        <v>64.086708499714774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633499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633499</v>
      </c>
      <c r="O18" s="43">
        <f t="shared" si="2"/>
        <v>180.68996006845407</v>
      </c>
      <c r="P18" s="10"/>
    </row>
    <row r="19" spans="1:119">
      <c r="A19" s="12"/>
      <c r="B19" s="44">
        <v>541</v>
      </c>
      <c r="C19" s="20" t="s">
        <v>56</v>
      </c>
      <c r="D19" s="46">
        <v>633499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633499</v>
      </c>
      <c r="O19" s="47">
        <f t="shared" si="2"/>
        <v>180.68996006845407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5000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5000</v>
      </c>
      <c r="O20" s="43">
        <f t="shared" si="2"/>
        <v>1.4261266400456361</v>
      </c>
      <c r="P20" s="10"/>
    </row>
    <row r="21" spans="1:119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5000</v>
      </c>
      <c r="O21" s="47">
        <f t="shared" si="2"/>
        <v>1.4261266400456361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6203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6203</v>
      </c>
      <c r="O22" s="43">
        <f t="shared" si="2"/>
        <v>1.7692527096406161</v>
      </c>
      <c r="P22" s="10"/>
    </row>
    <row r="23" spans="1:119">
      <c r="A23" s="12"/>
      <c r="B23" s="44">
        <v>562</v>
      </c>
      <c r="C23" s="20" t="s">
        <v>57</v>
      </c>
      <c r="D23" s="46">
        <v>6203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6203</v>
      </c>
      <c r="O23" s="47">
        <f t="shared" si="2"/>
        <v>1.7692527096406161</v>
      </c>
      <c r="P23" s="9"/>
    </row>
    <row r="24" spans="1:119" ht="15.75">
      <c r="A24" s="28" t="s">
        <v>43</v>
      </c>
      <c r="B24" s="29"/>
      <c r="C24" s="30"/>
      <c r="D24" s="31">
        <f t="shared" ref="D24:M24" si="8">SUM(D25:D25)</f>
        <v>207098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207098</v>
      </c>
      <c r="O24" s="43">
        <f t="shared" si="2"/>
        <v>59.069594980034225</v>
      </c>
      <c r="P24" s="9"/>
    </row>
    <row r="25" spans="1:119">
      <c r="A25" s="12"/>
      <c r="B25" s="44">
        <v>572</v>
      </c>
      <c r="C25" s="20" t="s">
        <v>58</v>
      </c>
      <c r="D25" s="46">
        <v>207098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207098</v>
      </c>
      <c r="O25" s="47">
        <f t="shared" si="2"/>
        <v>59.069594980034225</v>
      </c>
      <c r="P25" s="9"/>
    </row>
    <row r="26" spans="1:119" ht="15.75">
      <c r="A26" s="28" t="s">
        <v>59</v>
      </c>
      <c r="B26" s="29"/>
      <c r="C26" s="30"/>
      <c r="D26" s="31">
        <f t="shared" ref="D26:M26" si="9">SUM(D27:D27)</f>
        <v>374031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374031</v>
      </c>
      <c r="O26" s="43">
        <f t="shared" si="2"/>
        <v>106.68311466058186</v>
      </c>
      <c r="P26" s="9"/>
    </row>
    <row r="27" spans="1:119" ht="15.75" thickBot="1">
      <c r="A27" s="12"/>
      <c r="B27" s="44">
        <v>581</v>
      </c>
      <c r="C27" s="20" t="s">
        <v>60</v>
      </c>
      <c r="D27" s="46">
        <v>374031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374031</v>
      </c>
      <c r="O27" s="47">
        <f t="shared" si="2"/>
        <v>106.68311466058186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SUM(D5,D9,D12,D18,D20,D22,D24,D26)</f>
        <v>3297594</v>
      </c>
      <c r="E28" s="15">
        <f t="shared" si="10"/>
        <v>195623</v>
      </c>
      <c r="F28" s="15">
        <f t="shared" si="10"/>
        <v>136793</v>
      </c>
      <c r="G28" s="15">
        <f t="shared" si="10"/>
        <v>0</v>
      </c>
      <c r="H28" s="15">
        <f t="shared" si="10"/>
        <v>0</v>
      </c>
      <c r="I28" s="15">
        <f t="shared" si="10"/>
        <v>4257530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7887540</v>
      </c>
      <c r="O28" s="37">
        <f t="shared" si="2"/>
        <v>2249.7261836851112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71</v>
      </c>
      <c r="M30" s="163"/>
      <c r="N30" s="163"/>
      <c r="O30" s="41">
        <v>3506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762812</v>
      </c>
      <c r="E5" s="26">
        <f t="shared" si="0"/>
        <v>26652</v>
      </c>
      <c r="F5" s="26">
        <f t="shared" si="0"/>
        <v>111179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900643</v>
      </c>
      <c r="O5" s="32">
        <f t="shared" ref="O5:O28" si="2">(N5/O$30)</f>
        <v>259.85083669936529</v>
      </c>
      <c r="P5" s="6"/>
    </row>
    <row r="6" spans="1:133">
      <c r="A6" s="12"/>
      <c r="B6" s="44">
        <v>511</v>
      </c>
      <c r="C6" s="20" t="s">
        <v>48</v>
      </c>
      <c r="D6" s="46">
        <v>55807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55807</v>
      </c>
      <c r="O6" s="47">
        <f t="shared" si="2"/>
        <v>16.10126947489902</v>
      </c>
      <c r="P6" s="9"/>
    </row>
    <row r="7" spans="1:133">
      <c r="A7" s="12"/>
      <c r="B7" s="44">
        <v>513</v>
      </c>
      <c r="C7" s="20" t="s">
        <v>19</v>
      </c>
      <c r="D7" s="46">
        <v>707005</v>
      </c>
      <c r="E7" s="46">
        <v>26652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733657</v>
      </c>
      <c r="O7" s="47">
        <f t="shared" si="2"/>
        <v>211.67253317945759</v>
      </c>
      <c r="P7" s="9"/>
    </row>
    <row r="8" spans="1:133">
      <c r="A8" s="12"/>
      <c r="B8" s="44">
        <v>517</v>
      </c>
      <c r="C8" s="20" t="s">
        <v>20</v>
      </c>
      <c r="D8" s="46">
        <v>0</v>
      </c>
      <c r="E8" s="46">
        <v>0</v>
      </c>
      <c r="F8" s="46">
        <v>111179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111179</v>
      </c>
      <c r="O8" s="47">
        <f t="shared" si="2"/>
        <v>32.077034045008652</v>
      </c>
      <c r="P8" s="9"/>
    </row>
    <row r="9" spans="1:133" ht="15.75">
      <c r="A9" s="28" t="s">
        <v>21</v>
      </c>
      <c r="B9" s="29"/>
      <c r="C9" s="30"/>
      <c r="D9" s="31">
        <f t="shared" ref="D9:M9" si="3">SUM(D10:D11)</f>
        <v>1105135</v>
      </c>
      <c r="E9" s="31">
        <f t="shared" si="3"/>
        <v>14716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1119851</v>
      </c>
      <c r="O9" s="43">
        <f t="shared" si="2"/>
        <v>323.09607616849394</v>
      </c>
      <c r="P9" s="10"/>
    </row>
    <row r="10" spans="1:133">
      <c r="A10" s="12"/>
      <c r="B10" s="44">
        <v>521</v>
      </c>
      <c r="C10" s="20" t="s">
        <v>22</v>
      </c>
      <c r="D10" s="46">
        <v>915769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915769</v>
      </c>
      <c r="O10" s="47">
        <f t="shared" si="2"/>
        <v>264.2149451817657</v>
      </c>
      <c r="P10" s="9"/>
    </row>
    <row r="11" spans="1:133">
      <c r="A11" s="12"/>
      <c r="B11" s="44">
        <v>522</v>
      </c>
      <c r="C11" s="20" t="s">
        <v>23</v>
      </c>
      <c r="D11" s="46">
        <v>189366</v>
      </c>
      <c r="E11" s="46">
        <v>14716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204082</v>
      </c>
      <c r="O11" s="47">
        <f t="shared" si="2"/>
        <v>58.881130986728216</v>
      </c>
      <c r="P11" s="9"/>
    </row>
    <row r="12" spans="1:133" ht="15.75">
      <c r="A12" s="28" t="s">
        <v>24</v>
      </c>
      <c r="B12" s="29"/>
      <c r="C12" s="30"/>
      <c r="D12" s="31">
        <f t="shared" ref="D12:M12" si="4">SUM(D13:D17)</f>
        <v>230946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3927702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4158648</v>
      </c>
      <c r="O12" s="43">
        <f t="shared" si="2"/>
        <v>1199.8407386035776</v>
      </c>
      <c r="P12" s="10"/>
    </row>
    <row r="13" spans="1:133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457105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457105</v>
      </c>
      <c r="O13" s="47">
        <f t="shared" si="2"/>
        <v>131.88257357184074</v>
      </c>
      <c r="P13" s="9"/>
    </row>
    <row r="14" spans="1:133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758409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758409</v>
      </c>
      <c r="O14" s="47">
        <f t="shared" si="2"/>
        <v>218.81390652048472</v>
      </c>
      <c r="P14" s="9"/>
    </row>
    <row r="15" spans="1:133">
      <c r="A15" s="12"/>
      <c r="B15" s="44">
        <v>534</v>
      </c>
      <c r="C15" s="20" t="s">
        <v>55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692359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692359</v>
      </c>
      <c r="O15" s="47">
        <f t="shared" si="2"/>
        <v>199.75735718407387</v>
      </c>
      <c r="P15" s="9"/>
    </row>
    <row r="16" spans="1:133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2019829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2019829</v>
      </c>
      <c r="O16" s="47">
        <f t="shared" si="2"/>
        <v>582.75504904789386</v>
      </c>
      <c r="P16" s="9"/>
    </row>
    <row r="17" spans="1:119">
      <c r="A17" s="12"/>
      <c r="B17" s="44">
        <v>539</v>
      </c>
      <c r="C17" s="20" t="s">
        <v>29</v>
      </c>
      <c r="D17" s="46">
        <v>230946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230946</v>
      </c>
      <c r="O17" s="47">
        <f t="shared" si="2"/>
        <v>66.631852279284473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628569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628569</v>
      </c>
      <c r="O18" s="43">
        <f t="shared" si="2"/>
        <v>181.35285631852278</v>
      </c>
      <c r="P18" s="10"/>
    </row>
    <row r="19" spans="1:119">
      <c r="A19" s="12"/>
      <c r="B19" s="44">
        <v>541</v>
      </c>
      <c r="C19" s="20" t="s">
        <v>56</v>
      </c>
      <c r="D19" s="46">
        <v>628569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628569</v>
      </c>
      <c r="O19" s="47">
        <f t="shared" si="2"/>
        <v>181.35285631852278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5000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5000</v>
      </c>
      <c r="O20" s="43">
        <f t="shared" si="2"/>
        <v>1.4425851125216387</v>
      </c>
      <c r="P20" s="10"/>
    </row>
    <row r="21" spans="1:119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5000</v>
      </c>
      <c r="O21" s="47">
        <f t="shared" si="2"/>
        <v>1.4425851125216387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7989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7989</v>
      </c>
      <c r="O22" s="43">
        <f t="shared" si="2"/>
        <v>2.3049624927870744</v>
      </c>
      <c r="P22" s="10"/>
    </row>
    <row r="23" spans="1:119">
      <c r="A23" s="12"/>
      <c r="B23" s="44">
        <v>562</v>
      </c>
      <c r="C23" s="20" t="s">
        <v>57</v>
      </c>
      <c r="D23" s="46">
        <v>7989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7989</v>
      </c>
      <c r="O23" s="47">
        <f t="shared" si="2"/>
        <v>2.3049624927870744</v>
      </c>
      <c r="P23" s="9"/>
    </row>
    <row r="24" spans="1:119" ht="15.75">
      <c r="A24" s="28" t="s">
        <v>43</v>
      </c>
      <c r="B24" s="29"/>
      <c r="C24" s="30"/>
      <c r="D24" s="31">
        <f t="shared" ref="D24:M24" si="8">SUM(D25:D25)</f>
        <v>191204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191204</v>
      </c>
      <c r="O24" s="43">
        <f t="shared" si="2"/>
        <v>55.165608770917487</v>
      </c>
      <c r="P24" s="9"/>
    </row>
    <row r="25" spans="1:119">
      <c r="A25" s="12"/>
      <c r="B25" s="44">
        <v>572</v>
      </c>
      <c r="C25" s="20" t="s">
        <v>58</v>
      </c>
      <c r="D25" s="46">
        <v>191204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191204</v>
      </c>
      <c r="O25" s="47">
        <f t="shared" si="2"/>
        <v>55.165608770917487</v>
      </c>
      <c r="P25" s="9"/>
    </row>
    <row r="26" spans="1:119" ht="15.75">
      <c r="A26" s="28" t="s">
        <v>59</v>
      </c>
      <c r="B26" s="29"/>
      <c r="C26" s="30"/>
      <c r="D26" s="31">
        <f t="shared" ref="D26:M26" si="9">SUM(D27:D27)</f>
        <v>234547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234547</v>
      </c>
      <c r="O26" s="43">
        <f t="shared" si="2"/>
        <v>67.670802077322563</v>
      </c>
      <c r="P26" s="9"/>
    </row>
    <row r="27" spans="1:119" ht="15.75" thickBot="1">
      <c r="A27" s="12"/>
      <c r="B27" s="44">
        <v>581</v>
      </c>
      <c r="C27" s="20" t="s">
        <v>60</v>
      </c>
      <c r="D27" s="46">
        <v>234547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234547</v>
      </c>
      <c r="O27" s="47">
        <f t="shared" si="2"/>
        <v>67.670802077322563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SUM(D5,D9,D12,D18,D20,D22,D24,D26)</f>
        <v>3166202</v>
      </c>
      <c r="E28" s="15">
        <f t="shared" si="10"/>
        <v>41368</v>
      </c>
      <c r="F28" s="15">
        <f t="shared" si="10"/>
        <v>111179</v>
      </c>
      <c r="G28" s="15">
        <f t="shared" si="10"/>
        <v>0</v>
      </c>
      <c r="H28" s="15">
        <f t="shared" si="10"/>
        <v>0</v>
      </c>
      <c r="I28" s="15">
        <f t="shared" si="10"/>
        <v>3927702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7246451</v>
      </c>
      <c r="O28" s="37">
        <f t="shared" si="2"/>
        <v>2090.7244662435082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69</v>
      </c>
      <c r="M30" s="163"/>
      <c r="N30" s="163"/>
      <c r="O30" s="41">
        <v>3466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623801</v>
      </c>
      <c r="E5" s="26">
        <f t="shared" si="0"/>
        <v>142511</v>
      </c>
      <c r="F5" s="26">
        <f t="shared" si="0"/>
        <v>62030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828342</v>
      </c>
      <c r="O5" s="32">
        <f t="shared" ref="O5:O28" si="2">(N5/O$30)</f>
        <v>239.12875288683603</v>
      </c>
      <c r="P5" s="6"/>
    </row>
    <row r="6" spans="1:133">
      <c r="A6" s="12"/>
      <c r="B6" s="44">
        <v>511</v>
      </c>
      <c r="C6" s="20" t="s">
        <v>48</v>
      </c>
      <c r="D6" s="46">
        <v>78130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78130</v>
      </c>
      <c r="O6" s="47">
        <f t="shared" si="2"/>
        <v>22.554849884526558</v>
      </c>
      <c r="P6" s="9"/>
    </row>
    <row r="7" spans="1:133">
      <c r="A7" s="12"/>
      <c r="B7" s="44">
        <v>513</v>
      </c>
      <c r="C7" s="20" t="s">
        <v>19</v>
      </c>
      <c r="D7" s="46">
        <v>545671</v>
      </c>
      <c r="E7" s="46">
        <v>142511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688182</v>
      </c>
      <c r="O7" s="47">
        <f t="shared" si="2"/>
        <v>198.66685912240186</v>
      </c>
      <c r="P7" s="9"/>
    </row>
    <row r="8" spans="1:133">
      <c r="A8" s="12"/>
      <c r="B8" s="44">
        <v>517</v>
      </c>
      <c r="C8" s="20" t="s">
        <v>20</v>
      </c>
      <c r="D8" s="46">
        <v>0</v>
      </c>
      <c r="E8" s="46">
        <v>0</v>
      </c>
      <c r="F8" s="46">
        <v>62030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62030</v>
      </c>
      <c r="O8" s="47">
        <f t="shared" si="2"/>
        <v>17.907043879907622</v>
      </c>
      <c r="P8" s="9"/>
    </row>
    <row r="9" spans="1:133" ht="15.75">
      <c r="A9" s="28" t="s">
        <v>21</v>
      </c>
      <c r="B9" s="29"/>
      <c r="C9" s="30"/>
      <c r="D9" s="31">
        <f t="shared" ref="D9:M9" si="3">SUM(D10:D11)</f>
        <v>1051693</v>
      </c>
      <c r="E9" s="31">
        <f t="shared" si="3"/>
        <v>14504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1066197</v>
      </c>
      <c r="O9" s="43">
        <f t="shared" si="2"/>
        <v>307.79359122401848</v>
      </c>
      <c r="P9" s="10"/>
    </row>
    <row r="10" spans="1:133">
      <c r="A10" s="12"/>
      <c r="B10" s="44">
        <v>521</v>
      </c>
      <c r="C10" s="20" t="s">
        <v>22</v>
      </c>
      <c r="D10" s="46">
        <v>876488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876488</v>
      </c>
      <c r="O10" s="47">
        <f t="shared" si="2"/>
        <v>253.02771362586606</v>
      </c>
      <c r="P10" s="9"/>
    </row>
    <row r="11" spans="1:133">
      <c r="A11" s="12"/>
      <c r="B11" s="44">
        <v>522</v>
      </c>
      <c r="C11" s="20" t="s">
        <v>23</v>
      </c>
      <c r="D11" s="46">
        <v>175205</v>
      </c>
      <c r="E11" s="46">
        <v>14504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189709</v>
      </c>
      <c r="O11" s="47">
        <f t="shared" si="2"/>
        <v>54.765877598152422</v>
      </c>
      <c r="P11" s="9"/>
    </row>
    <row r="12" spans="1:133" ht="15.75">
      <c r="A12" s="28" t="s">
        <v>24</v>
      </c>
      <c r="B12" s="29"/>
      <c r="C12" s="30"/>
      <c r="D12" s="31">
        <f t="shared" ref="D12:M12" si="4">SUM(D13:D17)</f>
        <v>213513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4025036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4238549</v>
      </c>
      <c r="O12" s="43">
        <f t="shared" si="2"/>
        <v>1223.5995958429562</v>
      </c>
      <c r="P12" s="10"/>
    </row>
    <row r="13" spans="1:133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386566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386566</v>
      </c>
      <c r="O13" s="47">
        <f t="shared" si="2"/>
        <v>111.59526558891454</v>
      </c>
      <c r="P13" s="9"/>
    </row>
    <row r="14" spans="1:133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763779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763779</v>
      </c>
      <c r="O14" s="47">
        <f t="shared" si="2"/>
        <v>220.49047344110855</v>
      </c>
      <c r="P14" s="9"/>
    </row>
    <row r="15" spans="1:133">
      <c r="A15" s="12"/>
      <c r="B15" s="44">
        <v>534</v>
      </c>
      <c r="C15" s="20" t="s">
        <v>55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685739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685739</v>
      </c>
      <c r="O15" s="47">
        <f t="shared" si="2"/>
        <v>197.96160508083142</v>
      </c>
      <c r="P15" s="9"/>
    </row>
    <row r="16" spans="1:133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2188952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2188952</v>
      </c>
      <c r="O16" s="47">
        <f t="shared" si="2"/>
        <v>631.91454965357968</v>
      </c>
      <c r="P16" s="9"/>
    </row>
    <row r="17" spans="1:119">
      <c r="A17" s="12"/>
      <c r="B17" s="44">
        <v>539</v>
      </c>
      <c r="C17" s="20" t="s">
        <v>29</v>
      </c>
      <c r="D17" s="46">
        <v>213513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213513</v>
      </c>
      <c r="O17" s="47">
        <f t="shared" si="2"/>
        <v>61.63770207852194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698106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698106</v>
      </c>
      <c r="O18" s="43">
        <f t="shared" si="2"/>
        <v>201.53175519630486</v>
      </c>
      <c r="P18" s="10"/>
    </row>
    <row r="19" spans="1:119">
      <c r="A19" s="12"/>
      <c r="B19" s="44">
        <v>541</v>
      </c>
      <c r="C19" s="20" t="s">
        <v>56</v>
      </c>
      <c r="D19" s="46">
        <v>698106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698106</v>
      </c>
      <c r="O19" s="47">
        <f t="shared" si="2"/>
        <v>201.53175519630486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5000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5000</v>
      </c>
      <c r="O20" s="43">
        <f t="shared" si="2"/>
        <v>1.4434180138568129</v>
      </c>
      <c r="P20" s="10"/>
    </row>
    <row r="21" spans="1:119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5000</v>
      </c>
      <c r="O21" s="47">
        <f t="shared" si="2"/>
        <v>1.4434180138568129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7398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7398</v>
      </c>
      <c r="O22" s="43">
        <f t="shared" si="2"/>
        <v>2.1356812933025404</v>
      </c>
      <c r="P22" s="10"/>
    </row>
    <row r="23" spans="1:119">
      <c r="A23" s="12"/>
      <c r="B23" s="44">
        <v>562</v>
      </c>
      <c r="C23" s="20" t="s">
        <v>57</v>
      </c>
      <c r="D23" s="46">
        <v>7398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7398</v>
      </c>
      <c r="O23" s="47">
        <f t="shared" si="2"/>
        <v>2.1356812933025404</v>
      </c>
      <c r="P23" s="9"/>
    </row>
    <row r="24" spans="1:119" ht="15.75">
      <c r="A24" s="28" t="s">
        <v>43</v>
      </c>
      <c r="B24" s="29"/>
      <c r="C24" s="30"/>
      <c r="D24" s="31">
        <f t="shared" ref="D24:M24" si="8">SUM(D25:D25)</f>
        <v>191998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191998</v>
      </c>
      <c r="O24" s="43">
        <f t="shared" si="2"/>
        <v>55.426674364896073</v>
      </c>
      <c r="P24" s="9"/>
    </row>
    <row r="25" spans="1:119">
      <c r="A25" s="12"/>
      <c r="B25" s="44">
        <v>572</v>
      </c>
      <c r="C25" s="20" t="s">
        <v>58</v>
      </c>
      <c r="D25" s="46">
        <v>191998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191998</v>
      </c>
      <c r="O25" s="47">
        <f t="shared" si="2"/>
        <v>55.426674364896073</v>
      </c>
      <c r="P25" s="9"/>
    </row>
    <row r="26" spans="1:119" ht="15.75">
      <c r="A26" s="28" t="s">
        <v>59</v>
      </c>
      <c r="B26" s="29"/>
      <c r="C26" s="30"/>
      <c r="D26" s="31">
        <f t="shared" ref="D26:M26" si="9">SUM(D27:D27)</f>
        <v>22439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22439</v>
      </c>
      <c r="O26" s="43">
        <f t="shared" si="2"/>
        <v>6.4777713625866049</v>
      </c>
      <c r="P26" s="9"/>
    </row>
    <row r="27" spans="1:119" ht="15.75" thickBot="1">
      <c r="A27" s="12"/>
      <c r="B27" s="44">
        <v>581</v>
      </c>
      <c r="C27" s="20" t="s">
        <v>60</v>
      </c>
      <c r="D27" s="46">
        <v>22439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22439</v>
      </c>
      <c r="O27" s="47">
        <f t="shared" si="2"/>
        <v>6.4777713625866049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SUM(D5,D9,D12,D18,D20,D22,D24,D26)</f>
        <v>2813948</v>
      </c>
      <c r="E28" s="15">
        <f t="shared" si="10"/>
        <v>157015</v>
      </c>
      <c r="F28" s="15">
        <f t="shared" si="10"/>
        <v>62030</v>
      </c>
      <c r="G28" s="15">
        <f t="shared" si="10"/>
        <v>0</v>
      </c>
      <c r="H28" s="15">
        <f t="shared" si="10"/>
        <v>0</v>
      </c>
      <c r="I28" s="15">
        <f t="shared" si="10"/>
        <v>4025036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7058029</v>
      </c>
      <c r="O28" s="37">
        <f t="shared" si="2"/>
        <v>2037.5372401847576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67</v>
      </c>
      <c r="M30" s="163"/>
      <c r="N30" s="163"/>
      <c r="O30" s="41">
        <v>3464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659157</v>
      </c>
      <c r="E5" s="26">
        <f t="shared" si="0"/>
        <v>263063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922220</v>
      </c>
      <c r="O5" s="32">
        <f t="shared" ref="O5:O28" si="2">(N5/O$30)</f>
        <v>262.59111617312072</v>
      </c>
      <c r="P5" s="6"/>
    </row>
    <row r="6" spans="1:133">
      <c r="A6" s="12"/>
      <c r="B6" s="44">
        <v>511</v>
      </c>
      <c r="C6" s="20" t="s">
        <v>48</v>
      </c>
      <c r="D6" s="46">
        <v>48298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48298</v>
      </c>
      <c r="O6" s="47">
        <f t="shared" si="2"/>
        <v>13.752277904328018</v>
      </c>
      <c r="P6" s="9"/>
    </row>
    <row r="7" spans="1:133">
      <c r="A7" s="12"/>
      <c r="B7" s="44">
        <v>513</v>
      </c>
      <c r="C7" s="20" t="s">
        <v>19</v>
      </c>
      <c r="D7" s="46">
        <v>610859</v>
      </c>
      <c r="E7" s="46">
        <v>172693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783552</v>
      </c>
      <c r="O7" s="47">
        <f t="shared" si="2"/>
        <v>223.10706150341684</v>
      </c>
      <c r="P7" s="9"/>
    </row>
    <row r="8" spans="1:133">
      <c r="A8" s="12"/>
      <c r="B8" s="44">
        <v>517</v>
      </c>
      <c r="C8" s="20" t="s">
        <v>20</v>
      </c>
      <c r="D8" s="46">
        <v>0</v>
      </c>
      <c r="E8" s="46">
        <v>90370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90370</v>
      </c>
      <c r="O8" s="47">
        <f t="shared" si="2"/>
        <v>25.731776765375855</v>
      </c>
      <c r="P8" s="9"/>
    </row>
    <row r="9" spans="1:133" ht="15.75">
      <c r="A9" s="28" t="s">
        <v>21</v>
      </c>
      <c r="B9" s="29"/>
      <c r="C9" s="30"/>
      <c r="D9" s="31">
        <f t="shared" ref="D9:M9" si="3">SUM(D10:D11)</f>
        <v>1052869</v>
      </c>
      <c r="E9" s="31">
        <f t="shared" si="3"/>
        <v>14073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1066942</v>
      </c>
      <c r="O9" s="43">
        <f t="shared" si="2"/>
        <v>303.79897494305237</v>
      </c>
      <c r="P9" s="10"/>
    </row>
    <row r="10" spans="1:133">
      <c r="A10" s="12"/>
      <c r="B10" s="44">
        <v>521</v>
      </c>
      <c r="C10" s="20" t="s">
        <v>22</v>
      </c>
      <c r="D10" s="46">
        <v>882931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882931</v>
      </c>
      <c r="O10" s="47">
        <f t="shared" si="2"/>
        <v>251.40404328018224</v>
      </c>
      <c r="P10" s="9"/>
    </row>
    <row r="11" spans="1:133">
      <c r="A11" s="12"/>
      <c r="B11" s="44">
        <v>522</v>
      </c>
      <c r="C11" s="20" t="s">
        <v>23</v>
      </c>
      <c r="D11" s="46">
        <v>169938</v>
      </c>
      <c r="E11" s="46">
        <v>14073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184011</v>
      </c>
      <c r="O11" s="47">
        <f t="shared" si="2"/>
        <v>52.394931662870157</v>
      </c>
      <c r="P11" s="9"/>
    </row>
    <row r="12" spans="1:133" ht="15.75">
      <c r="A12" s="28" t="s">
        <v>24</v>
      </c>
      <c r="B12" s="29"/>
      <c r="C12" s="30"/>
      <c r="D12" s="31">
        <f t="shared" ref="D12:M12" si="4">SUM(D13:D17)</f>
        <v>179994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3946428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4126422</v>
      </c>
      <c r="O12" s="43">
        <f t="shared" si="2"/>
        <v>1174.9493166287016</v>
      </c>
      <c r="P12" s="10"/>
    </row>
    <row r="13" spans="1:133">
      <c r="A13" s="12"/>
      <c r="B13" s="44">
        <v>532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398334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398334</v>
      </c>
      <c r="O13" s="47">
        <f t="shared" si="2"/>
        <v>113.42084282460137</v>
      </c>
      <c r="P13" s="9"/>
    </row>
    <row r="14" spans="1:133">
      <c r="A14" s="12"/>
      <c r="B14" s="44">
        <v>533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699979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699979</v>
      </c>
      <c r="O14" s="47">
        <f t="shared" si="2"/>
        <v>199.31064920273349</v>
      </c>
      <c r="P14" s="9"/>
    </row>
    <row r="15" spans="1:133">
      <c r="A15" s="12"/>
      <c r="B15" s="44">
        <v>534</v>
      </c>
      <c r="C15" s="20" t="s">
        <v>55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675308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675308</v>
      </c>
      <c r="O15" s="47">
        <f t="shared" si="2"/>
        <v>192.28587699316628</v>
      </c>
      <c r="P15" s="9"/>
    </row>
    <row r="16" spans="1:133">
      <c r="A16" s="12"/>
      <c r="B16" s="44">
        <v>535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2172807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2172807</v>
      </c>
      <c r="O16" s="47">
        <f t="shared" si="2"/>
        <v>618.68080865603645</v>
      </c>
      <c r="P16" s="9"/>
    </row>
    <row r="17" spans="1:119">
      <c r="A17" s="12"/>
      <c r="B17" s="44">
        <v>539</v>
      </c>
      <c r="C17" s="20" t="s">
        <v>29</v>
      </c>
      <c r="D17" s="46">
        <v>179994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179994</v>
      </c>
      <c r="O17" s="47">
        <f t="shared" si="2"/>
        <v>51.251138952164013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596972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596972</v>
      </c>
      <c r="O18" s="43">
        <f t="shared" si="2"/>
        <v>169.98063781321184</v>
      </c>
      <c r="P18" s="10"/>
    </row>
    <row r="19" spans="1:119">
      <c r="A19" s="12"/>
      <c r="B19" s="44">
        <v>541</v>
      </c>
      <c r="C19" s="20" t="s">
        <v>56</v>
      </c>
      <c r="D19" s="46">
        <v>596972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596972</v>
      </c>
      <c r="O19" s="47">
        <f t="shared" si="2"/>
        <v>169.98063781321184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5000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5000</v>
      </c>
      <c r="O20" s="43">
        <f t="shared" si="2"/>
        <v>1.4236902050113895</v>
      </c>
      <c r="P20" s="10"/>
    </row>
    <row r="21" spans="1:119">
      <c r="A21" s="13"/>
      <c r="B21" s="45">
        <v>552</v>
      </c>
      <c r="C21" s="21" t="s">
        <v>33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5000</v>
      </c>
      <c r="O21" s="47">
        <f t="shared" si="2"/>
        <v>1.4236902050113895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4665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4665</v>
      </c>
      <c r="O22" s="43">
        <f t="shared" si="2"/>
        <v>1.3283029612756265</v>
      </c>
      <c r="P22" s="10"/>
    </row>
    <row r="23" spans="1:119">
      <c r="A23" s="12"/>
      <c r="B23" s="44">
        <v>562</v>
      </c>
      <c r="C23" s="20" t="s">
        <v>57</v>
      </c>
      <c r="D23" s="46">
        <v>4665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4665</v>
      </c>
      <c r="O23" s="47">
        <f t="shared" si="2"/>
        <v>1.3283029612756265</v>
      </c>
      <c r="P23" s="9"/>
    </row>
    <row r="24" spans="1:119" ht="15.75">
      <c r="A24" s="28" t="s">
        <v>43</v>
      </c>
      <c r="B24" s="29"/>
      <c r="C24" s="30"/>
      <c r="D24" s="31">
        <f t="shared" ref="D24:M24" si="8">SUM(D25:D25)</f>
        <v>171340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171340</v>
      </c>
      <c r="O24" s="43">
        <f t="shared" si="2"/>
        <v>48.787015945330296</v>
      </c>
      <c r="P24" s="9"/>
    </row>
    <row r="25" spans="1:119">
      <c r="A25" s="12"/>
      <c r="B25" s="44">
        <v>572</v>
      </c>
      <c r="C25" s="20" t="s">
        <v>58</v>
      </c>
      <c r="D25" s="46">
        <v>171340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171340</v>
      </c>
      <c r="O25" s="47">
        <f t="shared" si="2"/>
        <v>48.787015945330296</v>
      </c>
      <c r="P25" s="9"/>
    </row>
    <row r="26" spans="1:119" ht="15.75">
      <c r="A26" s="28" t="s">
        <v>59</v>
      </c>
      <c r="B26" s="29"/>
      <c r="C26" s="30"/>
      <c r="D26" s="31">
        <f t="shared" ref="D26:M26" si="9">SUM(D27:D27)</f>
        <v>78652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78652</v>
      </c>
      <c r="O26" s="43">
        <f t="shared" si="2"/>
        <v>22.395216400911163</v>
      </c>
      <c r="P26" s="9"/>
    </row>
    <row r="27" spans="1:119" ht="15.75" thickBot="1">
      <c r="A27" s="12"/>
      <c r="B27" s="44">
        <v>581</v>
      </c>
      <c r="C27" s="20" t="s">
        <v>60</v>
      </c>
      <c r="D27" s="46">
        <v>78652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78652</v>
      </c>
      <c r="O27" s="47">
        <f t="shared" si="2"/>
        <v>22.395216400911163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SUM(D5,D9,D12,D18,D20,D22,D24,D26)</f>
        <v>2748649</v>
      </c>
      <c r="E28" s="15">
        <f t="shared" si="10"/>
        <v>277136</v>
      </c>
      <c r="F28" s="15">
        <f t="shared" si="10"/>
        <v>0</v>
      </c>
      <c r="G28" s="15">
        <f t="shared" si="10"/>
        <v>0</v>
      </c>
      <c r="H28" s="15">
        <f t="shared" si="10"/>
        <v>0</v>
      </c>
      <c r="I28" s="15">
        <f t="shared" si="10"/>
        <v>3946428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6972213</v>
      </c>
      <c r="O28" s="37">
        <f t="shared" si="2"/>
        <v>1985.254271070615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63</v>
      </c>
      <c r="M30" s="163"/>
      <c r="N30" s="163"/>
      <c r="O30" s="41">
        <v>3512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2024-11-13T03:49:59Z</cp:lastPrinted>
  <dcterms:created xsi:type="dcterms:W3CDTF">2000-08-31T21:26:31Z</dcterms:created>
  <dcterms:modified xsi:type="dcterms:W3CDTF">2024-11-14T21:10:02Z</dcterms:modified>
</cp:coreProperties>
</file>