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'2008'!$A$1:$O$59</definedName>
    <definedName name="_xlnm.Print_Area" localSheetId="14">'2009'!$A$1:$O$52</definedName>
    <definedName name="_xlnm.Print_Area" localSheetId="13">'2010'!$A$1:$O$51</definedName>
    <definedName name="_xlnm.Print_Area" localSheetId="12">'2011'!$A$1:$O$54</definedName>
    <definedName name="_xlnm.Print_Area" localSheetId="11">'2012'!$A$1:$O$54</definedName>
    <definedName name="_xlnm.Print_Area" localSheetId="10">'2013'!$A$1:$O$57</definedName>
    <definedName name="_xlnm.Print_Area" localSheetId="9">'2014'!$A$1:$O$52</definedName>
    <definedName name="_xlnm.Print_Area" localSheetId="8">'2015'!$A$1:$O$52</definedName>
    <definedName name="_xlnm.Print_Area" localSheetId="7">'2016'!$A$1:$O$58</definedName>
    <definedName name="_xlnm.Print_Area" localSheetId="6">'2017'!$A$1:$O$54</definedName>
    <definedName name="_xlnm.Print_Area" localSheetId="5">'2018'!$A$1:$O$53</definedName>
    <definedName name="_xlnm.Print_Area" localSheetId="4">'2019'!$A$1:$O$54</definedName>
    <definedName name="_xlnm.Print_Area" localSheetId="3">'2020'!$A$1:$O$56</definedName>
    <definedName name="_xlnm.Print_Area" localSheetId="2">'2021'!$A$1:$P$54</definedName>
    <definedName name="_xlnm.Print_Area" localSheetId="1">'2022'!$A$1:$P$57</definedName>
    <definedName name="_xlnm.Print_Area" localSheetId="0">'2023'!$A$1:$P$57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2" i="48" l="1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1" i="48" l="1"/>
  <c r="P51" i="48" s="1"/>
  <c r="O46" i="48"/>
  <c r="P46" i="48" s="1"/>
  <c r="O43" i="48"/>
  <c r="P43" i="48" s="1"/>
  <c r="O37" i="48"/>
  <c r="P37" i="48" s="1"/>
  <c r="O25" i="48"/>
  <c r="P25" i="48" s="1"/>
  <c r="L53" i="48"/>
  <c r="N53" i="48"/>
  <c r="E53" i="48"/>
  <c r="G53" i="48"/>
  <c r="F53" i="48"/>
  <c r="H53" i="48"/>
  <c r="I53" i="48"/>
  <c r="O14" i="48"/>
  <c r="P14" i="48" s="1"/>
  <c r="J53" i="48"/>
  <c r="K53" i="48"/>
  <c r="M53" i="48"/>
  <c r="O5" i="48"/>
  <c r="P5" i="48" s="1"/>
  <c r="D53" i="48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3" i="48" l="1"/>
  <c r="P53" i="48" s="1"/>
  <c r="O51" i="47"/>
  <c r="P51" i="47" s="1"/>
  <c r="O46" i="47"/>
  <c r="P46" i="47" s="1"/>
  <c r="O42" i="47"/>
  <c r="P42" i="47" s="1"/>
  <c r="O36" i="47"/>
  <c r="P36" i="47" s="1"/>
  <c r="D53" i="47"/>
  <c r="H53" i="47"/>
  <c r="N53" i="47"/>
  <c r="O25" i="47"/>
  <c r="P25" i="47" s="1"/>
  <c r="K53" i="47"/>
  <c r="G53" i="47"/>
  <c r="F53" i="47"/>
  <c r="I53" i="47"/>
  <c r="J53" i="47"/>
  <c r="L53" i="47"/>
  <c r="M53" i="47"/>
  <c r="O14" i="47"/>
  <c r="P14" i="47" s="1"/>
  <c r="E53" i="47"/>
  <c r="O5" i="47"/>
  <c r="P5" i="47" s="1"/>
  <c r="O49" i="46"/>
  <c r="P49" i="46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 s="1"/>
  <c r="O46" i="46"/>
  <c r="P46" i="46"/>
  <c r="O45" i="46"/>
  <c r="P45" i="46" s="1"/>
  <c r="O44" i="46"/>
  <c r="P44" i="46" s="1"/>
  <c r="N43" i="46"/>
  <c r="M43" i="46"/>
  <c r="O43" i="46" s="1"/>
  <c r="P43" i="46" s="1"/>
  <c r="L43" i="46"/>
  <c r="K43" i="46"/>
  <c r="J43" i="46"/>
  <c r="I43" i="46"/>
  <c r="H43" i="46"/>
  <c r="G43" i="46"/>
  <c r="F43" i="46"/>
  <c r="E43" i="46"/>
  <c r="D43" i="46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/>
  <c r="O32" i="46"/>
  <c r="P32" i="46" s="1"/>
  <c r="O31" i="46"/>
  <c r="P31" i="46"/>
  <c r="O30" i="46"/>
  <c r="P30" i="46" s="1"/>
  <c r="O29" i="46"/>
  <c r="P29" i="46"/>
  <c r="O28" i="46"/>
  <c r="P28" i="46"/>
  <c r="O27" i="46"/>
  <c r="P27" i="46"/>
  <c r="O26" i="46"/>
  <c r="P26" i="46" s="1"/>
  <c r="O25" i="46"/>
  <c r="P25" i="46"/>
  <c r="O24" i="46"/>
  <c r="P24" i="46" s="1"/>
  <c r="O23" i="46"/>
  <c r="P23" i="46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/>
  <c r="O11" i="46"/>
  <c r="P11" i="46" s="1"/>
  <c r="O10" i="46"/>
  <c r="P10" i="46"/>
  <c r="O9" i="46"/>
  <c r="P9" i="46" s="1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51" i="45"/>
  <c r="O51" i="45"/>
  <c r="M50" i="45"/>
  <c r="L50" i="45"/>
  <c r="K50" i="45"/>
  <c r="J50" i="45"/>
  <c r="I50" i="45"/>
  <c r="H50" i="45"/>
  <c r="G50" i="45"/>
  <c r="F50" i="45"/>
  <c r="E50" i="45"/>
  <c r="D50" i="45"/>
  <c r="N49" i="45"/>
  <c r="O49" i="45"/>
  <c r="N48" i="45"/>
  <c r="O48" i="45" s="1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M41" i="45"/>
  <c r="L41" i="45"/>
  <c r="L52" i="45" s="1"/>
  <c r="K41" i="45"/>
  <c r="J41" i="45"/>
  <c r="I41" i="45"/>
  <c r="H41" i="45"/>
  <c r="G41" i="45"/>
  <c r="F41" i="45"/>
  <c r="E41" i="45"/>
  <c r="D41" i="45"/>
  <c r="N40" i="45"/>
  <c r="O40" i="45" s="1"/>
  <c r="N39" i="45"/>
  <c r="O39" i="45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8" i="43"/>
  <c r="O48" i="43" s="1"/>
  <c r="M47" i="43"/>
  <c r="L47" i="43"/>
  <c r="K47" i="43"/>
  <c r="J47" i="43"/>
  <c r="J49" i="43" s="1"/>
  <c r="I47" i="43"/>
  <c r="H47" i="43"/>
  <c r="G47" i="43"/>
  <c r="F47" i="43"/>
  <c r="E47" i="43"/>
  <c r="D47" i="43"/>
  <c r="N46" i="43"/>
  <c r="O46" i="43" s="1"/>
  <c r="N45" i="43"/>
  <c r="O45" i="43" s="1"/>
  <c r="N44" i="43"/>
  <c r="O44" i="43"/>
  <c r="M43" i="43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D50" i="42" s="1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N39" i="42" s="1"/>
  <c r="O39" i="42" s="1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M22" i="42"/>
  <c r="L22" i="42"/>
  <c r="K22" i="42"/>
  <c r="J22" i="42"/>
  <c r="N22" i="42" s="1"/>
  <c r="O22" i="42" s="1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3" i="41"/>
  <c r="O53" i="41" s="1"/>
  <c r="N52" i="41"/>
  <c r="O52" i="41"/>
  <c r="M51" i="41"/>
  <c r="L51" i="41"/>
  <c r="K51" i="41"/>
  <c r="J51" i="41"/>
  <c r="I51" i="41"/>
  <c r="H51" i="41"/>
  <c r="G51" i="41"/>
  <c r="F51" i="41"/>
  <c r="E51" i="41"/>
  <c r="D51" i="41"/>
  <c r="N50" i="41"/>
  <c r="O50" i="4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M36" i="41"/>
  <c r="L36" i="41"/>
  <c r="K36" i="41"/>
  <c r="J36" i="41"/>
  <c r="I36" i="41"/>
  <c r="H36" i="41"/>
  <c r="N36" i="41" s="1"/>
  <c r="O36" i="41" s="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54" i="41" s="1"/>
  <c r="I5" i="41"/>
  <c r="H5" i="41"/>
  <c r="G5" i="41"/>
  <c r="F5" i="41"/>
  <c r="E5" i="41"/>
  <c r="D5" i="4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N30" i="40" s="1"/>
  <c r="O30" i="40" s="1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/>
  <c r="N16" i="40"/>
  <c r="O16" i="40" s="1"/>
  <c r="N15" i="40"/>
  <c r="O15" i="40" s="1"/>
  <c r="M14" i="40"/>
  <c r="L14" i="40"/>
  <c r="K14" i="40"/>
  <c r="K48" i="40" s="1"/>
  <c r="J14" i="40"/>
  <c r="I14" i="40"/>
  <c r="H14" i="40"/>
  <c r="G14" i="40"/>
  <c r="F14" i="40"/>
  <c r="F48" i="40" s="1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48" i="40" s="1"/>
  <c r="L5" i="40"/>
  <c r="K5" i="40"/>
  <c r="J5" i="40"/>
  <c r="I5" i="40"/>
  <c r="H5" i="40"/>
  <c r="G5" i="40"/>
  <c r="F5" i="40"/>
  <c r="E5" i="40"/>
  <c r="D5" i="40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1" i="39" s="1"/>
  <c r="O41" i="39" s="1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 s="1"/>
  <c r="M30" i="39"/>
  <c r="L30" i="39"/>
  <c r="K30" i="39"/>
  <c r="J30" i="39"/>
  <c r="I30" i="39"/>
  <c r="I48" i="39"/>
  <c r="H30" i="39"/>
  <c r="G30" i="39"/>
  <c r="F30" i="39"/>
  <c r="E30" i="39"/>
  <c r="D30" i="39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/>
  <c r="N16" i="39"/>
  <c r="O16" i="39"/>
  <c r="N15" i="39"/>
  <c r="O15" i="39"/>
  <c r="M14" i="39"/>
  <c r="L14" i="39"/>
  <c r="K14" i="39"/>
  <c r="N14" i="39" s="1"/>
  <c r="J14" i="39"/>
  <c r="I14" i="39"/>
  <c r="H14" i="39"/>
  <c r="G14" i="39"/>
  <c r="F14" i="39"/>
  <c r="F48" i="39"/>
  <c r="E14" i="39"/>
  <c r="D14" i="39"/>
  <c r="N13" i="39"/>
  <c r="O13" i="39"/>
  <c r="N12" i="39"/>
  <c r="O12" i="39" s="1"/>
  <c r="N11" i="39"/>
  <c r="O11" i="39"/>
  <c r="N10" i="39"/>
  <c r="O10" i="39"/>
  <c r="N9" i="39"/>
  <c r="O9" i="39"/>
  <c r="N8" i="39"/>
  <c r="O8" i="39"/>
  <c r="N7" i="39"/>
  <c r="O7" i="39"/>
  <c r="N6" i="39"/>
  <c r="O6" i="39" s="1"/>
  <c r="M5" i="39"/>
  <c r="L5" i="39"/>
  <c r="K5" i="39"/>
  <c r="K48" i="39" s="1"/>
  <c r="J5" i="39"/>
  <c r="J48" i="39" s="1"/>
  <c r="I5" i="39"/>
  <c r="H5" i="39"/>
  <c r="H48" i="39" s="1"/>
  <c r="G5" i="39"/>
  <c r="F5" i="39"/>
  <c r="E5" i="39"/>
  <c r="E48" i="39" s="1"/>
  <c r="D5" i="39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2" i="38"/>
  <c r="O52" i="38" s="1"/>
  <c r="N51" i="38"/>
  <c r="O51" i="38" s="1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 s="1"/>
  <c r="M40" i="38"/>
  <c r="L40" i="38"/>
  <c r="K40" i="38"/>
  <c r="J40" i="38"/>
  <c r="I40" i="38"/>
  <c r="I55" i="38" s="1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 s="1"/>
  <c r="N31" i="38"/>
  <c r="O31" i="38" s="1"/>
  <c r="M30" i="38"/>
  <c r="M55" i="38" s="1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 s="1"/>
  <c r="M18" i="38"/>
  <c r="L18" i="38"/>
  <c r="K18" i="38"/>
  <c r="J18" i="38"/>
  <c r="J55" i="38"/>
  <c r="I18" i="38"/>
  <c r="H18" i="38"/>
  <c r="G18" i="38"/>
  <c r="F18" i="38"/>
  <c r="F55" i="38"/>
  <c r="E18" i="38"/>
  <c r="D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N5" i="38" s="1"/>
  <c r="O5" i="38" s="1"/>
  <c r="K5" i="38"/>
  <c r="J5" i="38"/>
  <c r="I5" i="38"/>
  <c r="H5" i="38"/>
  <c r="G5" i="38"/>
  <c r="G55" i="38"/>
  <c r="F5" i="38"/>
  <c r="E5" i="38"/>
  <c r="D5" i="38"/>
  <c r="N52" i="37"/>
  <c r="O52" i="37"/>
  <c r="N51" i="37"/>
  <c r="O51" i="37" s="1"/>
  <c r="N50" i="37"/>
  <c r="O50" i="37" s="1"/>
  <c r="M49" i="37"/>
  <c r="L49" i="37"/>
  <c r="L53" i="37"/>
  <c r="K49" i="37"/>
  <c r="J49" i="37"/>
  <c r="N49" i="37" s="1"/>
  <c r="I49" i="37"/>
  <c r="H49" i="37"/>
  <c r="G49" i="37"/>
  <c r="F49" i="37"/>
  <c r="E49" i="37"/>
  <c r="D49" i="37"/>
  <c r="N48" i="37"/>
  <c r="O48" i="37"/>
  <c r="N47" i="37"/>
  <c r="O47" i="37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/>
  <c r="N37" i="37"/>
  <c r="O37" i="37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 s="1"/>
  <c r="N32" i="37"/>
  <c r="O32" i="37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/>
  <c r="N19" i="37"/>
  <c r="O19" i="37" s="1"/>
  <c r="N18" i="37"/>
  <c r="O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N14" i="37" s="1"/>
  <c r="O14" i="37" s="1"/>
  <c r="E14" i="37"/>
  <c r="D14" i="37"/>
  <c r="N13" i="37"/>
  <c r="O13" i="37" s="1"/>
  <c r="N12" i="37"/>
  <c r="O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M53" i="37" s="1"/>
  <c r="L5" i="37"/>
  <c r="K5" i="37"/>
  <c r="J5" i="37"/>
  <c r="I5" i="37"/>
  <c r="I53" i="37" s="1"/>
  <c r="H5" i="37"/>
  <c r="H53" i="37" s="1"/>
  <c r="G5" i="37"/>
  <c r="F5" i="37"/>
  <c r="E5" i="37"/>
  <c r="N5" i="37" s="1"/>
  <c r="D5" i="37"/>
  <c r="D53" i="37" s="1"/>
  <c r="N49" i="36"/>
  <c r="O49" i="36"/>
  <c r="M48" i="36"/>
  <c r="L48" i="36"/>
  <c r="K48" i="36"/>
  <c r="J48" i="36"/>
  <c r="I48" i="36"/>
  <c r="H48" i="36"/>
  <c r="G48" i="36"/>
  <c r="F48" i="36"/>
  <c r="E48" i="36"/>
  <c r="N48" i="36" s="1"/>
  <c r="O48" i="36" s="1"/>
  <c r="D48" i="36"/>
  <c r="N47" i="36"/>
  <c r="O47" i="36" s="1"/>
  <c r="N46" i="36"/>
  <c r="O46" i="36" s="1"/>
  <c r="N45" i="36"/>
  <c r="O45" i="36" s="1"/>
  <c r="N44" i="36"/>
  <c r="O44" i="36" s="1"/>
  <c r="N43" i="36"/>
  <c r="O43" i="36"/>
  <c r="M42" i="36"/>
  <c r="L42" i="36"/>
  <c r="K42" i="36"/>
  <c r="J42" i="36"/>
  <c r="I42" i="36"/>
  <c r="H42" i="36"/>
  <c r="G42" i="36"/>
  <c r="F42" i="36"/>
  <c r="E42" i="36"/>
  <c r="D42" i="36"/>
  <c r="N42" i="36" s="1"/>
  <c r="O42" i="36" s="1"/>
  <c r="N41" i="36"/>
  <c r="O41" i="36" s="1"/>
  <c r="M40" i="36"/>
  <c r="L40" i="36"/>
  <c r="K40" i="36"/>
  <c r="J40" i="36"/>
  <c r="J50" i="36"/>
  <c r="I40" i="36"/>
  <c r="H40" i="36"/>
  <c r="N40" i="36" s="1"/>
  <c r="O40" i="36" s="1"/>
  <c r="G40" i="36"/>
  <c r="F40" i="36"/>
  <c r="F50" i="36"/>
  <c r="E40" i="36"/>
  <c r="D40" i="36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N32" i="36" s="1"/>
  <c r="O32" i="36" s="1"/>
  <c r="E32" i="36"/>
  <c r="D32" i="36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L50" i="36" s="1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/>
  <c r="N17" i="36"/>
  <c r="O17" i="36"/>
  <c r="N16" i="36"/>
  <c r="O16" i="36"/>
  <c r="N15" i="36"/>
  <c r="O15" i="36" s="1"/>
  <c r="M14" i="36"/>
  <c r="M50" i="36" s="1"/>
  <c r="L14" i="36"/>
  <c r="K14" i="36"/>
  <c r="J14" i="36"/>
  <c r="I14" i="36"/>
  <c r="H14" i="36"/>
  <c r="G14" i="36"/>
  <c r="F14" i="36"/>
  <c r="E14" i="36"/>
  <c r="D14" i="36"/>
  <c r="D50" i="36" s="1"/>
  <c r="N13" i="36"/>
  <c r="O13" i="36" s="1"/>
  <c r="N12" i="36"/>
  <c r="O12" i="36" s="1"/>
  <c r="N11" i="36"/>
  <c r="O11" i="36"/>
  <c r="N10" i="36"/>
  <c r="O10" i="36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I50" i="36" s="1"/>
  <c r="H5" i="36"/>
  <c r="G5" i="36"/>
  <c r="F5" i="36"/>
  <c r="E5" i="36"/>
  <c r="D5" i="36"/>
  <c r="N49" i="35"/>
  <c r="O49" i="35" s="1"/>
  <c r="N48" i="35"/>
  <c r="O48" i="35" s="1"/>
  <c r="N47" i="35"/>
  <c r="O47" i="35"/>
  <c r="N46" i="35"/>
  <c r="O46" i="35"/>
  <c r="M45" i="35"/>
  <c r="L45" i="35"/>
  <c r="K45" i="35"/>
  <c r="J45" i="35"/>
  <c r="I45" i="35"/>
  <c r="H45" i="35"/>
  <c r="G45" i="35"/>
  <c r="F45" i="35"/>
  <c r="E45" i="35"/>
  <c r="D45" i="35"/>
  <c r="N44" i="35"/>
  <c r="O44" i="35"/>
  <c r="M43" i="35"/>
  <c r="L43" i="35"/>
  <c r="K43" i="35"/>
  <c r="N43" i="35" s="1"/>
  <c r="O43" i="35" s="1"/>
  <c r="J43" i="35"/>
  <c r="I43" i="35"/>
  <c r="H43" i="35"/>
  <c r="G43" i="35"/>
  <c r="F43" i="35"/>
  <c r="E43" i="35"/>
  <c r="D43" i="35"/>
  <c r="N42" i="35"/>
  <c r="O42" i="35" s="1"/>
  <c r="N41" i="35"/>
  <c r="O41" i="35"/>
  <c r="N40" i="35"/>
  <c r="O40" i="35" s="1"/>
  <c r="N39" i="35"/>
  <c r="O39" i="35" s="1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E50" i="35" s="1"/>
  <c r="D35" i="35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/>
  <c r="M14" i="35"/>
  <c r="L14" i="35"/>
  <c r="K14" i="35"/>
  <c r="J14" i="35"/>
  <c r="I14" i="35"/>
  <c r="I50" i="35"/>
  <c r="H14" i="35"/>
  <c r="G14" i="35"/>
  <c r="F14" i="35"/>
  <c r="E14" i="35"/>
  <c r="D14" i="35"/>
  <c r="N14" i="35" s="1"/>
  <c r="O14" i="35" s="1"/>
  <c r="N13" i="35"/>
  <c r="O13" i="35"/>
  <c r="N12" i="35"/>
  <c r="O12" i="35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L5" i="35"/>
  <c r="L50" i="35" s="1"/>
  <c r="K5" i="35"/>
  <c r="J5" i="35"/>
  <c r="J50" i="35" s="1"/>
  <c r="I5" i="35"/>
  <c r="H5" i="35"/>
  <c r="H50" i="35" s="1"/>
  <c r="G5" i="35"/>
  <c r="G50" i="35" s="1"/>
  <c r="F5" i="35"/>
  <c r="F50" i="35"/>
  <c r="E5" i="35"/>
  <c r="D5" i="35"/>
  <c r="N46" i="34"/>
  <c r="O46" i="34" s="1"/>
  <c r="N45" i="34"/>
  <c r="O45" i="34"/>
  <c r="N44" i="34"/>
  <c r="O44" i="34" s="1"/>
  <c r="N43" i="34"/>
  <c r="O43" i="34"/>
  <c r="M42" i="34"/>
  <c r="M47" i="34"/>
  <c r="L42" i="34"/>
  <c r="K42" i="34"/>
  <c r="J42" i="34"/>
  <c r="J47" i="34" s="1"/>
  <c r="I42" i="34"/>
  <c r="H42" i="34"/>
  <c r="G42" i="34"/>
  <c r="F42" i="34"/>
  <c r="E42" i="34"/>
  <c r="D42" i="34"/>
  <c r="N41" i="34"/>
  <c r="O41" i="34" s="1"/>
  <c r="M40" i="34"/>
  <c r="L40" i="34"/>
  <c r="K40" i="34"/>
  <c r="J40" i="34"/>
  <c r="I40" i="34"/>
  <c r="H40" i="34"/>
  <c r="G40" i="34"/>
  <c r="F40" i="34"/>
  <c r="E40" i="34"/>
  <c r="N40" i="34" s="1"/>
  <c r="O40" i="34" s="1"/>
  <c r="D40" i="34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N32" i="34"/>
  <c r="O32" i="34" s="1"/>
  <c r="E32" i="34"/>
  <c r="D32" i="34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M23" i="34"/>
  <c r="L23" i="34"/>
  <c r="K23" i="34"/>
  <c r="J23" i="34"/>
  <c r="I23" i="34"/>
  <c r="I47" i="34" s="1"/>
  <c r="H23" i="34"/>
  <c r="G23" i="34"/>
  <c r="F23" i="34"/>
  <c r="E23" i="34"/>
  <c r="D23" i="34"/>
  <c r="N22" i="34"/>
  <c r="O22" i="34" s="1"/>
  <c r="N21" i="34"/>
  <c r="O21" i="34"/>
  <c r="N20" i="34"/>
  <c r="O20" i="34"/>
  <c r="N19" i="34"/>
  <c r="O19" i="34"/>
  <c r="N18" i="34"/>
  <c r="O18" i="34" s="1"/>
  <c r="N17" i="34"/>
  <c r="O17" i="34"/>
  <c r="N16" i="34"/>
  <c r="O16" i="34" s="1"/>
  <c r="N15" i="34"/>
  <c r="O15" i="34"/>
  <c r="M14" i="34"/>
  <c r="L14" i="34"/>
  <c r="L47" i="34" s="1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K47" i="34" s="1"/>
  <c r="J5" i="34"/>
  <c r="I5" i="34"/>
  <c r="H5" i="34"/>
  <c r="H47" i="34" s="1"/>
  <c r="G5" i="34"/>
  <c r="G47" i="34"/>
  <c r="F5" i="34"/>
  <c r="F47" i="34"/>
  <c r="E5" i="34"/>
  <c r="D5" i="34"/>
  <c r="D47" i="34"/>
  <c r="N47" i="33"/>
  <c r="O47" i="33" s="1"/>
  <c r="N29" i="33"/>
  <c r="O29" i="33"/>
  <c r="N30" i="33"/>
  <c r="O30" i="33"/>
  <c r="N31" i="33"/>
  <c r="O31" i="33"/>
  <c r="N32" i="33"/>
  <c r="O32" i="33" s="1"/>
  <c r="N33" i="33"/>
  <c r="O33" i="33"/>
  <c r="N34" i="33"/>
  <c r="O34" i="33" s="1"/>
  <c r="N35" i="33"/>
  <c r="O35" i="33"/>
  <c r="N36" i="33"/>
  <c r="O36" i="33"/>
  <c r="N37" i="33"/>
  <c r="O37" i="33"/>
  <c r="N20" i="33"/>
  <c r="O20" i="33" s="1"/>
  <c r="N21" i="33"/>
  <c r="O21" i="33"/>
  <c r="N22" i="33"/>
  <c r="O22" i="33" s="1"/>
  <c r="N23" i="33"/>
  <c r="O23" i="33"/>
  <c r="N24" i="33"/>
  <c r="O24" i="33"/>
  <c r="N25" i="33"/>
  <c r="O25" i="33"/>
  <c r="N26" i="33"/>
  <c r="O26" i="33" s="1"/>
  <c r="N27" i="33"/>
  <c r="O27" i="33"/>
  <c r="E28" i="33"/>
  <c r="F28" i="33"/>
  <c r="G28" i="33"/>
  <c r="H28" i="33"/>
  <c r="I28" i="33"/>
  <c r="J28" i="33"/>
  <c r="K28" i="33"/>
  <c r="L28" i="33"/>
  <c r="M28" i="33"/>
  <c r="D28" i="33"/>
  <c r="E19" i="33"/>
  <c r="F19" i="33"/>
  <c r="G19" i="33"/>
  <c r="H19" i="33"/>
  <c r="I19" i="33"/>
  <c r="J19" i="33"/>
  <c r="J48" i="33" s="1"/>
  <c r="K19" i="33"/>
  <c r="L19" i="33"/>
  <c r="M19" i="33"/>
  <c r="M48" i="33" s="1"/>
  <c r="D19" i="33"/>
  <c r="E13" i="33"/>
  <c r="F13" i="33"/>
  <c r="G13" i="33"/>
  <c r="H13" i="33"/>
  <c r="I13" i="33"/>
  <c r="J13" i="33"/>
  <c r="K13" i="33"/>
  <c r="K48" i="33" s="1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E46" i="33"/>
  <c r="F46" i="33"/>
  <c r="G46" i="33"/>
  <c r="H46" i="33"/>
  <c r="I46" i="33"/>
  <c r="I48" i="33" s="1"/>
  <c r="J46" i="33"/>
  <c r="K46" i="33"/>
  <c r="L46" i="33"/>
  <c r="M46" i="33"/>
  <c r="D46" i="33"/>
  <c r="N43" i="33"/>
  <c r="O43" i="33"/>
  <c r="N44" i="33"/>
  <c r="O44" i="33" s="1"/>
  <c r="N45" i="33"/>
  <c r="O45" i="33" s="1"/>
  <c r="N42" i="33"/>
  <c r="O42" i="33"/>
  <c r="E41" i="33"/>
  <c r="F41" i="33"/>
  <c r="G41" i="33"/>
  <c r="H41" i="33"/>
  <c r="I41" i="33"/>
  <c r="J41" i="33"/>
  <c r="K41" i="33"/>
  <c r="L41" i="33"/>
  <c r="M41" i="33"/>
  <c r="D41" i="33"/>
  <c r="N41" i="33" s="1"/>
  <c r="O41" i="33" s="1"/>
  <c r="E38" i="33"/>
  <c r="F38" i="33"/>
  <c r="G38" i="33"/>
  <c r="H38" i="33"/>
  <c r="I38" i="33"/>
  <c r="J38" i="33"/>
  <c r="K38" i="33"/>
  <c r="L38" i="33"/>
  <c r="M38" i="33"/>
  <c r="D38" i="33"/>
  <c r="N40" i="33"/>
  <c r="O40" i="33" s="1"/>
  <c r="N39" i="33"/>
  <c r="O39" i="33"/>
  <c r="N17" i="33"/>
  <c r="O17" i="33"/>
  <c r="N15" i="33"/>
  <c r="O15" i="33" s="1"/>
  <c r="N16" i="33"/>
  <c r="O16" i="33" s="1"/>
  <c r="N18" i="33"/>
  <c r="O18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6" i="33"/>
  <c r="O6" i="33" s="1"/>
  <c r="N14" i="33"/>
  <c r="O14" i="33"/>
  <c r="L48" i="33"/>
  <c r="N14" i="36"/>
  <c r="O14" i="36" s="1"/>
  <c r="N5" i="36"/>
  <c r="O5" i="36" s="1"/>
  <c r="G53" i="37"/>
  <c r="K53" i="37"/>
  <c r="O5" i="37"/>
  <c r="E53" i="37"/>
  <c r="O49" i="37"/>
  <c r="E55" i="38"/>
  <c r="N18" i="38"/>
  <c r="O18" i="38" s="1"/>
  <c r="D55" i="38"/>
  <c r="G48" i="39"/>
  <c r="L48" i="39"/>
  <c r="N37" i="39"/>
  <c r="O37" i="39" s="1"/>
  <c r="O14" i="39"/>
  <c r="E48" i="33"/>
  <c r="G48" i="40"/>
  <c r="L48" i="40"/>
  <c r="J48" i="40"/>
  <c r="N45" i="40"/>
  <c r="O45" i="40" s="1"/>
  <c r="N40" i="40"/>
  <c r="O40" i="40" s="1"/>
  <c r="I48" i="40"/>
  <c r="D48" i="40"/>
  <c r="K54" i="41"/>
  <c r="M54" i="41"/>
  <c r="N14" i="41"/>
  <c r="O14" i="41" s="1"/>
  <c r="L54" i="41"/>
  <c r="G54" i="41"/>
  <c r="N51" i="41"/>
  <c r="O51" i="41" s="1"/>
  <c r="N43" i="41"/>
  <c r="O43" i="41" s="1"/>
  <c r="F54" i="41"/>
  <c r="I54" i="41"/>
  <c r="N47" i="41"/>
  <c r="O47" i="41"/>
  <c r="E54" i="41"/>
  <c r="N23" i="41"/>
  <c r="O23" i="41"/>
  <c r="D54" i="41"/>
  <c r="K50" i="42"/>
  <c r="N47" i="42"/>
  <c r="O47" i="42" s="1"/>
  <c r="L50" i="42"/>
  <c r="M50" i="42"/>
  <c r="N14" i="42"/>
  <c r="O14" i="42" s="1"/>
  <c r="N5" i="42"/>
  <c r="O5" i="42"/>
  <c r="F50" i="42"/>
  <c r="G50" i="42"/>
  <c r="H50" i="42"/>
  <c r="N43" i="42"/>
  <c r="O43" i="42" s="1"/>
  <c r="I50" i="42"/>
  <c r="N32" i="42"/>
  <c r="O32" i="42" s="1"/>
  <c r="E50" i="42"/>
  <c r="L49" i="43"/>
  <c r="K49" i="43"/>
  <c r="N47" i="43"/>
  <c r="O47" i="43" s="1"/>
  <c r="M49" i="43"/>
  <c r="I49" i="43"/>
  <c r="N33" i="43"/>
  <c r="O33" i="43"/>
  <c r="N14" i="43"/>
  <c r="O14" i="43" s="1"/>
  <c r="F49" i="43"/>
  <c r="H49" i="43"/>
  <c r="N49" i="43" s="1"/>
  <c r="O49" i="43" s="1"/>
  <c r="N40" i="43"/>
  <c r="O40" i="43"/>
  <c r="N43" i="43"/>
  <c r="O43" i="43" s="1"/>
  <c r="G49" i="43"/>
  <c r="E49" i="43"/>
  <c r="N22" i="43"/>
  <c r="O22" i="43"/>
  <c r="D49" i="43"/>
  <c r="N5" i="43"/>
  <c r="O5" i="43"/>
  <c r="J50" i="44"/>
  <c r="L50" i="44"/>
  <c r="M50" i="44"/>
  <c r="K50" i="44"/>
  <c r="N48" i="44"/>
  <c r="O48" i="44" s="1"/>
  <c r="N14" i="44"/>
  <c r="O14" i="44"/>
  <c r="F50" i="44"/>
  <c r="N5" i="44"/>
  <c r="O5" i="44"/>
  <c r="G50" i="44"/>
  <c r="H50" i="44"/>
  <c r="I50" i="44"/>
  <c r="N50" i="44" s="1"/>
  <c r="O50" i="44" s="1"/>
  <c r="N34" i="44"/>
  <c r="O34" i="44" s="1"/>
  <c r="N40" i="44"/>
  <c r="O40" i="44" s="1"/>
  <c r="E50" i="44"/>
  <c r="N43" i="44"/>
  <c r="O43" i="44" s="1"/>
  <c r="N21" i="44"/>
  <c r="O21" i="44"/>
  <c r="D50" i="44"/>
  <c r="M52" i="45"/>
  <c r="F52" i="45"/>
  <c r="H52" i="45"/>
  <c r="J52" i="45"/>
  <c r="K52" i="45"/>
  <c r="N50" i="45"/>
  <c r="O50" i="45" s="1"/>
  <c r="G52" i="45"/>
  <c r="I52" i="45"/>
  <c r="N52" i="45" s="1"/>
  <c r="O52" i="45" s="1"/>
  <c r="N14" i="45"/>
  <c r="O14" i="45" s="1"/>
  <c r="N44" i="45"/>
  <c r="O44" i="45" s="1"/>
  <c r="E52" i="45"/>
  <c r="N35" i="45"/>
  <c r="O35" i="45" s="1"/>
  <c r="N22" i="45"/>
  <c r="O22" i="45"/>
  <c r="D52" i="45"/>
  <c r="N5" i="45"/>
  <c r="O5" i="45"/>
  <c r="O34" i="46"/>
  <c r="P34" i="46" s="1"/>
  <c r="O48" i="46"/>
  <c r="P48" i="46"/>
  <c r="O40" i="46"/>
  <c r="P40" i="46" s="1"/>
  <c r="H50" i="46"/>
  <c r="O22" i="46"/>
  <c r="P22" i="46" s="1"/>
  <c r="K50" i="46"/>
  <c r="J50" i="46"/>
  <c r="L50" i="46"/>
  <c r="F50" i="46"/>
  <c r="O14" i="46"/>
  <c r="P14" i="46" s="1"/>
  <c r="N50" i="46"/>
  <c r="I50" i="46"/>
  <c r="D50" i="46"/>
  <c r="E50" i="46"/>
  <c r="G50" i="46"/>
  <c r="O5" i="46"/>
  <c r="P5" i="46"/>
  <c r="O53" i="47" l="1"/>
  <c r="P53" i="47" s="1"/>
  <c r="O50" i="46"/>
  <c r="P50" i="46" s="1"/>
  <c r="F53" i="37"/>
  <c r="N53" i="37" s="1"/>
  <c r="O53" i="37" s="1"/>
  <c r="F48" i="33"/>
  <c r="M50" i="35"/>
  <c r="N35" i="35"/>
  <c r="O35" i="35" s="1"/>
  <c r="N19" i="39"/>
  <c r="O19" i="39" s="1"/>
  <c r="M50" i="46"/>
  <c r="N23" i="35"/>
  <c r="O23" i="35" s="1"/>
  <c r="E50" i="36"/>
  <c r="N41" i="45"/>
  <c r="O41" i="45" s="1"/>
  <c r="J50" i="42"/>
  <c r="N50" i="42" s="1"/>
  <c r="O50" i="42" s="1"/>
  <c r="L55" i="38"/>
  <c r="N5" i="33"/>
  <c r="O5" i="33" s="1"/>
  <c r="G48" i="33"/>
  <c r="N28" i="33"/>
  <c r="O28" i="33" s="1"/>
  <c r="H50" i="36"/>
  <c r="D48" i="39"/>
  <c r="N48" i="39" s="1"/>
  <c r="O48" i="39" s="1"/>
  <c r="N5" i="39"/>
  <c r="O5" i="39" s="1"/>
  <c r="D50" i="35"/>
  <c r="N5" i="35"/>
  <c r="O5" i="35" s="1"/>
  <c r="N5" i="34"/>
  <c r="O5" i="34" s="1"/>
  <c r="N46" i="33"/>
  <c r="O46" i="33" s="1"/>
  <c r="E48" i="40"/>
  <c r="N48" i="40" s="1"/>
  <c r="O48" i="40" s="1"/>
  <c r="N19" i="40"/>
  <c r="O19" i="40" s="1"/>
  <c r="H55" i="38"/>
  <c r="N55" i="38" s="1"/>
  <c r="O55" i="38" s="1"/>
  <c r="N30" i="38"/>
  <c r="O30" i="38" s="1"/>
  <c r="N42" i="34"/>
  <c r="O42" i="34" s="1"/>
  <c r="N19" i="33"/>
  <c r="O19" i="33" s="1"/>
  <c r="N23" i="34"/>
  <c r="O23" i="34" s="1"/>
  <c r="N21" i="36"/>
  <c r="O21" i="36" s="1"/>
  <c r="N41" i="37"/>
  <c r="O41" i="37" s="1"/>
  <c r="N45" i="39"/>
  <c r="O45" i="39" s="1"/>
  <c r="G50" i="36"/>
  <c r="N50" i="36" s="1"/>
  <c r="O50" i="36" s="1"/>
  <c r="N38" i="33"/>
  <c r="O38" i="33" s="1"/>
  <c r="D48" i="33"/>
  <c r="N14" i="40"/>
  <c r="O14" i="40" s="1"/>
  <c r="N13" i="33"/>
  <c r="O13" i="33" s="1"/>
  <c r="K50" i="35"/>
  <c r="K50" i="36"/>
  <c r="N44" i="37"/>
  <c r="O44" i="37" s="1"/>
  <c r="N40" i="38"/>
  <c r="O40" i="38" s="1"/>
  <c r="N53" i="38"/>
  <c r="O53" i="38" s="1"/>
  <c r="M48" i="39"/>
  <c r="N30" i="39"/>
  <c r="O30" i="39" s="1"/>
  <c r="N14" i="34"/>
  <c r="O14" i="34" s="1"/>
  <c r="N45" i="35"/>
  <c r="O45" i="35" s="1"/>
  <c r="N43" i="38"/>
  <c r="O43" i="38" s="1"/>
  <c r="H54" i="41"/>
  <c r="N54" i="41" s="1"/>
  <c r="O54" i="41" s="1"/>
  <c r="H48" i="33"/>
  <c r="N5" i="41"/>
  <c r="O5" i="41" s="1"/>
  <c r="J53" i="37"/>
  <c r="K55" i="38"/>
  <c r="N13" i="38"/>
  <c r="O13" i="38" s="1"/>
  <c r="E47" i="34"/>
  <c r="N47" i="34" s="1"/>
  <c r="O47" i="34" s="1"/>
  <c r="H48" i="40"/>
  <c r="N5" i="40"/>
  <c r="O5" i="40" s="1"/>
  <c r="N37" i="40"/>
  <c r="O37" i="40" s="1"/>
  <c r="N48" i="33" l="1"/>
  <c r="O48" i="33" s="1"/>
  <c r="N50" i="35"/>
  <c r="O50" i="35" s="1"/>
</calcChain>
</file>

<file path=xl/sharedStrings.xml><?xml version="1.0" encoding="utf-8"?>
<sst xmlns="http://schemas.openxmlformats.org/spreadsheetml/2006/main" count="1069" uniqueCount="158">
  <si>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</si>
  <si>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</si>
  <si>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</si>
  <si>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</si>
  <si>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</si>
  <si>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</si>
  <si>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</si>
  <si>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</si>
  <si>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</si>
  <si>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</si>
  <si>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</si>
  <si>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</si>
  <si>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</si>
  <si>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</si>
  <si>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</si>
  <si>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</si>
  <si>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Permits, Fees, and Special Assessments</t>
  </si>
  <si>
    <t>Franchise Fee - Electricity</t>
  </si>
  <si>
    <t>Franchise Fee - Solid Waste</t>
  </si>
  <si>
    <t>Impact Fees - Commercial - Physical Environment</t>
  </si>
  <si>
    <t>Other Permits, Fees, and Special Assessments</t>
  </si>
  <si>
    <t>Federal Grant - Public Safety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</si>
  <si>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</si>
  <si>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</si>
  <si>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</si>
  <si>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</si>
  <si>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</si>
  <si>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</si>
  <si>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</si>
  <si>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</si>
  <si>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</si>
  <si>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</si>
  <si>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</si>
  <si>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</si>
  <si>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</si>
  <si>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</si>
  <si>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</si>
  <si>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</si>
  <si>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</si>
  <si>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</si>
  <si>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</si>
  <si>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</si>
  <si>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</si>
  <si>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</si>
  <si>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Economic Environment - Other Economic Environment Charges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</si>
  <si>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</si>
  <si>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</si>
  <si>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</si>
  <si>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</si>
  <si>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Other Judgments, Fines, and Forfeits</t>
  </si>
  <si>
    <t>Interest and Other Earnings - Interest</t>
  </si>
  <si>
    <t>Rents and Royalties</t>
  </si>
  <si>
    <t>Contributions and Donations from Private Sources</t>
  </si>
  <si>
    <t>Other Miscellaneous Revenues - Other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</si>
  <si>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</si>
  <si>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</si>
  <si>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</si>
  <si>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</si>
  <si>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</si>
  <si>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</si>
  <si>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</si>
  <si>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</si>
  <si>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Chiefland Revenues Reported by Account Code and Fund Type</t>
  </si>
  <si>
    <t>Local Fiscal Year Ended September 30, 2010</t>
  </si>
  <si>
    <t>Local Business Tax</t>
  </si>
  <si>
    <t>Franchise Fee - Cable Television</t>
  </si>
  <si>
    <t>Impact Fees - Commercial - Public Safety</t>
  </si>
  <si>
    <t>Impact Fees - Commercial - Transportation</t>
  </si>
  <si>
    <t>Payments from Other Local Units in Lieu of Taxes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</si>
  <si>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</si>
  <si>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</si>
  <si>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</si>
  <si>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Sewer / Wastewater</t>
  </si>
  <si>
    <t>Federal Grant - Transportation - Other Transportation</t>
  </si>
  <si>
    <t>State Grant - Public Safety</t>
  </si>
  <si>
    <t>2011 Municipal Population:</t>
  </si>
  <si>
    <t>Local Fiscal Year Ended September 30, 2012</t>
  </si>
  <si>
    <t>Disposition of Fixed Assets</t>
  </si>
  <si>
    <t>Non-Operating - Inter-Fund Group Transfers In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</si>
  <si>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</si>
  <si>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</si>
  <si>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</si>
  <si>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</si>
  <si>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</si>
  <si>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</si>
  <si>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</si>
  <si>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</si>
  <si>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</si>
  <si>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Shared Revenue from Other Local Units</t>
  </si>
  <si>
    <t>General Government - Other General Government Charges and Fees</t>
  </si>
  <si>
    <t>Proceeds - Debt Proceeds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</si>
  <si>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</si>
  <si>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</si>
  <si>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</si>
  <si>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</si>
  <si>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</si>
  <si>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Federal Grant - Physical Environment - Water Supply System</t>
  </si>
  <si>
    <t>State Grant - General Government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</si>
  <si>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</si>
  <si>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</si>
  <si>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</si>
  <si>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</si>
  <si>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</si>
  <si>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</si>
  <si>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Federal Grant - Economic Environment</t>
  </si>
  <si>
    <t>Other Charges for Services</t>
  </si>
  <si>
    <t>Fines - Local Ordinance Violations</t>
  </si>
  <si>
    <t>Proceeds of General Capital Asset Dispositions - Sales</t>
  </si>
  <si>
    <t>2014 Municipal Population:</t>
  </si>
  <si>
    <t>Local Fiscal Year Ended September 30, 2015</t>
  </si>
  <si>
    <t>Utility Service Tax - Propane</t>
  </si>
  <si>
    <t>Federal Grant - Culture / Recreation</t>
  </si>
  <si>
    <t>State Grant - Other</t>
  </si>
  <si>
    <t>Grants from Other Local Units - Other</t>
  </si>
  <si>
    <t>Sales - Disposition of Fixed Assets</t>
  </si>
  <si>
    <t>2015 Municipal Population:</t>
  </si>
  <si>
    <t>Local Fiscal Year Ended September 30, 2016</t>
  </si>
  <si>
    <t>Franchise Fee - Other</t>
  </si>
  <si>
    <t>Impact Fees - Commercial - Culture / Recreation</t>
  </si>
  <si>
    <t>State Grant - Transportation - Other Transportation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</si>
  <si>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</si>
  <si>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</si>
  <si>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</si>
  <si>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</si>
  <si>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Physical Environment - Sewer / Wastewater</t>
  </si>
  <si>
    <t>State Shared Revenues - Public Safety - Firefighter Supplemental Compensation</t>
  </si>
  <si>
    <t>2018 Municipal Population:</t>
  </si>
  <si>
    <t>Local Fiscal Year Ended September 30, 2019</t>
  </si>
  <si>
    <t>State Grant - Economic Environment</t>
  </si>
  <si>
    <t>2019 Municipal Population:</t>
  </si>
  <si>
    <t>Local Fiscal Year Ended September 30, 2020</t>
  </si>
  <si>
    <t>First Local Option Fuel Tax (1 to 6 Cents)</t>
  </si>
  <si>
    <t>Impact Fees - Residential - Transportation</t>
  </si>
  <si>
    <t>Impact Fees - Residential - Culture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</si>
  <si>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</si>
  <si>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</si>
  <si>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</si>
  <si>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</si>
  <si>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</si>
  <si>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</si>
  <si>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</si>
  <si>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</si>
  <si>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State Communications Services Taxes</t>
  </si>
  <si>
    <t>Building Permits (Buildling Permit Fees)</t>
  </si>
  <si>
    <t>Special Assessments - Charges for Public Services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</si>
  <si>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</si>
  <si>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</si>
  <si>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</si>
  <si>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</si>
  <si>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</si>
  <si>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</si>
  <si>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</si>
  <si>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Local Communications Services Taxes</t>
  </si>
  <si>
    <t>Federal Grant - American Rescue Plan Act Funds</t>
  </si>
  <si>
    <t>2022 Municipal Population:</t>
  </si>
  <si>
    <t>Local Fiscal Year Ended September 30, 2023</t>
  </si>
  <si>
    <t>County Ninth-Cent Voted Fuel Tax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</si>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</sst>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137</v>
      </c>
      <c r="N4" s="35" t="s">
        <v>9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2360183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2360183</v>
      </c>
      <c r="P5" s="33">
        <f t="shared" ref="P5:P36" si="1">(O5/P$55)</f>
        <v>1016.0064571674559</v>
      </c>
      <c r="Q5" s="6"/>
    </row>
    <row r="6" spans="1:134">
      <c r="A6" s="12"/>
      <c r="B6" s="25">
        <v>311</v>
      </c>
      <c r="C6" s="20" t="s">
        <v>2</v>
      </c>
      <c r="D6" s="46">
        <v>1358641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1358641</v>
      </c>
      <c r="P6" s="47">
        <f t="shared" si="1"/>
        <v>584.86482996125699</v>
      </c>
      <c r="Q6" s="9"/>
    </row>
    <row r="7" spans="1:134">
      <c r="A7" s="12"/>
      <c r="B7" s="25">
        <v>312.3</v>
      </c>
      <c r="C7" s="20" t="s">
        <v>156</v>
      </c>
      <c r="D7" s="46">
        <v>318204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318204</v>
      </c>
      <c r="P7" s="47">
        <f t="shared" si="1"/>
        <v>136.9797675419716</v>
      </c>
      <c r="Q7" s="9"/>
    </row>
    <row r="8" spans="1:134">
      <c r="A8" s="12"/>
      <c r="B8" s="25">
        <v>312.41000000000003</v>
      </c>
      <c r="C8" s="20" t="s">
        <v>140</v>
      </c>
      <c r="D8" s="46">
        <v>52365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52365</v>
      </c>
      <c r="P8" s="47">
        <f t="shared" si="1"/>
        <v>22.541971588463195</v>
      </c>
      <c r="Q8" s="9"/>
    </row>
    <row r="9" spans="1:134">
      <c r="A9" s="12"/>
      <c r="B9" s="25">
        <v>314.10000000000002</v>
      </c>
      <c r="C9" s="20" t="s">
        <v>12</v>
      </c>
      <c r="D9" s="46">
        <v>413962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413962</v>
      </c>
      <c r="P9" s="47">
        <f t="shared" si="1"/>
        <v>178.20146362462333</v>
      </c>
      <c r="Q9" s="9"/>
    </row>
    <row r="10" spans="1:134">
      <c r="A10" s="12"/>
      <c r="B10" s="25">
        <v>314.3</v>
      </c>
      <c r="C10" s="20" t="s">
        <v>13</v>
      </c>
      <c r="D10" s="46">
        <v>59794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59794</v>
      </c>
      <c r="P10" s="47">
        <f t="shared" si="1"/>
        <v>25.739991390443393</v>
      </c>
      <c r="Q10" s="9"/>
    </row>
    <row r="11" spans="1:134">
      <c r="A11" s="12"/>
      <c r="B11" s="25">
        <v>314.8</v>
      </c>
      <c r="C11" s="20" t="s">
        <v>110</v>
      </c>
      <c r="D11" s="46">
        <v>51617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51617</v>
      </c>
      <c r="P11" s="47">
        <f t="shared" si="1"/>
        <v>22.219974171330175</v>
      </c>
      <c r="Q11" s="9"/>
    </row>
    <row r="12" spans="1:134">
      <c r="A12" s="12"/>
      <c r="B12" s="25">
        <v>315.2</v>
      </c>
      <c r="C12" s="20" t="s">
        <v>152</v>
      </c>
      <c r="D12" s="46">
        <v>92814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92814</v>
      </c>
      <c r="P12" s="47">
        <f t="shared" si="1"/>
        <v>39.954369349978478</v>
      </c>
      <c r="Q12" s="9"/>
    </row>
    <row r="13" spans="1:134">
      <c r="A13" s="12"/>
      <c r="B13" s="25">
        <v>316</v>
      </c>
      <c r="C13" s="20" t="s">
        <v>82</v>
      </c>
      <c r="D13" s="46">
        <v>12786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12786</v>
      </c>
      <c r="P13" s="47">
        <f t="shared" si="1"/>
        <v>5.5040895393887217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SUM(D15:D24)</f>
        <v>472702</v>
      </c>
      <c r="E14" s="32">
        <f t="shared" si="3"/>
        <v>223233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695935</v>
      </c>
      <c r="P14" s="45">
        <f t="shared" si="1"/>
        <v>299.58458889367199</v>
      </c>
      <c r="Q14" s="10"/>
    </row>
    <row r="15" spans="1:134">
      <c r="A15" s="12"/>
      <c r="B15" s="25">
        <v>322</v>
      </c>
      <c r="C15" s="20" t="s">
        <v>143</v>
      </c>
      <c r="D15" s="46">
        <v>49729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49729</v>
      </c>
      <c r="P15" s="47">
        <f t="shared" si="1"/>
        <v>21.407232027550581</v>
      </c>
      <c r="Q15" s="9"/>
    </row>
    <row r="16" spans="1:134">
      <c r="A16" s="12"/>
      <c r="B16" s="25">
        <v>323.10000000000002</v>
      </c>
      <c r="C16" s="20" t="s">
        <v>17</v>
      </c>
      <c r="D16" s="46">
        <v>340435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340435</v>
      </c>
      <c r="P16" s="47">
        <f t="shared" si="1"/>
        <v>146.54972018941024</v>
      </c>
      <c r="Q16" s="9"/>
    </row>
    <row r="17" spans="1:17">
      <c r="A17" s="12"/>
      <c r="B17" s="25">
        <v>323.7</v>
      </c>
      <c r="C17" s="20" t="s">
        <v>18</v>
      </c>
      <c r="D17" s="46">
        <v>63776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63776</v>
      </c>
      <c r="P17" s="47">
        <f t="shared" si="1"/>
        <v>27.454154111063279</v>
      </c>
      <c r="Q17" s="9"/>
    </row>
    <row r="18" spans="1:17">
      <c r="A18" s="12"/>
      <c r="B18" s="25">
        <v>324.11</v>
      </c>
      <c r="C18" s="20" t="s">
        <v>83</v>
      </c>
      <c r="D18" s="46">
        <v>2571</v>
      </c>
      <c r="E18" s="46">
        <v>1621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4192</v>
      </c>
      <c r="P18" s="47">
        <f t="shared" si="1"/>
        <v>1.8045630650021525</v>
      </c>
      <c r="Q18" s="9"/>
    </row>
    <row r="19" spans="1:17">
      <c r="A19" s="12"/>
      <c r="B19" s="25">
        <v>324.12</v>
      </c>
      <c r="C19" s="20" t="s">
        <v>66</v>
      </c>
      <c r="D19" s="46">
        <v>8428</v>
      </c>
      <c r="E19" s="46">
        <v>2710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11138</v>
      </c>
      <c r="P19" s="47">
        <f t="shared" si="1"/>
        <v>4.7946620749031421</v>
      </c>
      <c r="Q19" s="9"/>
    </row>
    <row r="20" spans="1:17">
      <c r="A20" s="12"/>
      <c r="B20" s="25">
        <v>324.31</v>
      </c>
      <c r="C20" s="20" t="s">
        <v>132</v>
      </c>
      <c r="D20" s="46">
        <v>944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944</v>
      </c>
      <c r="P20" s="47">
        <f t="shared" si="1"/>
        <v>0.40637107188979765</v>
      </c>
      <c r="Q20" s="9"/>
    </row>
    <row r="21" spans="1:17">
      <c r="A21" s="12"/>
      <c r="B21" s="25">
        <v>324.32</v>
      </c>
      <c r="C21" s="20" t="s">
        <v>67</v>
      </c>
      <c r="D21" s="46">
        <v>5156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5156</v>
      </c>
      <c r="P21" s="47">
        <f t="shared" si="1"/>
        <v>2.219543693499785</v>
      </c>
      <c r="Q21" s="9"/>
    </row>
    <row r="22" spans="1:17">
      <c r="A22" s="12"/>
      <c r="B22" s="25">
        <v>324.61</v>
      </c>
      <c r="C22" s="20" t="s">
        <v>133</v>
      </c>
      <c r="D22" s="46">
        <v>283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283</v>
      </c>
      <c r="P22" s="47">
        <f t="shared" si="1"/>
        <v>0.12182522600086096</v>
      </c>
      <c r="Q22" s="9"/>
    </row>
    <row r="23" spans="1:17">
      <c r="A23" s="12"/>
      <c r="B23" s="25">
        <v>325.2</v>
      </c>
      <c r="C23" s="20" t="s">
        <v>144</v>
      </c>
      <c r="D23" s="46">
        <v>0</v>
      </c>
      <c r="E23" s="46">
        <v>218902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218902</v>
      </c>
      <c r="P23" s="47">
        <f t="shared" si="1"/>
        <v>94.232458028411543</v>
      </c>
      <c r="Q23" s="9"/>
    </row>
    <row r="24" spans="1:17">
      <c r="A24" s="12"/>
      <c r="B24" s="25">
        <v>329.5</v>
      </c>
      <c r="C24" s="20" t="s">
        <v>145</v>
      </c>
      <c r="D24" s="46">
        <v>1380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1380</v>
      </c>
      <c r="P24" s="47">
        <f t="shared" si="1"/>
        <v>0.59405940594059403</v>
      </c>
      <c r="Q24" s="9"/>
    </row>
    <row r="25" spans="1:17" ht="15.75">
      <c r="A25" s="29" t="s">
        <v>146</v>
      </c>
      <c r="B25" s="30"/>
      <c r="C25" s="31"/>
      <c r="D25" s="32">
        <f t="shared" ref="D25:N25" si="5">SUM(D26:D36)</f>
        <v>716616</v>
      </c>
      <c r="E25" s="32">
        <f t="shared" si="5"/>
        <v>348028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427159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1491803</v>
      </c>
      <c r="P25" s="45">
        <f t="shared" si="1"/>
        <v>642.18811881188117</v>
      </c>
      <c r="Q25" s="10"/>
    </row>
    <row r="26" spans="1:17">
      <c r="A26" s="12"/>
      <c r="B26" s="25">
        <v>331.2</v>
      </c>
      <c r="C26" s="20" t="s">
        <v>21</v>
      </c>
      <c r="D26" s="46">
        <v>37397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37397</v>
      </c>
      <c r="P26" s="47">
        <f t="shared" si="1"/>
        <v>16.098579423159709</v>
      </c>
      <c r="Q26" s="9"/>
    </row>
    <row r="27" spans="1:17">
      <c r="A27" s="12"/>
      <c r="B27" s="25">
        <v>331.51</v>
      </c>
      <c r="C27" s="20" t="s">
        <v>153</v>
      </c>
      <c r="D27" s="46">
        <v>167707</v>
      </c>
      <c r="E27" s="46">
        <v>0</v>
      </c>
      <c r="F27" s="46">
        <v>0</v>
      </c>
      <c r="G27" s="46">
        <v>0</v>
      </c>
      <c r="H27" s="46">
        <v>0</v>
      </c>
      <c r="I27" s="46">
        <v>427159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6">SUM(D27:N27)</f>
        <v>594866</v>
      </c>
      <c r="P27" s="47">
        <f t="shared" si="1"/>
        <v>256.07662505380972</v>
      </c>
      <c r="Q27" s="9"/>
    </row>
    <row r="28" spans="1:17">
      <c r="A28" s="12"/>
      <c r="B28" s="25">
        <v>334.2</v>
      </c>
      <c r="C28" s="20" t="s">
        <v>74</v>
      </c>
      <c r="D28" s="46">
        <v>150300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150300</v>
      </c>
      <c r="P28" s="47">
        <f t="shared" si="1"/>
        <v>64.700817907877749</v>
      </c>
      <c r="Q28" s="9"/>
    </row>
    <row r="29" spans="1:17">
      <c r="A29" s="12"/>
      <c r="B29" s="25">
        <v>335.125</v>
      </c>
      <c r="C29" s="20" t="s">
        <v>147</v>
      </c>
      <c r="D29" s="46">
        <v>101462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101462</v>
      </c>
      <c r="P29" s="47">
        <f t="shared" si="1"/>
        <v>43.677141627206197</v>
      </c>
      <c r="Q29" s="9"/>
    </row>
    <row r="30" spans="1:17">
      <c r="A30" s="12"/>
      <c r="B30" s="25">
        <v>335.14</v>
      </c>
      <c r="C30" s="20" t="s">
        <v>85</v>
      </c>
      <c r="D30" s="46">
        <v>1760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1760</v>
      </c>
      <c r="P30" s="47">
        <f t="shared" si="1"/>
        <v>0.75764098148945325</v>
      </c>
      <c r="Q30" s="9"/>
    </row>
    <row r="31" spans="1:17">
      <c r="A31" s="12"/>
      <c r="B31" s="25">
        <v>335.15</v>
      </c>
      <c r="C31" s="20" t="s">
        <v>86</v>
      </c>
      <c r="D31" s="46">
        <v>4050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4050</v>
      </c>
      <c r="P31" s="47">
        <f t="shared" si="1"/>
        <v>1.743435213086526</v>
      </c>
      <c r="Q31" s="9"/>
    </row>
    <row r="32" spans="1:17">
      <c r="A32" s="12"/>
      <c r="B32" s="25">
        <v>335.18</v>
      </c>
      <c r="C32" s="20" t="s">
        <v>148</v>
      </c>
      <c r="D32" s="46">
        <v>160263</v>
      </c>
      <c r="E32" s="46">
        <v>348028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508291</v>
      </c>
      <c r="P32" s="47">
        <f t="shared" si="1"/>
        <v>218.80800688764529</v>
      </c>
      <c r="Q32" s="9"/>
    </row>
    <row r="33" spans="1:17">
      <c r="A33" s="12"/>
      <c r="B33" s="25">
        <v>335.48</v>
      </c>
      <c r="C33" s="20" t="s">
        <v>28</v>
      </c>
      <c r="D33" s="46">
        <v>75473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7">SUM(D33:N33)</f>
        <v>75473</v>
      </c>
      <c r="P33" s="47">
        <f t="shared" si="1"/>
        <v>32.4894532931554</v>
      </c>
      <c r="Q33" s="9"/>
    </row>
    <row r="34" spans="1:17">
      <c r="A34" s="12"/>
      <c r="B34" s="25">
        <v>335.9</v>
      </c>
      <c r="C34" s="20" t="s">
        <v>29</v>
      </c>
      <c r="D34" s="46">
        <v>4220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4220</v>
      </c>
      <c r="P34" s="47">
        <f t="shared" si="1"/>
        <v>1.816616444253121</v>
      </c>
      <c r="Q34" s="9"/>
    </row>
    <row r="35" spans="1:17">
      <c r="A35" s="12"/>
      <c r="B35" s="25">
        <v>338</v>
      </c>
      <c r="C35" s="20" t="s">
        <v>88</v>
      </c>
      <c r="D35" s="46">
        <v>11737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11737</v>
      </c>
      <c r="P35" s="47">
        <f t="shared" si="1"/>
        <v>5.0525182953077916</v>
      </c>
      <c r="Q35" s="9"/>
    </row>
    <row r="36" spans="1:17">
      <c r="A36" s="12"/>
      <c r="B36" s="25">
        <v>339</v>
      </c>
      <c r="C36" s="20" t="s">
        <v>68</v>
      </c>
      <c r="D36" s="46">
        <v>2247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2247</v>
      </c>
      <c r="P36" s="47">
        <f t="shared" si="1"/>
        <v>0.9672836848902282</v>
      </c>
      <c r="Q36" s="9"/>
    </row>
    <row r="37" spans="1:17" ht="15.75">
      <c r="A37" s="29" t="s">
        <v>34</v>
      </c>
      <c r="B37" s="30"/>
      <c r="C37" s="31"/>
      <c r="D37" s="32">
        <f t="shared" ref="D37:N37" si="8">SUM(D38:D42)</f>
        <v>16659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2128974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>SUM(D37:N37)</f>
        <v>2145633</v>
      </c>
      <c r="P37" s="45">
        <f t="shared" ref="P37:P68" si="9">(O37/P$55)</f>
        <v>923.64743865690912</v>
      </c>
      <c r="Q37" s="10"/>
    </row>
    <row r="38" spans="1:17">
      <c r="A38" s="12"/>
      <c r="B38" s="25">
        <v>343.3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686353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1" si="10">SUM(D38:N38)</f>
        <v>686353</v>
      </c>
      <c r="P38" s="47">
        <f t="shared" si="9"/>
        <v>295.45975032285838</v>
      </c>
      <c r="Q38" s="9"/>
    </row>
    <row r="39" spans="1:17">
      <c r="A39" s="12"/>
      <c r="B39" s="25">
        <v>343.4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774681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774681</v>
      </c>
      <c r="P39" s="47">
        <f t="shared" si="9"/>
        <v>333.48299612569951</v>
      </c>
      <c r="Q39" s="9"/>
    </row>
    <row r="40" spans="1:17">
      <c r="A40" s="12"/>
      <c r="B40" s="25">
        <v>343.5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667940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667940</v>
      </c>
      <c r="P40" s="47">
        <f t="shared" si="9"/>
        <v>287.53336203185535</v>
      </c>
      <c r="Q40" s="9"/>
    </row>
    <row r="41" spans="1:17">
      <c r="A41" s="12"/>
      <c r="B41" s="25">
        <v>347.5</v>
      </c>
      <c r="C41" s="20" t="s">
        <v>45</v>
      </c>
      <c r="D41" s="46">
        <v>8355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8355</v>
      </c>
      <c r="P41" s="47">
        <f t="shared" si="9"/>
        <v>3.5966422729229444</v>
      </c>
      <c r="Q41" s="9"/>
    </row>
    <row r="42" spans="1:17">
      <c r="A42" s="12"/>
      <c r="B42" s="25">
        <v>349</v>
      </c>
      <c r="C42" s="20" t="s">
        <v>149</v>
      </c>
      <c r="D42" s="46">
        <v>8304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8304</v>
      </c>
      <c r="P42" s="47">
        <f t="shared" si="9"/>
        <v>3.5746879035729662</v>
      </c>
      <c r="Q42" s="9"/>
    </row>
    <row r="43" spans="1:17" ht="15.75">
      <c r="A43" s="29" t="s">
        <v>35</v>
      </c>
      <c r="B43" s="30"/>
      <c r="C43" s="31"/>
      <c r="D43" s="32">
        <f t="shared" ref="D43:N43" si="11">SUM(D44:D45)</f>
        <v>13616</v>
      </c>
      <c r="E43" s="32">
        <f t="shared" si="11"/>
        <v>603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>SUM(D43:N43)</f>
        <v>14219</v>
      </c>
      <c r="P43" s="45">
        <f t="shared" si="9"/>
        <v>6.1209642703400773</v>
      </c>
      <c r="Q43" s="10"/>
    </row>
    <row r="44" spans="1:17">
      <c r="A44" s="13"/>
      <c r="B44" s="39">
        <v>351.1</v>
      </c>
      <c r="C44" s="21" t="s">
        <v>48</v>
      </c>
      <c r="D44" s="46">
        <v>13616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13616</v>
      </c>
      <c r="P44" s="47">
        <f t="shared" si="9"/>
        <v>5.8613861386138613</v>
      </c>
      <c r="Q44" s="9"/>
    </row>
    <row r="45" spans="1:17">
      <c r="A45" s="13"/>
      <c r="B45" s="39">
        <v>359</v>
      </c>
      <c r="C45" s="21" t="s">
        <v>49</v>
      </c>
      <c r="D45" s="46">
        <v>0</v>
      </c>
      <c r="E45" s="46">
        <v>603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" si="12">SUM(D45:N45)</f>
        <v>603</v>
      </c>
      <c r="P45" s="47">
        <f t="shared" si="9"/>
        <v>0.25957813172621608</v>
      </c>
      <c r="Q45" s="9"/>
    </row>
    <row r="46" spans="1:17" ht="15.75">
      <c r="A46" s="29" t="s">
        <v>3</v>
      </c>
      <c r="B46" s="30"/>
      <c r="C46" s="31"/>
      <c r="D46" s="32">
        <f t="shared" ref="D46:N46" si="13">SUM(D47:D50)</f>
        <v>60517</v>
      </c>
      <c r="E46" s="32">
        <f t="shared" si="13"/>
        <v>5608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85975</v>
      </c>
      <c r="J46" s="32">
        <f t="shared" si="13"/>
        <v>0</v>
      </c>
      <c r="K46" s="32">
        <f t="shared" si="13"/>
        <v>0</v>
      </c>
      <c r="L46" s="32">
        <f t="shared" si="13"/>
        <v>0</v>
      </c>
      <c r="M46" s="32">
        <f t="shared" si="13"/>
        <v>0</v>
      </c>
      <c r="N46" s="32">
        <f t="shared" si="13"/>
        <v>0</v>
      </c>
      <c r="O46" s="32">
        <f>SUM(D46:N46)</f>
        <v>152100</v>
      </c>
      <c r="P46" s="45">
        <f t="shared" si="9"/>
        <v>65.475678002582868</v>
      </c>
      <c r="Q46" s="10"/>
    </row>
    <row r="47" spans="1:17">
      <c r="A47" s="12"/>
      <c r="B47" s="25">
        <v>361.1</v>
      </c>
      <c r="C47" s="20" t="s">
        <v>50</v>
      </c>
      <c r="D47" s="46">
        <v>21842</v>
      </c>
      <c r="E47" s="46">
        <v>1108</v>
      </c>
      <c r="F47" s="46">
        <v>0</v>
      </c>
      <c r="G47" s="46">
        <v>0</v>
      </c>
      <c r="H47" s="46">
        <v>0</v>
      </c>
      <c r="I47" s="46">
        <v>16392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39342</v>
      </c>
      <c r="P47" s="47">
        <f t="shared" si="9"/>
        <v>16.935858803271632</v>
      </c>
      <c r="Q47" s="9"/>
    </row>
    <row r="48" spans="1:17">
      <c r="A48" s="12"/>
      <c r="B48" s="25">
        <v>362</v>
      </c>
      <c r="C48" s="20" t="s">
        <v>51</v>
      </c>
      <c r="D48" s="46">
        <v>1207</v>
      </c>
      <c r="E48" s="46">
        <v>0</v>
      </c>
      <c r="F48" s="46">
        <v>0</v>
      </c>
      <c r="G48" s="46">
        <v>0</v>
      </c>
      <c r="H48" s="46">
        <v>0</v>
      </c>
      <c r="I48" s="46">
        <v>29238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2" si="14">SUM(D48:N48)</f>
        <v>30445</v>
      </c>
      <c r="P48" s="47">
        <f t="shared" si="9"/>
        <v>13.105897546276367</v>
      </c>
      <c r="Q48" s="9"/>
    </row>
    <row r="49" spans="1:120">
      <c r="A49" s="12"/>
      <c r="B49" s="25">
        <v>366</v>
      </c>
      <c r="C49" s="20" t="s">
        <v>52</v>
      </c>
      <c r="D49" s="46">
        <v>0</v>
      </c>
      <c r="E49" s="46">
        <v>4275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4275</v>
      </c>
      <c r="P49" s="47">
        <f t="shared" si="9"/>
        <v>1.8402927249246663</v>
      </c>
      <c r="Q49" s="9"/>
    </row>
    <row r="50" spans="1:120">
      <c r="A50" s="12"/>
      <c r="B50" s="25">
        <v>369.9</v>
      </c>
      <c r="C50" s="20" t="s">
        <v>53</v>
      </c>
      <c r="D50" s="46">
        <v>37468</v>
      </c>
      <c r="E50" s="46">
        <v>225</v>
      </c>
      <c r="F50" s="46">
        <v>0</v>
      </c>
      <c r="G50" s="46">
        <v>0</v>
      </c>
      <c r="H50" s="46">
        <v>0</v>
      </c>
      <c r="I50" s="46">
        <v>40345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78038</v>
      </c>
      <c r="P50" s="47">
        <f t="shared" si="9"/>
        <v>33.593628928110199</v>
      </c>
      <c r="Q50" s="9"/>
    </row>
    <row r="51" spans="1:120" ht="15.75">
      <c r="A51" s="29" t="s">
        <v>36</v>
      </c>
      <c r="B51" s="30"/>
      <c r="C51" s="31"/>
      <c r="D51" s="32">
        <f t="shared" ref="D51:N51" si="15">SUM(D52:D52)</f>
        <v>0</v>
      </c>
      <c r="E51" s="32">
        <f t="shared" si="15"/>
        <v>227199</v>
      </c>
      <c r="F51" s="32">
        <f t="shared" si="15"/>
        <v>0</v>
      </c>
      <c r="G51" s="32">
        <f t="shared" si="15"/>
        <v>0</v>
      </c>
      <c r="H51" s="32">
        <f t="shared" si="15"/>
        <v>0</v>
      </c>
      <c r="I51" s="32">
        <f t="shared" si="15"/>
        <v>0</v>
      </c>
      <c r="J51" s="32">
        <f t="shared" si="15"/>
        <v>0</v>
      </c>
      <c r="K51" s="32">
        <f t="shared" si="15"/>
        <v>0</v>
      </c>
      <c r="L51" s="32">
        <f t="shared" si="15"/>
        <v>0</v>
      </c>
      <c r="M51" s="32">
        <f t="shared" si="15"/>
        <v>0</v>
      </c>
      <c r="N51" s="32">
        <f t="shared" si="15"/>
        <v>0</v>
      </c>
      <c r="O51" s="32">
        <f t="shared" si="14"/>
        <v>227199</v>
      </c>
      <c r="P51" s="45">
        <f t="shared" si="9"/>
        <v>97.804132587171765</v>
      </c>
      <c r="Q51" s="9"/>
    </row>
    <row r="52" spans="1:120" ht="15.75" thickBot="1">
      <c r="A52" s="12"/>
      <c r="B52" s="25">
        <v>381</v>
      </c>
      <c r="C52" s="20" t="s">
        <v>78</v>
      </c>
      <c r="D52" s="46">
        <v>0</v>
      </c>
      <c r="E52" s="46">
        <v>227199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227199</v>
      </c>
      <c r="P52" s="47">
        <f t="shared" si="9"/>
        <v>97.804132587171765</v>
      </c>
      <c r="Q52" s="9"/>
    </row>
    <row r="53" spans="1:120" ht="16.5" thickBot="1">
      <c r="A53" s="14" t="s">
        <v>46</v>
      </c>
      <c r="B53" s="23"/>
      <c r="C53" s="22"/>
      <c r="D53" s="15">
        <f t="shared" ref="D53:N53" si="16">SUM(D5,D14,D25,D37,D43,D46,D51)</f>
        <v>3640293</v>
      </c>
      <c r="E53" s="15">
        <f t="shared" si="16"/>
        <v>804671</v>
      </c>
      <c r="F53" s="15">
        <f t="shared" si="16"/>
        <v>0</v>
      </c>
      <c r="G53" s="15">
        <f t="shared" si="16"/>
        <v>0</v>
      </c>
      <c r="H53" s="15">
        <f t="shared" si="16"/>
        <v>0</v>
      </c>
      <c r="I53" s="15">
        <f t="shared" si="16"/>
        <v>2642108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6"/>
        <v>0</v>
      </c>
      <c r="O53" s="15">
        <f>SUM(D53:N53)</f>
        <v>7087072</v>
      </c>
      <c r="P53" s="38">
        <f t="shared" si="9"/>
        <v>3050.8273783900131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157</v>
      </c>
      <c r="N55" s="48"/>
      <c r="O55" s="48"/>
      <c r="P55" s="43">
        <v>2323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70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1399823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1399823</v>
      </c>
      <c r="O5" s="33">
        <f t="shared" ref="O5:O48" si="1">(N5/O$50)</f>
        <v>650.1732466326057</v>
      </c>
      <c r="P5" s="6"/>
    </row>
    <row r="6" spans="1:133">
      <c r="A6" s="12"/>
      <c r="B6" s="25">
        <v>311</v>
      </c>
      <c r="C6" s="20" t="s">
        <v>2</v>
      </c>
      <c r="D6" s="46">
        <v>726500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726500</v>
      </c>
      <c r="O6" s="47">
        <f t="shared" si="1"/>
        <v>337.43613562470972</v>
      </c>
      <c r="P6" s="9"/>
    </row>
    <row r="7" spans="1:133">
      <c r="A7" s="12"/>
      <c r="B7" s="25">
        <v>312.10000000000002</v>
      </c>
      <c r="C7" s="20" t="s">
        <v>10</v>
      </c>
      <c r="D7" s="46">
        <v>38448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38448</v>
      </c>
      <c r="O7" s="47">
        <f t="shared" si="1"/>
        <v>17.857872735717603</v>
      </c>
      <c r="P7" s="9"/>
    </row>
    <row r="8" spans="1:133">
      <c r="A8" s="12"/>
      <c r="B8" s="25">
        <v>312.60000000000002</v>
      </c>
      <c r="C8" s="20" t="s">
        <v>11</v>
      </c>
      <c r="D8" s="46">
        <v>161254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161254</v>
      </c>
      <c r="O8" s="47">
        <f t="shared" si="1"/>
        <v>74.897352531351601</v>
      </c>
      <c r="P8" s="9"/>
    </row>
    <row r="9" spans="1:133">
      <c r="A9" s="12"/>
      <c r="B9" s="25">
        <v>314.10000000000002</v>
      </c>
      <c r="C9" s="20" t="s">
        <v>12</v>
      </c>
      <c r="D9" s="46">
        <v>315094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315094</v>
      </c>
      <c r="O9" s="47">
        <f t="shared" si="1"/>
        <v>146.35113794705063</v>
      </c>
      <c r="P9" s="9"/>
    </row>
    <row r="10" spans="1:133">
      <c r="A10" s="12"/>
      <c r="B10" s="25">
        <v>314.3</v>
      </c>
      <c r="C10" s="20" t="s">
        <v>13</v>
      </c>
      <c r="D10" s="46">
        <v>38948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38948</v>
      </c>
      <c r="O10" s="47">
        <f t="shared" si="1"/>
        <v>18.090106827682305</v>
      </c>
      <c r="P10" s="9"/>
    </row>
    <row r="11" spans="1:133">
      <c r="A11" s="12"/>
      <c r="B11" s="25">
        <v>314.39999999999998</v>
      </c>
      <c r="C11" s="20" t="s">
        <v>14</v>
      </c>
      <c r="D11" s="46">
        <v>26728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26728</v>
      </c>
      <c r="O11" s="47">
        <f t="shared" si="1"/>
        <v>12.414305620065026</v>
      </c>
      <c r="P11" s="9"/>
    </row>
    <row r="12" spans="1:133">
      <c r="A12" s="12"/>
      <c r="B12" s="25">
        <v>315</v>
      </c>
      <c r="C12" s="20" t="s">
        <v>81</v>
      </c>
      <c r="D12" s="46">
        <v>81033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81033</v>
      </c>
      <c r="O12" s="47">
        <f t="shared" si="1"/>
        <v>37.637250348351138</v>
      </c>
      <c r="P12" s="9"/>
    </row>
    <row r="13" spans="1:133">
      <c r="A13" s="12"/>
      <c r="B13" s="25">
        <v>316</v>
      </c>
      <c r="C13" s="20" t="s">
        <v>82</v>
      </c>
      <c r="D13" s="46">
        <v>11818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11818</v>
      </c>
      <c r="O13" s="47">
        <f t="shared" si="1"/>
        <v>5.4890849976776588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350247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350247</v>
      </c>
      <c r="O14" s="45">
        <f t="shared" si="1"/>
        <v>162.67858801672085</v>
      </c>
      <c r="P14" s="10"/>
    </row>
    <row r="15" spans="1:133">
      <c r="A15" s="12"/>
      <c r="B15" s="25">
        <v>322</v>
      </c>
      <c r="C15" s="20" t="s">
        <v>0</v>
      </c>
      <c r="D15" s="46">
        <v>20044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20044</v>
      </c>
      <c r="O15" s="47">
        <f t="shared" si="1"/>
        <v>9.3098002786809104</v>
      </c>
      <c r="P15" s="9"/>
    </row>
    <row r="16" spans="1:133">
      <c r="A16" s="12"/>
      <c r="B16" s="25">
        <v>323.10000000000002</v>
      </c>
      <c r="C16" s="20" t="s">
        <v>17</v>
      </c>
      <c r="D16" s="46">
        <v>271254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271254</v>
      </c>
      <c r="O16" s="47">
        <f t="shared" si="1"/>
        <v>125.9888527635857</v>
      </c>
      <c r="P16" s="9"/>
    </row>
    <row r="17" spans="1:16">
      <c r="A17" s="12"/>
      <c r="B17" s="25">
        <v>323.7</v>
      </c>
      <c r="C17" s="20" t="s">
        <v>18</v>
      </c>
      <c r="D17" s="46">
        <v>54594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54594</v>
      </c>
      <c r="O17" s="47">
        <f t="shared" si="1"/>
        <v>25.357176033441711</v>
      </c>
      <c r="P17" s="9"/>
    </row>
    <row r="18" spans="1:16">
      <c r="A18" s="12"/>
      <c r="B18" s="25">
        <v>329</v>
      </c>
      <c r="C18" s="20" t="s">
        <v>20</v>
      </c>
      <c r="D18" s="46">
        <v>4355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4355</v>
      </c>
      <c r="O18" s="47">
        <f t="shared" si="1"/>
        <v>2.0227589410125408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SUM(D20:D29)</f>
        <v>249915</v>
      </c>
      <c r="E19" s="32">
        <f t="shared" si="5"/>
        <v>4008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631356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885279</v>
      </c>
      <c r="O19" s="45">
        <f t="shared" si="1"/>
        <v>411.18392940083606</v>
      </c>
      <c r="P19" s="10"/>
    </row>
    <row r="20" spans="1:16">
      <c r="A20" s="12"/>
      <c r="B20" s="25">
        <v>331.2</v>
      </c>
      <c r="C20" s="20" t="s">
        <v>21</v>
      </c>
      <c r="D20" s="46">
        <v>11069</v>
      </c>
      <c r="E20" s="46">
        <v>4008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15077</v>
      </c>
      <c r="O20" s="47">
        <f t="shared" si="1"/>
        <v>7.0027868091035765</v>
      </c>
      <c r="P20" s="9"/>
    </row>
    <row r="21" spans="1:16">
      <c r="A21" s="12"/>
      <c r="B21" s="25">
        <v>331.35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620119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620119</v>
      </c>
      <c r="O21" s="47">
        <f t="shared" si="1"/>
        <v>288.02554575011612</v>
      </c>
      <c r="P21" s="9"/>
    </row>
    <row r="22" spans="1:16">
      <c r="A22" s="12"/>
      <c r="B22" s="25">
        <v>331.5</v>
      </c>
      <c r="C22" s="20" t="s">
        <v>104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11237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11237</v>
      </c>
      <c r="O22" s="47">
        <f t="shared" si="1"/>
        <v>5.219228982814677</v>
      </c>
      <c r="P22" s="9"/>
    </row>
    <row r="23" spans="1:16">
      <c r="A23" s="12"/>
      <c r="B23" s="25">
        <v>335.12</v>
      </c>
      <c r="C23" s="20" t="s">
        <v>84</v>
      </c>
      <c r="D23" s="46">
        <v>89181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89181</v>
      </c>
      <c r="O23" s="47">
        <f t="shared" si="1"/>
        <v>41.421737111007893</v>
      </c>
      <c r="P23" s="9"/>
    </row>
    <row r="24" spans="1:16">
      <c r="A24" s="12"/>
      <c r="B24" s="25">
        <v>335.14</v>
      </c>
      <c r="C24" s="20" t="s">
        <v>85</v>
      </c>
      <c r="D24" s="46">
        <v>1441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1441</v>
      </c>
      <c r="O24" s="47">
        <f t="shared" si="1"/>
        <v>0.66929865304226666</v>
      </c>
      <c r="P24" s="9"/>
    </row>
    <row r="25" spans="1:16">
      <c r="A25" s="12"/>
      <c r="B25" s="25">
        <v>335.15</v>
      </c>
      <c r="C25" s="20" t="s">
        <v>86</v>
      </c>
      <c r="D25" s="46">
        <v>4567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4567</v>
      </c>
      <c r="O25" s="47">
        <f t="shared" si="1"/>
        <v>2.1212261960055736</v>
      </c>
      <c r="P25" s="9"/>
    </row>
    <row r="26" spans="1:16">
      <c r="A26" s="12"/>
      <c r="B26" s="25">
        <v>335.18</v>
      </c>
      <c r="C26" s="20" t="s">
        <v>87</v>
      </c>
      <c r="D26" s="46">
        <v>80101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80101</v>
      </c>
      <c r="O26" s="47">
        <f t="shared" si="1"/>
        <v>37.204366000928935</v>
      </c>
      <c r="P26" s="9"/>
    </row>
    <row r="27" spans="1:16">
      <c r="A27" s="12"/>
      <c r="B27" s="25">
        <v>335.49</v>
      </c>
      <c r="C27" s="20" t="s">
        <v>28</v>
      </c>
      <c r="D27" s="46">
        <v>47141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47141</v>
      </c>
      <c r="O27" s="47">
        <f t="shared" si="1"/>
        <v>21.895494658615885</v>
      </c>
      <c r="P27" s="9"/>
    </row>
    <row r="28" spans="1:16">
      <c r="A28" s="12"/>
      <c r="B28" s="25">
        <v>335.9</v>
      </c>
      <c r="C28" s="20" t="s">
        <v>29</v>
      </c>
      <c r="D28" s="46">
        <v>12750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12750</v>
      </c>
      <c r="O28" s="47">
        <f t="shared" si="1"/>
        <v>5.9219693450998605</v>
      </c>
      <c r="P28" s="9"/>
    </row>
    <row r="29" spans="1:16">
      <c r="A29" s="12"/>
      <c r="B29" s="25">
        <v>339</v>
      </c>
      <c r="C29" s="20" t="s">
        <v>68</v>
      </c>
      <c r="D29" s="46">
        <v>3665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3665</v>
      </c>
      <c r="O29" s="47">
        <f t="shared" si="1"/>
        <v>1.7022758941012541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SUM(D31:D36)</f>
        <v>23019</v>
      </c>
      <c r="E30" s="32">
        <f t="shared" si="7"/>
        <v>226152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1614183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1863354</v>
      </c>
      <c r="O30" s="45">
        <f t="shared" si="1"/>
        <v>865.46864839758473</v>
      </c>
      <c r="P30" s="10"/>
    </row>
    <row r="31" spans="1:16">
      <c r="A31" s="12"/>
      <c r="B31" s="25">
        <v>342.2</v>
      </c>
      <c r="C31" s="20" t="s">
        <v>39</v>
      </c>
      <c r="D31" s="46">
        <v>0</v>
      </c>
      <c r="E31" s="46">
        <v>226152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226152</v>
      </c>
      <c r="O31" s="47">
        <f t="shared" si="1"/>
        <v>105.04040873200186</v>
      </c>
      <c r="P31" s="9"/>
    </row>
    <row r="32" spans="1:16">
      <c r="A32" s="12"/>
      <c r="B32" s="25">
        <v>343.3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460175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460175</v>
      </c>
      <c r="O32" s="47">
        <f t="shared" si="1"/>
        <v>213.73664653971204</v>
      </c>
      <c r="P32" s="9"/>
    </row>
    <row r="33" spans="1:119">
      <c r="A33" s="12"/>
      <c r="B33" s="25">
        <v>343.4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678770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678770</v>
      </c>
      <c r="O33" s="47">
        <f t="shared" si="1"/>
        <v>315.26706920575941</v>
      </c>
      <c r="P33" s="9"/>
    </row>
    <row r="34" spans="1:119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475238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475238</v>
      </c>
      <c r="O34" s="47">
        <f t="shared" si="1"/>
        <v>220.73293079424059</v>
      </c>
      <c r="P34" s="9"/>
    </row>
    <row r="35" spans="1:119">
      <c r="A35" s="12"/>
      <c r="B35" s="25">
        <v>347.5</v>
      </c>
      <c r="C35" s="20" t="s">
        <v>45</v>
      </c>
      <c r="D35" s="46">
        <v>20525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20525</v>
      </c>
      <c r="O35" s="47">
        <f t="shared" si="1"/>
        <v>9.5332094751509526</v>
      </c>
      <c r="P35" s="9"/>
    </row>
    <row r="36" spans="1:119">
      <c r="A36" s="12"/>
      <c r="B36" s="25">
        <v>349</v>
      </c>
      <c r="C36" s="20" t="s">
        <v>105</v>
      </c>
      <c r="D36" s="46">
        <v>2494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2494</v>
      </c>
      <c r="O36" s="47">
        <f t="shared" si="1"/>
        <v>1.1583836507199257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SUM(D38:D40)</f>
        <v>10070</v>
      </c>
      <c r="E37" s="32">
        <f t="shared" si="9"/>
        <v>44024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54094</v>
      </c>
      <c r="O37" s="45">
        <f t="shared" si="1"/>
        <v>25.124941941477008</v>
      </c>
      <c r="P37" s="10"/>
    </row>
    <row r="38" spans="1:119">
      <c r="A38" s="13"/>
      <c r="B38" s="39">
        <v>351.1</v>
      </c>
      <c r="C38" s="21" t="s">
        <v>48</v>
      </c>
      <c r="D38" s="46">
        <v>9955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9955</v>
      </c>
      <c r="O38" s="47">
        <f t="shared" si="1"/>
        <v>4.6237807710171852</v>
      </c>
      <c r="P38" s="9"/>
    </row>
    <row r="39" spans="1:119">
      <c r="A39" s="13"/>
      <c r="B39" s="39">
        <v>354</v>
      </c>
      <c r="C39" s="21" t="s">
        <v>106</v>
      </c>
      <c r="D39" s="46">
        <v>115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115</v>
      </c>
      <c r="O39" s="47">
        <f t="shared" si="1"/>
        <v>5.3413841151881095E-2</v>
      </c>
      <c r="P39" s="9"/>
    </row>
    <row r="40" spans="1:119">
      <c r="A40" s="13"/>
      <c r="B40" s="39">
        <v>359</v>
      </c>
      <c r="C40" s="21" t="s">
        <v>49</v>
      </c>
      <c r="D40" s="46">
        <v>0</v>
      </c>
      <c r="E40" s="46">
        <v>44024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44024</v>
      </c>
      <c r="O40" s="47">
        <f t="shared" si="1"/>
        <v>20.447747329307944</v>
      </c>
      <c r="P40" s="9"/>
    </row>
    <row r="41" spans="1:119" ht="15.75">
      <c r="A41" s="29" t="s">
        <v>3</v>
      </c>
      <c r="B41" s="30"/>
      <c r="C41" s="31"/>
      <c r="D41" s="32">
        <f t="shared" ref="D41:M41" si="11">SUM(D42:D44)</f>
        <v>26489</v>
      </c>
      <c r="E41" s="32">
        <f t="shared" si="11"/>
        <v>9831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73084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109404</v>
      </c>
      <c r="O41" s="45">
        <f t="shared" si="1"/>
        <v>50.814677194612166</v>
      </c>
      <c r="P41" s="10"/>
    </row>
    <row r="42" spans="1:119">
      <c r="A42" s="12"/>
      <c r="B42" s="25">
        <v>361.1</v>
      </c>
      <c r="C42" s="20" t="s">
        <v>50</v>
      </c>
      <c r="D42" s="46">
        <v>2374</v>
      </c>
      <c r="E42" s="46">
        <v>188</v>
      </c>
      <c r="F42" s="46">
        <v>0</v>
      </c>
      <c r="G42" s="46">
        <v>0</v>
      </c>
      <c r="H42" s="46">
        <v>0</v>
      </c>
      <c r="I42" s="46">
        <v>930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3492</v>
      </c>
      <c r="O42" s="47">
        <f t="shared" si="1"/>
        <v>1.6219228982814677</v>
      </c>
      <c r="P42" s="9"/>
    </row>
    <row r="43" spans="1:119">
      <c r="A43" s="12"/>
      <c r="B43" s="25">
        <v>362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18943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18943</v>
      </c>
      <c r="O43" s="47">
        <f t="shared" si="1"/>
        <v>8.7984208081746402</v>
      </c>
      <c r="P43" s="9"/>
    </row>
    <row r="44" spans="1:119">
      <c r="A44" s="12"/>
      <c r="B44" s="25">
        <v>369.9</v>
      </c>
      <c r="C44" s="20" t="s">
        <v>53</v>
      </c>
      <c r="D44" s="46">
        <v>24115</v>
      </c>
      <c r="E44" s="46">
        <v>9643</v>
      </c>
      <c r="F44" s="46">
        <v>0</v>
      </c>
      <c r="G44" s="46">
        <v>0</v>
      </c>
      <c r="H44" s="46">
        <v>0</v>
      </c>
      <c r="I44" s="46">
        <v>53211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86969</v>
      </c>
      <c r="O44" s="47">
        <f t="shared" si="1"/>
        <v>40.394333488156065</v>
      </c>
      <c r="P44" s="9"/>
    </row>
    <row r="45" spans="1:119" ht="15.75">
      <c r="A45" s="29" t="s">
        <v>36</v>
      </c>
      <c r="B45" s="30"/>
      <c r="C45" s="31"/>
      <c r="D45" s="32">
        <f t="shared" ref="D45:M45" si="12">SUM(D46:D47)</f>
        <v>28400</v>
      </c>
      <c r="E45" s="32">
        <f t="shared" si="12"/>
        <v>210000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238400</v>
      </c>
      <c r="O45" s="45">
        <f t="shared" si="1"/>
        <v>110.72921504876916</v>
      </c>
      <c r="P45" s="9"/>
    </row>
    <row r="46" spans="1:119">
      <c r="A46" s="12"/>
      <c r="B46" s="25">
        <v>381</v>
      </c>
      <c r="C46" s="20" t="s">
        <v>78</v>
      </c>
      <c r="D46" s="46">
        <v>0</v>
      </c>
      <c r="E46" s="46">
        <v>210000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210000</v>
      </c>
      <c r="O46" s="47">
        <f t="shared" si="1"/>
        <v>97.538318625174171</v>
      </c>
      <c r="P46" s="9"/>
    </row>
    <row r="47" spans="1:119" ht="15.75" thickBot="1">
      <c r="A47" s="12"/>
      <c r="B47" s="25">
        <v>388.1</v>
      </c>
      <c r="C47" s="20" t="s">
        <v>107</v>
      </c>
      <c r="D47" s="46">
        <v>28400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28400</v>
      </c>
      <c r="O47" s="47">
        <f t="shared" si="1"/>
        <v>13.190896423594983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SUM(D5,D14,D19,D30,D37,D41,D45)</f>
        <v>2087963</v>
      </c>
      <c r="E48" s="15">
        <f t="shared" si="13"/>
        <v>494015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2318623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4900601</v>
      </c>
      <c r="O48" s="38">
        <f t="shared" si="1"/>
        <v>2276.1732466326057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108</v>
      </c>
      <c r="M50" s="48"/>
      <c r="N50" s="48"/>
      <c r="O50" s="43">
        <v>2153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1214348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1214348</v>
      </c>
      <c r="O5" s="33">
        <f t="shared" ref="O5:O36" si="1">(N5/O$55)</f>
        <v>537.32212389380527</v>
      </c>
      <c r="P5" s="6"/>
    </row>
    <row r="6" spans="1:133">
      <c r="A6" s="12"/>
      <c r="B6" s="25">
        <v>311</v>
      </c>
      <c r="C6" s="20" t="s">
        <v>2</v>
      </c>
      <c r="D6" s="46">
        <v>587956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587956</v>
      </c>
      <c r="O6" s="47">
        <f t="shared" si="1"/>
        <v>260.15752212389378</v>
      </c>
      <c r="P6" s="9"/>
    </row>
    <row r="7" spans="1:133">
      <c r="A7" s="12"/>
      <c r="B7" s="25">
        <v>312.10000000000002</v>
      </c>
      <c r="C7" s="20" t="s">
        <v>10</v>
      </c>
      <c r="D7" s="46">
        <v>37165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37165</v>
      </c>
      <c r="O7" s="47">
        <f t="shared" si="1"/>
        <v>16.444690265486727</v>
      </c>
      <c r="P7" s="9"/>
    </row>
    <row r="8" spans="1:133">
      <c r="A8" s="12"/>
      <c r="B8" s="25">
        <v>312.60000000000002</v>
      </c>
      <c r="C8" s="20" t="s">
        <v>11</v>
      </c>
      <c r="D8" s="46">
        <v>153593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153593</v>
      </c>
      <c r="O8" s="47">
        <f t="shared" si="1"/>
        <v>67.961504424778767</v>
      </c>
      <c r="P8" s="9"/>
    </row>
    <row r="9" spans="1:133">
      <c r="A9" s="12"/>
      <c r="B9" s="25">
        <v>314.10000000000002</v>
      </c>
      <c r="C9" s="20" t="s">
        <v>12</v>
      </c>
      <c r="D9" s="46">
        <v>248378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248378</v>
      </c>
      <c r="O9" s="47">
        <f t="shared" si="1"/>
        <v>109.90176991150443</v>
      </c>
      <c r="P9" s="9"/>
    </row>
    <row r="10" spans="1:133">
      <c r="A10" s="12"/>
      <c r="B10" s="25">
        <v>314.3</v>
      </c>
      <c r="C10" s="20" t="s">
        <v>13</v>
      </c>
      <c r="D10" s="46">
        <v>37910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37910</v>
      </c>
      <c r="O10" s="47">
        <f t="shared" si="1"/>
        <v>16.774336283185839</v>
      </c>
      <c r="P10" s="9"/>
    </row>
    <row r="11" spans="1:133">
      <c r="A11" s="12"/>
      <c r="B11" s="25">
        <v>314.39999999999998</v>
      </c>
      <c r="C11" s="20" t="s">
        <v>14</v>
      </c>
      <c r="D11" s="46">
        <v>36198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36198</v>
      </c>
      <c r="O11" s="47">
        <f t="shared" si="1"/>
        <v>16.016814159292036</v>
      </c>
      <c r="P11" s="9"/>
    </row>
    <row r="12" spans="1:133">
      <c r="A12" s="12"/>
      <c r="B12" s="25">
        <v>315</v>
      </c>
      <c r="C12" s="20" t="s">
        <v>81</v>
      </c>
      <c r="D12" s="46">
        <v>98262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98262</v>
      </c>
      <c r="O12" s="47">
        <f t="shared" si="1"/>
        <v>43.478761061946905</v>
      </c>
      <c r="P12" s="9"/>
    </row>
    <row r="13" spans="1:133">
      <c r="A13" s="12"/>
      <c r="B13" s="25">
        <v>316</v>
      </c>
      <c r="C13" s="20" t="s">
        <v>82</v>
      </c>
      <c r="D13" s="46">
        <v>14886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14886</v>
      </c>
      <c r="O13" s="47">
        <f t="shared" si="1"/>
        <v>6.5867256637168143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351132</v>
      </c>
      <c r="E14" s="32">
        <f t="shared" si="3"/>
        <v>4597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5292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361021</v>
      </c>
      <c r="O14" s="45">
        <f t="shared" si="1"/>
        <v>159.74380530973451</v>
      </c>
      <c r="P14" s="10"/>
    </row>
    <row r="15" spans="1:133">
      <c r="A15" s="12"/>
      <c r="B15" s="25">
        <v>322</v>
      </c>
      <c r="C15" s="20" t="s">
        <v>0</v>
      </c>
      <c r="D15" s="46">
        <v>25342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25342</v>
      </c>
      <c r="O15" s="47">
        <f t="shared" si="1"/>
        <v>11.213274336283186</v>
      </c>
      <c r="P15" s="9"/>
    </row>
    <row r="16" spans="1:133">
      <c r="A16" s="12"/>
      <c r="B16" s="25">
        <v>323.10000000000002</v>
      </c>
      <c r="C16" s="20" t="s">
        <v>17</v>
      </c>
      <c r="D16" s="46">
        <v>257118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257118</v>
      </c>
      <c r="O16" s="47">
        <f t="shared" si="1"/>
        <v>113.76902654867257</v>
      </c>
      <c r="P16" s="9"/>
    </row>
    <row r="17" spans="1:16">
      <c r="A17" s="12"/>
      <c r="B17" s="25">
        <v>323.7</v>
      </c>
      <c r="C17" s="20" t="s">
        <v>18</v>
      </c>
      <c r="D17" s="46">
        <v>53510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53510</v>
      </c>
      <c r="O17" s="47">
        <f t="shared" si="1"/>
        <v>23.676991150442479</v>
      </c>
      <c r="P17" s="9"/>
    </row>
    <row r="18" spans="1:16">
      <c r="A18" s="12"/>
      <c r="B18" s="25">
        <v>324.11</v>
      </c>
      <c r="C18" s="20" t="s">
        <v>83</v>
      </c>
      <c r="D18" s="46">
        <v>0</v>
      </c>
      <c r="E18" s="46">
        <v>4597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4597</v>
      </c>
      <c r="O18" s="47">
        <f t="shared" si="1"/>
        <v>2.0340707964601772</v>
      </c>
      <c r="P18" s="9"/>
    </row>
    <row r="19" spans="1:16">
      <c r="A19" s="12"/>
      <c r="B19" s="25">
        <v>324.12</v>
      </c>
      <c r="C19" s="20" t="s">
        <v>66</v>
      </c>
      <c r="D19" s="46">
        <v>4287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4287</v>
      </c>
      <c r="O19" s="47">
        <f t="shared" si="1"/>
        <v>1.8969026548672567</v>
      </c>
      <c r="P19" s="9"/>
    </row>
    <row r="20" spans="1:16">
      <c r="A20" s="12"/>
      <c r="B20" s="25">
        <v>324.22000000000003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5292</v>
      </c>
      <c r="O20" s="47">
        <f t="shared" si="1"/>
        <v>2.3415929203539823</v>
      </c>
      <c r="P20" s="9"/>
    </row>
    <row r="21" spans="1:16">
      <c r="A21" s="12"/>
      <c r="B21" s="25">
        <v>324.32</v>
      </c>
      <c r="C21" s="20" t="s">
        <v>67</v>
      </c>
      <c r="D21" s="46">
        <v>6020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6020</v>
      </c>
      <c r="O21" s="47">
        <f t="shared" si="1"/>
        <v>2.663716814159292</v>
      </c>
      <c r="P21" s="9"/>
    </row>
    <row r="22" spans="1:16">
      <c r="A22" s="12"/>
      <c r="B22" s="25">
        <v>329</v>
      </c>
      <c r="C22" s="20" t="s">
        <v>20</v>
      </c>
      <c r="D22" s="46">
        <v>4855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4855</v>
      </c>
      <c r="O22" s="47">
        <f t="shared" si="1"/>
        <v>2.1482300884955752</v>
      </c>
      <c r="P22" s="9"/>
    </row>
    <row r="23" spans="1:16" ht="15.75">
      <c r="A23" s="29" t="s">
        <v>22</v>
      </c>
      <c r="B23" s="30"/>
      <c r="C23" s="31"/>
      <c r="D23" s="32">
        <f t="shared" ref="D23:M23" si="5">SUM(D24:D33)</f>
        <v>229379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18618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247997</v>
      </c>
      <c r="O23" s="45">
        <f t="shared" si="1"/>
        <v>109.73318584070796</v>
      </c>
      <c r="P23" s="10"/>
    </row>
    <row r="24" spans="1:16">
      <c r="A24" s="12"/>
      <c r="B24" s="25">
        <v>331.2</v>
      </c>
      <c r="C24" s="20" t="s">
        <v>21</v>
      </c>
      <c r="D24" s="46">
        <v>2827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2827</v>
      </c>
      <c r="O24" s="47">
        <f t="shared" si="1"/>
        <v>1.2508849557522124</v>
      </c>
      <c r="P24" s="9"/>
    </row>
    <row r="25" spans="1:16">
      <c r="A25" s="12"/>
      <c r="B25" s="25">
        <v>331.35</v>
      </c>
      <c r="C25" s="20" t="s">
        <v>72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18618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18618</v>
      </c>
      <c r="O25" s="47">
        <f t="shared" si="1"/>
        <v>8.2380530973451336</v>
      </c>
      <c r="P25" s="9"/>
    </row>
    <row r="26" spans="1:16">
      <c r="A26" s="12"/>
      <c r="B26" s="25">
        <v>335.12</v>
      </c>
      <c r="C26" s="20" t="s">
        <v>84</v>
      </c>
      <c r="D26" s="46">
        <v>88840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88840</v>
      </c>
      <c r="O26" s="47">
        <f t="shared" si="1"/>
        <v>39.309734513274336</v>
      </c>
      <c r="P26" s="9"/>
    </row>
    <row r="27" spans="1:16">
      <c r="A27" s="12"/>
      <c r="B27" s="25">
        <v>335.14</v>
      </c>
      <c r="C27" s="20" t="s">
        <v>85</v>
      </c>
      <c r="D27" s="46">
        <v>1113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1113</v>
      </c>
      <c r="O27" s="47">
        <f t="shared" si="1"/>
        <v>0.4924778761061947</v>
      </c>
      <c r="P27" s="9"/>
    </row>
    <row r="28" spans="1:16">
      <c r="A28" s="12"/>
      <c r="B28" s="25">
        <v>335.15</v>
      </c>
      <c r="C28" s="20" t="s">
        <v>86</v>
      </c>
      <c r="D28" s="46">
        <v>1919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1919</v>
      </c>
      <c r="O28" s="47">
        <f t="shared" si="1"/>
        <v>0.84911504424778761</v>
      </c>
      <c r="P28" s="9"/>
    </row>
    <row r="29" spans="1:16">
      <c r="A29" s="12"/>
      <c r="B29" s="25">
        <v>335.18</v>
      </c>
      <c r="C29" s="20" t="s">
        <v>87</v>
      </c>
      <c r="D29" s="46">
        <v>77126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77126</v>
      </c>
      <c r="O29" s="47">
        <f t="shared" si="1"/>
        <v>34.126548672566372</v>
      </c>
      <c r="P29" s="9"/>
    </row>
    <row r="30" spans="1:16">
      <c r="A30" s="12"/>
      <c r="B30" s="25">
        <v>335.49</v>
      </c>
      <c r="C30" s="20" t="s">
        <v>28</v>
      </c>
      <c r="D30" s="46">
        <v>41194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41194</v>
      </c>
      <c r="O30" s="47">
        <f t="shared" si="1"/>
        <v>18.227433628318582</v>
      </c>
      <c r="P30" s="9"/>
    </row>
    <row r="31" spans="1:16">
      <c r="A31" s="12"/>
      <c r="B31" s="25">
        <v>335.9</v>
      </c>
      <c r="C31" s="20" t="s">
        <v>29</v>
      </c>
      <c r="D31" s="46">
        <v>3909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3909</v>
      </c>
      <c r="O31" s="47">
        <f t="shared" si="1"/>
        <v>1.7296460176991151</v>
      </c>
      <c r="P31" s="9"/>
    </row>
    <row r="32" spans="1:16">
      <c r="A32" s="12"/>
      <c r="B32" s="25">
        <v>338</v>
      </c>
      <c r="C32" s="20" t="s">
        <v>88</v>
      </c>
      <c r="D32" s="46">
        <v>8456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8456</v>
      </c>
      <c r="O32" s="47">
        <f t="shared" si="1"/>
        <v>3.7415929203539822</v>
      </c>
      <c r="P32" s="9"/>
    </row>
    <row r="33" spans="1:16">
      <c r="A33" s="12"/>
      <c r="B33" s="25">
        <v>339</v>
      </c>
      <c r="C33" s="20" t="s">
        <v>68</v>
      </c>
      <c r="D33" s="46">
        <v>3995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3995</v>
      </c>
      <c r="O33" s="47">
        <f t="shared" si="1"/>
        <v>1.7676991150442478</v>
      </c>
      <c r="P33" s="9"/>
    </row>
    <row r="34" spans="1:16" ht="15.75">
      <c r="A34" s="29" t="s">
        <v>34</v>
      </c>
      <c r="B34" s="30"/>
      <c r="C34" s="31"/>
      <c r="D34" s="32">
        <f t="shared" ref="D34:M34" si="7">SUM(D35:D40)</f>
        <v>25631</v>
      </c>
      <c r="E34" s="32">
        <f t="shared" si="7"/>
        <v>199367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1603322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1828320</v>
      </c>
      <c r="O34" s="45">
        <f t="shared" si="1"/>
        <v>808.99115044247787</v>
      </c>
      <c r="P34" s="10"/>
    </row>
    <row r="35" spans="1:16">
      <c r="A35" s="12"/>
      <c r="B35" s="25">
        <v>341.9</v>
      </c>
      <c r="C35" s="20" t="s">
        <v>89</v>
      </c>
      <c r="D35" s="46">
        <v>4300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4300</v>
      </c>
      <c r="O35" s="47">
        <f t="shared" si="1"/>
        <v>1.9026548672566372</v>
      </c>
      <c r="P35" s="9"/>
    </row>
    <row r="36" spans="1:16">
      <c r="A36" s="12"/>
      <c r="B36" s="25">
        <v>342.2</v>
      </c>
      <c r="C36" s="20" t="s">
        <v>39</v>
      </c>
      <c r="D36" s="46">
        <v>0</v>
      </c>
      <c r="E36" s="46">
        <v>199367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199367</v>
      </c>
      <c r="O36" s="47">
        <f t="shared" si="1"/>
        <v>88.215486725663723</v>
      </c>
      <c r="P36" s="9"/>
    </row>
    <row r="37" spans="1:16">
      <c r="A37" s="12"/>
      <c r="B37" s="25">
        <v>343.3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444935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444935</v>
      </c>
      <c r="O37" s="47">
        <f t="shared" ref="O37:O53" si="9">(N37/O$55)</f>
        <v>196.87389380530973</v>
      </c>
      <c r="P37" s="9"/>
    </row>
    <row r="38" spans="1:16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675247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675247</v>
      </c>
      <c r="O38" s="47">
        <f t="shared" si="9"/>
        <v>298.78185840707965</v>
      </c>
      <c r="P38" s="9"/>
    </row>
    <row r="39" spans="1:16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483140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483140</v>
      </c>
      <c r="O39" s="47">
        <f t="shared" si="9"/>
        <v>213.77876106194691</v>
      </c>
      <c r="P39" s="9"/>
    </row>
    <row r="40" spans="1:16">
      <c r="A40" s="12"/>
      <c r="B40" s="25">
        <v>347.5</v>
      </c>
      <c r="C40" s="20" t="s">
        <v>45</v>
      </c>
      <c r="D40" s="46">
        <v>21331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21331</v>
      </c>
      <c r="O40" s="47">
        <f t="shared" si="9"/>
        <v>9.4384955752212392</v>
      </c>
      <c r="P40" s="9"/>
    </row>
    <row r="41" spans="1:16" ht="15.75">
      <c r="A41" s="29" t="s">
        <v>35</v>
      </c>
      <c r="B41" s="30"/>
      <c r="C41" s="31"/>
      <c r="D41" s="32">
        <f t="shared" ref="D41:M41" si="10">SUM(D42:D43)</f>
        <v>10529</v>
      </c>
      <c r="E41" s="32">
        <f t="shared" si="10"/>
        <v>20981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3" si="11">SUM(D41:M41)</f>
        <v>31510</v>
      </c>
      <c r="O41" s="45">
        <f t="shared" si="9"/>
        <v>13.942477876106194</v>
      </c>
      <c r="P41" s="10"/>
    </row>
    <row r="42" spans="1:16">
      <c r="A42" s="13"/>
      <c r="B42" s="39">
        <v>351.1</v>
      </c>
      <c r="C42" s="21" t="s">
        <v>48</v>
      </c>
      <c r="D42" s="46">
        <v>10529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10529</v>
      </c>
      <c r="O42" s="47">
        <f t="shared" si="9"/>
        <v>4.6588495575221236</v>
      </c>
      <c r="P42" s="9"/>
    </row>
    <row r="43" spans="1:16">
      <c r="A43" s="13"/>
      <c r="B43" s="39">
        <v>359</v>
      </c>
      <c r="C43" s="21" t="s">
        <v>49</v>
      </c>
      <c r="D43" s="46">
        <v>0</v>
      </c>
      <c r="E43" s="46">
        <v>20981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20981</v>
      </c>
      <c r="O43" s="47">
        <f t="shared" si="9"/>
        <v>9.2836283185840713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SUM(D45:D48)</f>
        <v>117466</v>
      </c>
      <c r="E44" s="32">
        <f t="shared" si="12"/>
        <v>856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38311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156633</v>
      </c>
      <c r="O44" s="45">
        <f t="shared" si="9"/>
        <v>69.306637168141592</v>
      </c>
      <c r="P44" s="10"/>
    </row>
    <row r="45" spans="1:16">
      <c r="A45" s="12"/>
      <c r="B45" s="25">
        <v>361.1</v>
      </c>
      <c r="C45" s="20" t="s">
        <v>50</v>
      </c>
      <c r="D45" s="46">
        <v>904</v>
      </c>
      <c r="E45" s="46">
        <v>115</v>
      </c>
      <c r="F45" s="46">
        <v>0</v>
      </c>
      <c r="G45" s="46">
        <v>0</v>
      </c>
      <c r="H45" s="46">
        <v>0</v>
      </c>
      <c r="I45" s="46">
        <v>808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1827</v>
      </c>
      <c r="O45" s="47">
        <f t="shared" si="9"/>
        <v>0.80840707964601766</v>
      </c>
      <c r="P45" s="9"/>
    </row>
    <row r="46" spans="1:16">
      <c r="A46" s="12"/>
      <c r="B46" s="25">
        <v>362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30105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30105</v>
      </c>
      <c r="O46" s="47">
        <f t="shared" si="9"/>
        <v>13.320796460176991</v>
      </c>
      <c r="P46" s="9"/>
    </row>
    <row r="47" spans="1:16">
      <c r="A47" s="12"/>
      <c r="B47" s="25">
        <v>366</v>
      </c>
      <c r="C47" s="20" t="s">
        <v>52</v>
      </c>
      <c r="D47" s="46">
        <v>73786</v>
      </c>
      <c r="E47" s="46">
        <v>705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74491</v>
      </c>
      <c r="O47" s="47">
        <f t="shared" si="9"/>
        <v>32.960619469026547</v>
      </c>
      <c r="P47" s="9"/>
    </row>
    <row r="48" spans="1:16">
      <c r="A48" s="12"/>
      <c r="B48" s="25">
        <v>369.9</v>
      </c>
      <c r="C48" s="20" t="s">
        <v>53</v>
      </c>
      <c r="D48" s="46">
        <v>42776</v>
      </c>
      <c r="E48" s="46">
        <v>36</v>
      </c>
      <c r="F48" s="46">
        <v>0</v>
      </c>
      <c r="G48" s="46">
        <v>0</v>
      </c>
      <c r="H48" s="46">
        <v>0</v>
      </c>
      <c r="I48" s="46">
        <v>7398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50210</v>
      </c>
      <c r="O48" s="47">
        <f t="shared" si="9"/>
        <v>22.216814159292035</v>
      </c>
      <c r="P48" s="9"/>
    </row>
    <row r="49" spans="1:119" ht="15.75">
      <c r="A49" s="29" t="s">
        <v>36</v>
      </c>
      <c r="B49" s="30"/>
      <c r="C49" s="31"/>
      <c r="D49" s="32">
        <f t="shared" ref="D49:M49" si="13">SUM(D50:D52)</f>
        <v>40546</v>
      </c>
      <c r="E49" s="32">
        <f t="shared" si="13"/>
        <v>231744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930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273220</v>
      </c>
      <c r="O49" s="45">
        <f t="shared" si="9"/>
        <v>120.89380530973452</v>
      </c>
      <c r="P49" s="9"/>
    </row>
    <row r="50" spans="1:119">
      <c r="A50" s="12"/>
      <c r="B50" s="25">
        <v>381</v>
      </c>
      <c r="C50" s="20" t="s">
        <v>78</v>
      </c>
      <c r="D50" s="46">
        <v>18746</v>
      </c>
      <c r="E50" s="46">
        <v>231744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250490</v>
      </c>
      <c r="O50" s="47">
        <f t="shared" si="9"/>
        <v>110.83628318584071</v>
      </c>
      <c r="P50" s="9"/>
    </row>
    <row r="51" spans="1:119">
      <c r="A51" s="12"/>
      <c r="B51" s="25">
        <v>384</v>
      </c>
      <c r="C51" s="20" t="s">
        <v>90</v>
      </c>
      <c r="D51" s="46">
        <v>21800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21800</v>
      </c>
      <c r="O51" s="47">
        <f t="shared" si="9"/>
        <v>9.6460176991150437</v>
      </c>
      <c r="P51" s="9"/>
    </row>
    <row r="52" spans="1:119" ht="15.75" thickBot="1">
      <c r="A52" s="12"/>
      <c r="B52" s="25">
        <v>389.8</v>
      </c>
      <c r="C52" s="20" t="s">
        <v>91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930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930</v>
      </c>
      <c r="O52" s="47">
        <f t="shared" si="9"/>
        <v>0.41150442477876104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4">SUM(D5,D14,D23,D34,D41,D44,D49)</f>
        <v>1989031</v>
      </c>
      <c r="E53" s="15">
        <f t="shared" si="14"/>
        <v>457545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1666473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4113049</v>
      </c>
      <c r="O53" s="38">
        <f t="shared" si="9"/>
        <v>1819.9331858407079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92</v>
      </c>
      <c r="M55" s="48"/>
      <c r="N55" s="48"/>
      <c r="O55" s="43">
        <v>2260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1266673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1266673</v>
      </c>
      <c r="O5" s="33">
        <f t="shared" ref="O5:O50" si="1">(N5/O$52)</f>
        <v>561.21976074435088</v>
      </c>
      <c r="P5" s="6"/>
    </row>
    <row r="6" spans="1:133">
      <c r="A6" s="12"/>
      <c r="B6" s="25">
        <v>311</v>
      </c>
      <c r="C6" s="20" t="s">
        <v>2</v>
      </c>
      <c r="D6" s="46">
        <v>619014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619014</v>
      </c>
      <c r="O6" s="47">
        <f t="shared" si="1"/>
        <v>274.26406734603455</v>
      </c>
      <c r="P6" s="9"/>
    </row>
    <row r="7" spans="1:133">
      <c r="A7" s="12"/>
      <c r="B7" s="25">
        <v>312.10000000000002</v>
      </c>
      <c r="C7" s="20" t="s">
        <v>10</v>
      </c>
      <c r="D7" s="46">
        <v>39944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39944</v>
      </c>
      <c r="O7" s="47">
        <f t="shared" si="1"/>
        <v>17.697828976517503</v>
      </c>
      <c r="P7" s="9"/>
    </row>
    <row r="8" spans="1:133">
      <c r="A8" s="12"/>
      <c r="B8" s="25">
        <v>312.60000000000002</v>
      </c>
      <c r="C8" s="20" t="s">
        <v>11</v>
      </c>
      <c r="D8" s="46">
        <v>146753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146753</v>
      </c>
      <c r="O8" s="47">
        <f t="shared" si="1"/>
        <v>65.021267168808151</v>
      </c>
      <c r="P8" s="9"/>
    </row>
    <row r="9" spans="1:133">
      <c r="A9" s="12"/>
      <c r="B9" s="25">
        <v>314.10000000000002</v>
      </c>
      <c r="C9" s="20" t="s">
        <v>12</v>
      </c>
      <c r="D9" s="46">
        <v>254823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254823</v>
      </c>
      <c r="O9" s="47">
        <f t="shared" si="1"/>
        <v>112.90341160832965</v>
      </c>
      <c r="P9" s="9"/>
    </row>
    <row r="10" spans="1:133">
      <c r="A10" s="12"/>
      <c r="B10" s="25">
        <v>314.3</v>
      </c>
      <c r="C10" s="20" t="s">
        <v>13</v>
      </c>
      <c r="D10" s="46">
        <v>37356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37356</v>
      </c>
      <c r="O10" s="47">
        <f t="shared" si="1"/>
        <v>16.551174124944616</v>
      </c>
      <c r="P10" s="9"/>
    </row>
    <row r="11" spans="1:133">
      <c r="A11" s="12"/>
      <c r="B11" s="25">
        <v>314.39999999999998</v>
      </c>
      <c r="C11" s="20" t="s">
        <v>14</v>
      </c>
      <c r="D11" s="46">
        <v>44360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44360</v>
      </c>
      <c r="O11" s="47">
        <f t="shared" si="1"/>
        <v>19.654408506867522</v>
      </c>
      <c r="P11" s="9"/>
    </row>
    <row r="12" spans="1:133">
      <c r="A12" s="12"/>
      <c r="B12" s="25">
        <v>315</v>
      </c>
      <c r="C12" s="20" t="s">
        <v>15</v>
      </c>
      <c r="D12" s="46">
        <v>109368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109368</v>
      </c>
      <c r="O12" s="47">
        <f t="shared" si="1"/>
        <v>48.457244129375276</v>
      </c>
      <c r="P12" s="9"/>
    </row>
    <row r="13" spans="1:133">
      <c r="A13" s="12"/>
      <c r="B13" s="25">
        <v>316</v>
      </c>
      <c r="C13" s="20" t="s">
        <v>64</v>
      </c>
      <c r="D13" s="46">
        <v>15055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15055</v>
      </c>
      <c r="O13" s="47">
        <f t="shared" si="1"/>
        <v>6.6703588834736376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368286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7980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376266</v>
      </c>
      <c r="O14" s="45">
        <f t="shared" si="1"/>
        <v>166.71067789100576</v>
      </c>
      <c r="P14" s="10"/>
    </row>
    <row r="15" spans="1:133">
      <c r="A15" s="12"/>
      <c r="B15" s="25">
        <v>322</v>
      </c>
      <c r="C15" s="20" t="s">
        <v>0</v>
      </c>
      <c r="D15" s="46">
        <v>33649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33649</v>
      </c>
      <c r="O15" s="47">
        <f t="shared" si="1"/>
        <v>14.908728400531679</v>
      </c>
      <c r="P15" s="9"/>
    </row>
    <row r="16" spans="1:133">
      <c r="A16" s="12"/>
      <c r="B16" s="25">
        <v>323.10000000000002</v>
      </c>
      <c r="C16" s="20" t="s">
        <v>17</v>
      </c>
      <c r="D16" s="46">
        <v>269271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269271</v>
      </c>
      <c r="O16" s="47">
        <f t="shared" si="1"/>
        <v>119.30482941958351</v>
      </c>
      <c r="P16" s="9"/>
    </row>
    <row r="17" spans="1:16">
      <c r="A17" s="12"/>
      <c r="B17" s="25">
        <v>323.5</v>
      </c>
      <c r="C17" s="20" t="s">
        <v>65</v>
      </c>
      <c r="D17" s="46">
        <v>220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</v>
      </c>
      <c r="O17" s="47">
        <f t="shared" si="1"/>
        <v>9.7474523704031896E-2</v>
      </c>
      <c r="P17" s="9"/>
    </row>
    <row r="18" spans="1:16">
      <c r="A18" s="12"/>
      <c r="B18" s="25">
        <v>323.7</v>
      </c>
      <c r="C18" s="20" t="s">
        <v>18</v>
      </c>
      <c r="D18" s="46">
        <v>57579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57579</v>
      </c>
      <c r="O18" s="47">
        <f t="shared" si="1"/>
        <v>25.511298183429332</v>
      </c>
      <c r="P18" s="9"/>
    </row>
    <row r="19" spans="1:16">
      <c r="A19" s="12"/>
      <c r="B19" s="25">
        <v>324.22000000000003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7980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7980</v>
      </c>
      <c r="O19" s="47">
        <f t="shared" si="1"/>
        <v>3.5356668143553391</v>
      </c>
      <c r="P19" s="9"/>
    </row>
    <row r="20" spans="1:16">
      <c r="A20" s="12"/>
      <c r="B20" s="25">
        <v>329</v>
      </c>
      <c r="C20" s="20" t="s">
        <v>20</v>
      </c>
      <c r="D20" s="46">
        <v>7567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7567</v>
      </c>
      <c r="O20" s="47">
        <f t="shared" si="1"/>
        <v>3.3526805494018608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SUM(D22:D31)</f>
        <v>335644</v>
      </c>
      <c r="E21" s="32">
        <f t="shared" si="5"/>
        <v>36643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211364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583651</v>
      </c>
      <c r="O21" s="45">
        <f t="shared" si="1"/>
        <v>258.59592379264512</v>
      </c>
      <c r="P21" s="10"/>
    </row>
    <row r="22" spans="1:16">
      <c r="A22" s="12"/>
      <c r="B22" s="25">
        <v>331.2</v>
      </c>
      <c r="C22" s="20" t="s">
        <v>21</v>
      </c>
      <c r="D22" s="46">
        <v>49582</v>
      </c>
      <c r="E22" s="46">
        <v>36643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86225</v>
      </c>
      <c r="O22" s="47">
        <f t="shared" si="1"/>
        <v>38.203367301727958</v>
      </c>
      <c r="P22" s="9"/>
    </row>
    <row r="23" spans="1:16">
      <c r="A23" s="12"/>
      <c r="B23" s="25">
        <v>331.35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211364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211364</v>
      </c>
      <c r="O23" s="47">
        <f t="shared" si="1"/>
        <v>93.648205582631817</v>
      </c>
      <c r="P23" s="9"/>
    </row>
    <row r="24" spans="1:16">
      <c r="A24" s="12"/>
      <c r="B24" s="25">
        <v>331.49</v>
      </c>
      <c r="C24" s="20" t="s">
        <v>73</v>
      </c>
      <c r="D24" s="46">
        <v>71539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71539</v>
      </c>
      <c r="O24" s="47">
        <f t="shared" si="1"/>
        <v>31.696499778466993</v>
      </c>
      <c r="P24" s="9"/>
    </row>
    <row r="25" spans="1:16">
      <c r="A25" s="12"/>
      <c r="B25" s="25">
        <v>335.12</v>
      </c>
      <c r="C25" s="20" t="s">
        <v>24</v>
      </c>
      <c r="D25" s="46">
        <v>88656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88656</v>
      </c>
      <c r="O25" s="47">
        <f t="shared" si="1"/>
        <v>39.280460788657507</v>
      </c>
      <c r="P25" s="9"/>
    </row>
    <row r="26" spans="1:16">
      <c r="A26" s="12"/>
      <c r="B26" s="25">
        <v>335.14</v>
      </c>
      <c r="C26" s="20" t="s">
        <v>25</v>
      </c>
      <c r="D26" s="46">
        <v>1669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1669</v>
      </c>
      <c r="O26" s="47">
        <f t="shared" si="1"/>
        <v>0.73947718210013291</v>
      </c>
      <c r="P26" s="9"/>
    </row>
    <row r="27" spans="1:16">
      <c r="A27" s="12"/>
      <c r="B27" s="25">
        <v>335.15</v>
      </c>
      <c r="C27" s="20" t="s">
        <v>26</v>
      </c>
      <c r="D27" s="46">
        <v>1878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1878</v>
      </c>
      <c r="O27" s="47">
        <f t="shared" si="1"/>
        <v>0.83207797961896324</v>
      </c>
      <c r="P27" s="9"/>
    </row>
    <row r="28" spans="1:16">
      <c r="A28" s="12"/>
      <c r="B28" s="25">
        <v>335.18</v>
      </c>
      <c r="C28" s="20" t="s">
        <v>27</v>
      </c>
      <c r="D28" s="46">
        <v>74367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74367</v>
      </c>
      <c r="O28" s="47">
        <f t="shared" si="1"/>
        <v>32.94949047408064</v>
      </c>
      <c r="P28" s="9"/>
    </row>
    <row r="29" spans="1:16">
      <c r="A29" s="12"/>
      <c r="B29" s="25">
        <v>335.49</v>
      </c>
      <c r="C29" s="20" t="s">
        <v>28</v>
      </c>
      <c r="D29" s="46">
        <v>39994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39994</v>
      </c>
      <c r="O29" s="47">
        <f t="shared" si="1"/>
        <v>17.719982277359328</v>
      </c>
      <c r="P29" s="9"/>
    </row>
    <row r="30" spans="1:16">
      <c r="A30" s="12"/>
      <c r="B30" s="25">
        <v>335.9</v>
      </c>
      <c r="C30" s="20" t="s">
        <v>29</v>
      </c>
      <c r="D30" s="46">
        <v>3395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3395</v>
      </c>
      <c r="O30" s="47">
        <f t="shared" si="1"/>
        <v>1.5042091271599469</v>
      </c>
      <c r="P30" s="9"/>
    </row>
    <row r="31" spans="1:16">
      <c r="A31" s="12"/>
      <c r="B31" s="25">
        <v>339</v>
      </c>
      <c r="C31" s="20" t="s">
        <v>68</v>
      </c>
      <c r="D31" s="46">
        <v>4564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4564</v>
      </c>
      <c r="O31" s="47">
        <f t="shared" si="1"/>
        <v>2.0221533008418255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SUM(D33:D39)</f>
        <v>36684</v>
      </c>
      <c r="E32" s="32">
        <f t="shared" si="7"/>
        <v>231807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1625106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1893597</v>
      </c>
      <c r="O32" s="45">
        <f t="shared" si="1"/>
        <v>838.98848028356224</v>
      </c>
      <c r="P32" s="10"/>
    </row>
    <row r="33" spans="1:16">
      <c r="A33" s="12"/>
      <c r="B33" s="25">
        <v>341.9</v>
      </c>
      <c r="C33" s="20" t="s">
        <v>37</v>
      </c>
      <c r="D33" s="46">
        <v>2015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2015</v>
      </c>
      <c r="O33" s="47">
        <f t="shared" si="1"/>
        <v>0.89277802392556493</v>
      </c>
      <c r="P33" s="9"/>
    </row>
    <row r="34" spans="1:16">
      <c r="A34" s="12"/>
      <c r="B34" s="25">
        <v>342.2</v>
      </c>
      <c r="C34" s="20" t="s">
        <v>39</v>
      </c>
      <c r="D34" s="46">
        <v>0</v>
      </c>
      <c r="E34" s="46">
        <v>231807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231807</v>
      </c>
      <c r="O34" s="47">
        <f t="shared" si="1"/>
        <v>102.70580416482056</v>
      </c>
      <c r="P34" s="9"/>
    </row>
    <row r="35" spans="1:16">
      <c r="A35" s="12"/>
      <c r="B35" s="25">
        <v>342.9</v>
      </c>
      <c r="C35" s="20" t="s">
        <v>40</v>
      </c>
      <c r="D35" s="46">
        <v>10136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10136</v>
      </c>
      <c r="O35" s="47">
        <f t="shared" si="1"/>
        <v>4.4909171466548514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436151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436151</v>
      </c>
      <c r="O36" s="47">
        <f t="shared" si="1"/>
        <v>193.24368630926008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727219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727219</v>
      </c>
      <c r="O37" s="47">
        <f t="shared" si="1"/>
        <v>322.20602569782898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461736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461736</v>
      </c>
      <c r="O38" s="47">
        <f t="shared" si="1"/>
        <v>204.57953035002214</v>
      </c>
      <c r="P38" s="9"/>
    </row>
    <row r="39" spans="1:16">
      <c r="A39" s="12"/>
      <c r="B39" s="25">
        <v>347.5</v>
      </c>
      <c r="C39" s="20" t="s">
        <v>45</v>
      </c>
      <c r="D39" s="46">
        <v>24533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24533</v>
      </c>
      <c r="O39" s="47">
        <f t="shared" si="1"/>
        <v>10.869738591050066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SUM(D41:D41)</f>
        <v>13786</v>
      </c>
      <c r="E40" s="32">
        <f t="shared" si="9"/>
        <v>17867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0" si="10">SUM(D40:M40)</f>
        <v>31653</v>
      </c>
      <c r="O40" s="45">
        <f t="shared" si="1"/>
        <v>14.024368630926007</v>
      </c>
      <c r="P40" s="10"/>
    </row>
    <row r="41" spans="1:16">
      <c r="A41" s="13"/>
      <c r="B41" s="39">
        <v>351.1</v>
      </c>
      <c r="C41" s="21" t="s">
        <v>48</v>
      </c>
      <c r="D41" s="46">
        <v>13786</v>
      </c>
      <c r="E41" s="46">
        <v>17867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31653</v>
      </c>
      <c r="O41" s="47">
        <f t="shared" si="1"/>
        <v>14.024368630926007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SUM(D43:D47)</f>
        <v>64612</v>
      </c>
      <c r="E42" s="32">
        <f t="shared" si="11"/>
        <v>3799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34512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102923</v>
      </c>
      <c r="O42" s="45">
        <f t="shared" si="1"/>
        <v>45.601683650863976</v>
      </c>
      <c r="P42" s="10"/>
    </row>
    <row r="43" spans="1:16">
      <c r="A43" s="12"/>
      <c r="B43" s="25">
        <v>361.1</v>
      </c>
      <c r="C43" s="20" t="s">
        <v>50</v>
      </c>
      <c r="D43" s="46">
        <v>1593</v>
      </c>
      <c r="E43" s="46">
        <v>51</v>
      </c>
      <c r="F43" s="46">
        <v>0</v>
      </c>
      <c r="G43" s="46">
        <v>0</v>
      </c>
      <c r="H43" s="46">
        <v>0</v>
      </c>
      <c r="I43" s="46">
        <v>1538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3182</v>
      </c>
      <c r="O43" s="47">
        <f t="shared" si="1"/>
        <v>1.4098360655737705</v>
      </c>
      <c r="P43" s="9"/>
    </row>
    <row r="44" spans="1:16">
      <c r="A44" s="12"/>
      <c r="B44" s="25">
        <v>362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23346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23346</v>
      </c>
      <c r="O44" s="47">
        <f t="shared" si="1"/>
        <v>10.343819229065131</v>
      </c>
      <c r="P44" s="9"/>
    </row>
    <row r="45" spans="1:16">
      <c r="A45" s="12"/>
      <c r="B45" s="25">
        <v>364</v>
      </c>
      <c r="C45" s="20" t="s">
        <v>77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505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505</v>
      </c>
      <c r="O45" s="47">
        <f t="shared" si="1"/>
        <v>0.22374833850243686</v>
      </c>
      <c r="P45" s="9"/>
    </row>
    <row r="46" spans="1:16">
      <c r="A46" s="12"/>
      <c r="B46" s="25">
        <v>366</v>
      </c>
      <c r="C46" s="20" t="s">
        <v>52</v>
      </c>
      <c r="D46" s="46">
        <v>28278</v>
      </c>
      <c r="E46" s="46">
        <v>688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28966</v>
      </c>
      <c r="O46" s="47">
        <f t="shared" si="1"/>
        <v>12.833850243686308</v>
      </c>
      <c r="P46" s="9"/>
    </row>
    <row r="47" spans="1:16">
      <c r="A47" s="12"/>
      <c r="B47" s="25">
        <v>369.9</v>
      </c>
      <c r="C47" s="20" t="s">
        <v>53</v>
      </c>
      <c r="D47" s="46">
        <v>34741</v>
      </c>
      <c r="E47" s="46">
        <v>3060</v>
      </c>
      <c r="F47" s="46">
        <v>0</v>
      </c>
      <c r="G47" s="46">
        <v>0</v>
      </c>
      <c r="H47" s="46">
        <v>0</v>
      </c>
      <c r="I47" s="46">
        <v>9123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46924</v>
      </c>
      <c r="O47" s="47">
        <f t="shared" si="1"/>
        <v>20.79042977403633</v>
      </c>
      <c r="P47" s="9"/>
    </row>
    <row r="48" spans="1:16" ht="15.75">
      <c r="A48" s="29" t="s">
        <v>36</v>
      </c>
      <c r="B48" s="30"/>
      <c r="C48" s="31"/>
      <c r="D48" s="32">
        <f t="shared" ref="D48:M48" si="12">SUM(D49:D49)</f>
        <v>0</v>
      </c>
      <c r="E48" s="32">
        <f t="shared" si="12"/>
        <v>233286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233286</v>
      </c>
      <c r="O48" s="45">
        <f t="shared" si="1"/>
        <v>103.36109880372176</v>
      </c>
      <c r="P48" s="9"/>
    </row>
    <row r="49" spans="1:119" ht="15.75" thickBot="1">
      <c r="A49" s="12"/>
      <c r="B49" s="25">
        <v>381</v>
      </c>
      <c r="C49" s="20" t="s">
        <v>78</v>
      </c>
      <c r="D49" s="46">
        <v>0</v>
      </c>
      <c r="E49" s="46">
        <v>233286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233286</v>
      </c>
      <c r="O49" s="47">
        <f t="shared" si="1"/>
        <v>103.36109880372176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3">SUM(D5,D14,D21,D32,D40,D42,D48)</f>
        <v>2085685</v>
      </c>
      <c r="E50" s="15">
        <f t="shared" si="13"/>
        <v>523402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1878962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4488049</v>
      </c>
      <c r="O50" s="38">
        <f t="shared" si="1"/>
        <v>1988.5019937970758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79</v>
      </c>
      <c r="M52" s="48"/>
      <c r="N52" s="48"/>
      <c r="O52" s="43">
        <v>2257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1298548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1298548</v>
      </c>
      <c r="O5" s="33">
        <f t="shared" ref="O5:O50" si="1">(N5/O$52)</f>
        <v>575.59751773049641</v>
      </c>
      <c r="P5" s="6"/>
    </row>
    <row r="6" spans="1:133">
      <c r="A6" s="12"/>
      <c r="B6" s="25">
        <v>311</v>
      </c>
      <c r="C6" s="20" t="s">
        <v>2</v>
      </c>
      <c r="D6" s="46">
        <v>647202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647202</v>
      </c>
      <c r="O6" s="47">
        <f t="shared" si="1"/>
        <v>286.88031914893617</v>
      </c>
      <c r="P6" s="9"/>
    </row>
    <row r="7" spans="1:133">
      <c r="A7" s="12"/>
      <c r="B7" s="25">
        <v>312.10000000000002</v>
      </c>
      <c r="C7" s="20" t="s">
        <v>10</v>
      </c>
      <c r="D7" s="46">
        <v>40131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40131</v>
      </c>
      <c r="O7" s="47">
        <f t="shared" si="1"/>
        <v>17.788563829787233</v>
      </c>
      <c r="P7" s="9"/>
    </row>
    <row r="8" spans="1:133">
      <c r="A8" s="12"/>
      <c r="B8" s="25">
        <v>312.60000000000002</v>
      </c>
      <c r="C8" s="20" t="s">
        <v>11</v>
      </c>
      <c r="D8" s="46">
        <v>141752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141752</v>
      </c>
      <c r="O8" s="47">
        <f t="shared" si="1"/>
        <v>62.833333333333336</v>
      </c>
      <c r="P8" s="9"/>
    </row>
    <row r="9" spans="1:133">
      <c r="A9" s="12"/>
      <c r="B9" s="25">
        <v>314.10000000000002</v>
      </c>
      <c r="C9" s="20" t="s">
        <v>12</v>
      </c>
      <c r="D9" s="46">
        <v>266340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266340</v>
      </c>
      <c r="O9" s="47">
        <f t="shared" si="1"/>
        <v>118.05851063829788</v>
      </c>
      <c r="P9" s="9"/>
    </row>
    <row r="10" spans="1:133">
      <c r="A10" s="12"/>
      <c r="B10" s="25">
        <v>314.3</v>
      </c>
      <c r="C10" s="20" t="s">
        <v>13</v>
      </c>
      <c r="D10" s="46">
        <v>36521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36521</v>
      </c>
      <c r="O10" s="47">
        <f t="shared" si="1"/>
        <v>16.188386524822697</v>
      </c>
      <c r="P10" s="9"/>
    </row>
    <row r="11" spans="1:133">
      <c r="A11" s="12"/>
      <c r="B11" s="25">
        <v>314.39999999999998</v>
      </c>
      <c r="C11" s="20" t="s">
        <v>14</v>
      </c>
      <c r="D11" s="46">
        <v>41266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41266</v>
      </c>
      <c r="O11" s="47">
        <f t="shared" si="1"/>
        <v>18.291666666666668</v>
      </c>
      <c r="P11" s="9"/>
    </row>
    <row r="12" spans="1:133">
      <c r="A12" s="12"/>
      <c r="B12" s="25">
        <v>315</v>
      </c>
      <c r="C12" s="20" t="s">
        <v>15</v>
      </c>
      <c r="D12" s="46">
        <v>109839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109839</v>
      </c>
      <c r="O12" s="47">
        <f t="shared" si="1"/>
        <v>48.6875</v>
      </c>
      <c r="P12" s="9"/>
    </row>
    <row r="13" spans="1:133">
      <c r="A13" s="12"/>
      <c r="B13" s="25">
        <v>316</v>
      </c>
      <c r="C13" s="20" t="s">
        <v>64</v>
      </c>
      <c r="D13" s="46">
        <v>15497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15497</v>
      </c>
      <c r="O13" s="47">
        <f t="shared" si="1"/>
        <v>6.8692375886524824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378415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4788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383203</v>
      </c>
      <c r="O14" s="45">
        <f t="shared" si="1"/>
        <v>169.85948581560282</v>
      </c>
      <c r="P14" s="10"/>
    </row>
    <row r="15" spans="1:133">
      <c r="A15" s="12"/>
      <c r="B15" s="25">
        <v>322</v>
      </c>
      <c r="C15" s="20" t="s">
        <v>0</v>
      </c>
      <c r="D15" s="46">
        <v>29542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29542</v>
      </c>
      <c r="O15" s="47">
        <f t="shared" si="1"/>
        <v>13.094858156028369</v>
      </c>
      <c r="P15" s="9"/>
    </row>
    <row r="16" spans="1:133">
      <c r="A16" s="12"/>
      <c r="B16" s="25">
        <v>323.10000000000002</v>
      </c>
      <c r="C16" s="20" t="s">
        <v>17</v>
      </c>
      <c r="D16" s="46">
        <v>277629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277629</v>
      </c>
      <c r="O16" s="47">
        <f t="shared" si="1"/>
        <v>123.0625</v>
      </c>
      <c r="P16" s="9"/>
    </row>
    <row r="17" spans="1:16">
      <c r="A17" s="12"/>
      <c r="B17" s="25">
        <v>323.5</v>
      </c>
      <c r="C17" s="20" t="s">
        <v>65</v>
      </c>
      <c r="D17" s="46">
        <v>313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</v>
      </c>
      <c r="O17" s="47">
        <f t="shared" si="1"/>
        <v>0.13874113475177305</v>
      </c>
      <c r="P17" s="9"/>
    </row>
    <row r="18" spans="1:16">
      <c r="A18" s="12"/>
      <c r="B18" s="25">
        <v>323.7</v>
      </c>
      <c r="C18" s="20" t="s">
        <v>18</v>
      </c>
      <c r="D18" s="46">
        <v>58663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58663</v>
      </c>
      <c r="O18" s="47">
        <f t="shared" si="1"/>
        <v>26.003102836879432</v>
      </c>
      <c r="P18" s="9"/>
    </row>
    <row r="19" spans="1:16">
      <c r="A19" s="12"/>
      <c r="B19" s="25">
        <v>324.12</v>
      </c>
      <c r="C19" s="20" t="s">
        <v>66</v>
      </c>
      <c r="D19" s="46">
        <v>4734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4734</v>
      </c>
      <c r="O19" s="47">
        <f t="shared" si="1"/>
        <v>2.0984042553191489</v>
      </c>
      <c r="P19" s="9"/>
    </row>
    <row r="20" spans="1:16">
      <c r="A20" s="12"/>
      <c r="B20" s="25">
        <v>324.22000000000003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4788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4788</v>
      </c>
      <c r="O20" s="47">
        <f t="shared" si="1"/>
        <v>2.1223404255319149</v>
      </c>
      <c r="P20" s="9"/>
    </row>
    <row r="21" spans="1:16">
      <c r="A21" s="12"/>
      <c r="B21" s="25">
        <v>324.32</v>
      </c>
      <c r="C21" s="20" t="s">
        <v>67</v>
      </c>
      <c r="D21" s="46">
        <v>2784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2784</v>
      </c>
      <c r="O21" s="47">
        <f t="shared" si="1"/>
        <v>1.2340425531914894</v>
      </c>
      <c r="P21" s="9"/>
    </row>
    <row r="22" spans="1:16">
      <c r="A22" s="12"/>
      <c r="B22" s="25">
        <v>329</v>
      </c>
      <c r="C22" s="20" t="s">
        <v>20</v>
      </c>
      <c r="D22" s="46">
        <v>4750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4750</v>
      </c>
      <c r="O22" s="47">
        <f t="shared" si="1"/>
        <v>2.1054964539007091</v>
      </c>
      <c r="P22" s="9"/>
    </row>
    <row r="23" spans="1:16" ht="15.75">
      <c r="A23" s="29" t="s">
        <v>22</v>
      </c>
      <c r="B23" s="30"/>
      <c r="C23" s="31"/>
      <c r="D23" s="32">
        <f t="shared" ref="D23:M23" si="6">SUM(D24:D34)</f>
        <v>307327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324236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631563</v>
      </c>
      <c r="O23" s="45">
        <f t="shared" si="1"/>
        <v>279.94813829787233</v>
      </c>
      <c r="P23" s="10"/>
    </row>
    <row r="24" spans="1:16">
      <c r="A24" s="12"/>
      <c r="B24" s="25">
        <v>331.2</v>
      </c>
      <c r="C24" s="20" t="s">
        <v>21</v>
      </c>
      <c r="D24" s="46">
        <v>60311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60311</v>
      </c>
      <c r="O24" s="47">
        <f t="shared" si="1"/>
        <v>26.733599290780141</v>
      </c>
      <c r="P24" s="9"/>
    </row>
    <row r="25" spans="1:16">
      <c r="A25" s="12"/>
      <c r="B25" s="25">
        <v>331.35</v>
      </c>
      <c r="C25" s="20" t="s">
        <v>72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324236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324236</v>
      </c>
      <c r="O25" s="47">
        <f t="shared" si="1"/>
        <v>143.72163120567376</v>
      </c>
      <c r="P25" s="9"/>
    </row>
    <row r="26" spans="1:16">
      <c r="A26" s="12"/>
      <c r="B26" s="25">
        <v>331.49</v>
      </c>
      <c r="C26" s="20" t="s">
        <v>73</v>
      </c>
      <c r="D26" s="46">
        <v>41317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41317</v>
      </c>
      <c r="O26" s="47">
        <f t="shared" si="1"/>
        <v>18.31427304964539</v>
      </c>
      <c r="P26" s="9"/>
    </row>
    <row r="27" spans="1:16">
      <c r="A27" s="12"/>
      <c r="B27" s="25">
        <v>334.2</v>
      </c>
      <c r="C27" s="20" t="s">
        <v>74</v>
      </c>
      <c r="D27" s="46">
        <v>4680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4680</v>
      </c>
      <c r="O27" s="47">
        <f t="shared" si="1"/>
        <v>2.0744680851063828</v>
      </c>
      <c r="P27" s="9"/>
    </row>
    <row r="28" spans="1:16">
      <c r="A28" s="12"/>
      <c r="B28" s="25">
        <v>335.12</v>
      </c>
      <c r="C28" s="20" t="s">
        <v>24</v>
      </c>
      <c r="D28" s="46">
        <v>88764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88764</v>
      </c>
      <c r="O28" s="47">
        <f t="shared" si="1"/>
        <v>39.345744680851062</v>
      </c>
      <c r="P28" s="9"/>
    </row>
    <row r="29" spans="1:16">
      <c r="A29" s="12"/>
      <c r="B29" s="25">
        <v>335.14</v>
      </c>
      <c r="C29" s="20" t="s">
        <v>25</v>
      </c>
      <c r="D29" s="46">
        <v>1466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1466</v>
      </c>
      <c r="O29" s="47">
        <f t="shared" si="1"/>
        <v>0.64982269503546097</v>
      </c>
      <c r="P29" s="9"/>
    </row>
    <row r="30" spans="1:16">
      <c r="A30" s="12"/>
      <c r="B30" s="25">
        <v>335.15</v>
      </c>
      <c r="C30" s="20" t="s">
        <v>26</v>
      </c>
      <c r="D30" s="46">
        <v>2094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2094</v>
      </c>
      <c r="O30" s="47">
        <f t="shared" si="1"/>
        <v>0.92819148936170215</v>
      </c>
      <c r="P30" s="9"/>
    </row>
    <row r="31" spans="1:16">
      <c r="A31" s="12"/>
      <c r="B31" s="25">
        <v>335.18</v>
      </c>
      <c r="C31" s="20" t="s">
        <v>27</v>
      </c>
      <c r="D31" s="46">
        <v>71316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71316</v>
      </c>
      <c r="O31" s="47">
        <f t="shared" si="1"/>
        <v>31.611702127659573</v>
      </c>
      <c r="P31" s="9"/>
    </row>
    <row r="32" spans="1:16">
      <c r="A32" s="12"/>
      <c r="B32" s="25">
        <v>335.49</v>
      </c>
      <c r="C32" s="20" t="s">
        <v>28</v>
      </c>
      <c r="D32" s="46">
        <v>33195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33195</v>
      </c>
      <c r="O32" s="47">
        <f t="shared" si="1"/>
        <v>14.714095744680851</v>
      </c>
      <c r="P32" s="9"/>
    </row>
    <row r="33" spans="1:16">
      <c r="A33" s="12"/>
      <c r="B33" s="25">
        <v>335.9</v>
      </c>
      <c r="C33" s="20" t="s">
        <v>29</v>
      </c>
      <c r="D33" s="46">
        <v>2597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2597</v>
      </c>
      <c r="O33" s="47">
        <f t="shared" si="1"/>
        <v>1.1511524822695036</v>
      </c>
      <c r="P33" s="9"/>
    </row>
    <row r="34" spans="1:16">
      <c r="A34" s="12"/>
      <c r="B34" s="25">
        <v>339</v>
      </c>
      <c r="C34" s="20" t="s">
        <v>68</v>
      </c>
      <c r="D34" s="46">
        <v>1587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1587</v>
      </c>
      <c r="O34" s="47">
        <f t="shared" si="1"/>
        <v>0.70345744680851063</v>
      </c>
      <c r="P34" s="9"/>
    </row>
    <row r="35" spans="1:16" ht="15.75">
      <c r="A35" s="29" t="s">
        <v>34</v>
      </c>
      <c r="B35" s="30"/>
      <c r="C35" s="31"/>
      <c r="D35" s="32">
        <f t="shared" ref="D35:M35" si="8">SUM(D36:D42)</f>
        <v>288556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1634843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1923399</v>
      </c>
      <c r="O35" s="45">
        <f t="shared" si="1"/>
        <v>852.57047872340422</v>
      </c>
      <c r="P35" s="10"/>
    </row>
    <row r="36" spans="1:16">
      <c r="A36" s="12"/>
      <c r="B36" s="25">
        <v>341.9</v>
      </c>
      <c r="C36" s="20" t="s">
        <v>37</v>
      </c>
      <c r="D36" s="46">
        <v>3066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9">SUM(D36:M36)</f>
        <v>3066</v>
      </c>
      <c r="O36" s="47">
        <f t="shared" si="1"/>
        <v>1.3590425531914894</v>
      </c>
      <c r="P36" s="9"/>
    </row>
    <row r="37" spans="1:16">
      <c r="A37" s="12"/>
      <c r="B37" s="25">
        <v>342.2</v>
      </c>
      <c r="C37" s="20" t="s">
        <v>39</v>
      </c>
      <c r="D37" s="46">
        <v>250305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250305</v>
      </c>
      <c r="O37" s="47">
        <f t="shared" si="1"/>
        <v>110.95079787234043</v>
      </c>
      <c r="P37" s="9"/>
    </row>
    <row r="38" spans="1:16">
      <c r="A38" s="12"/>
      <c r="B38" s="25">
        <v>342.9</v>
      </c>
      <c r="C38" s="20" t="s">
        <v>40</v>
      </c>
      <c r="D38" s="46">
        <v>11312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11312</v>
      </c>
      <c r="O38" s="47">
        <f t="shared" si="1"/>
        <v>5.0141843971631204</v>
      </c>
      <c r="P38" s="9"/>
    </row>
    <row r="39" spans="1:16">
      <c r="A39" s="12"/>
      <c r="B39" s="25">
        <v>343.3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429880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429880</v>
      </c>
      <c r="O39" s="47">
        <f t="shared" si="1"/>
        <v>190.54964539007094</v>
      </c>
      <c r="P39" s="9"/>
    </row>
    <row r="40" spans="1:16">
      <c r="A40" s="12"/>
      <c r="B40" s="25">
        <v>343.4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743605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743605</v>
      </c>
      <c r="O40" s="47">
        <f t="shared" si="1"/>
        <v>329.61214539007091</v>
      </c>
      <c r="P40" s="9"/>
    </row>
    <row r="41" spans="1:16">
      <c r="A41" s="12"/>
      <c r="B41" s="25">
        <v>343.5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461358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461358</v>
      </c>
      <c r="O41" s="47">
        <f t="shared" si="1"/>
        <v>204.50265957446808</v>
      </c>
      <c r="P41" s="9"/>
    </row>
    <row r="42" spans="1:16">
      <c r="A42" s="12"/>
      <c r="B42" s="25">
        <v>347.5</v>
      </c>
      <c r="C42" s="20" t="s">
        <v>45</v>
      </c>
      <c r="D42" s="46">
        <v>23873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23873</v>
      </c>
      <c r="O42" s="47">
        <f t="shared" si="1"/>
        <v>10.582003546099291</v>
      </c>
      <c r="P42" s="9"/>
    </row>
    <row r="43" spans="1:16" ht="15.75">
      <c r="A43" s="29" t="s">
        <v>35</v>
      </c>
      <c r="B43" s="30"/>
      <c r="C43" s="31"/>
      <c r="D43" s="32">
        <f t="shared" ref="D43:M43" si="10">SUM(D44:D44)</f>
        <v>16588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16588</v>
      </c>
      <c r="O43" s="45">
        <f t="shared" si="1"/>
        <v>7.3528368794326244</v>
      </c>
      <c r="P43" s="10"/>
    </row>
    <row r="44" spans="1:16">
      <c r="A44" s="13"/>
      <c r="B44" s="39">
        <v>351.1</v>
      </c>
      <c r="C44" s="21" t="s">
        <v>48</v>
      </c>
      <c r="D44" s="46">
        <v>16588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16588</v>
      </c>
      <c r="O44" s="47">
        <f t="shared" si="1"/>
        <v>7.3528368794326244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SUM(D46:D49)</f>
        <v>77948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26606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104554</v>
      </c>
      <c r="O45" s="45">
        <f t="shared" si="1"/>
        <v>46.344858156028366</v>
      </c>
      <c r="P45" s="10"/>
    </row>
    <row r="46" spans="1:16">
      <c r="A46" s="12"/>
      <c r="B46" s="25">
        <v>361.1</v>
      </c>
      <c r="C46" s="20" t="s">
        <v>50</v>
      </c>
      <c r="D46" s="46">
        <v>2283</v>
      </c>
      <c r="E46" s="46">
        <v>0</v>
      </c>
      <c r="F46" s="46">
        <v>0</v>
      </c>
      <c r="G46" s="46">
        <v>0</v>
      </c>
      <c r="H46" s="46">
        <v>0</v>
      </c>
      <c r="I46" s="46">
        <v>1349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3632</v>
      </c>
      <c r="O46" s="47">
        <f t="shared" si="1"/>
        <v>1.6099290780141844</v>
      </c>
      <c r="P46" s="9"/>
    </row>
    <row r="47" spans="1:16">
      <c r="A47" s="12"/>
      <c r="B47" s="25">
        <v>362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14706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14706</v>
      </c>
      <c r="O47" s="47">
        <f t="shared" si="1"/>
        <v>6.5186170212765955</v>
      </c>
      <c r="P47" s="9"/>
    </row>
    <row r="48" spans="1:16">
      <c r="A48" s="12"/>
      <c r="B48" s="25">
        <v>366</v>
      </c>
      <c r="C48" s="20" t="s">
        <v>52</v>
      </c>
      <c r="D48" s="46">
        <v>11381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11381</v>
      </c>
      <c r="O48" s="47">
        <f t="shared" si="1"/>
        <v>5.0447695035460995</v>
      </c>
      <c r="P48" s="9"/>
    </row>
    <row r="49" spans="1:119" ht="15.75" thickBot="1">
      <c r="A49" s="12"/>
      <c r="B49" s="25">
        <v>369.9</v>
      </c>
      <c r="C49" s="20" t="s">
        <v>53</v>
      </c>
      <c r="D49" s="46">
        <v>64284</v>
      </c>
      <c r="E49" s="46">
        <v>0</v>
      </c>
      <c r="F49" s="46">
        <v>0</v>
      </c>
      <c r="G49" s="46">
        <v>0</v>
      </c>
      <c r="H49" s="46">
        <v>0</v>
      </c>
      <c r="I49" s="46">
        <v>10551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74835</v>
      </c>
      <c r="O49" s="47">
        <f t="shared" si="1"/>
        <v>33.171542553191486</v>
      </c>
      <c r="P49" s="9"/>
    </row>
    <row r="50" spans="1:119" ht="16.5" thickBot="1">
      <c r="A50" s="14" t="s">
        <v>46</v>
      </c>
      <c r="B50" s="23"/>
      <c r="C50" s="22"/>
      <c r="D50" s="15">
        <f>SUM(D5,D14,D23,D35,D43,D45)</f>
        <v>2367382</v>
      </c>
      <c r="E50" s="15">
        <f t="shared" ref="E50:M50" si="13">SUM(E5,E14,E23,E35,E43,E45)</f>
        <v>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1990473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1"/>
        <v>4357855</v>
      </c>
      <c r="O50" s="38">
        <f t="shared" si="1"/>
        <v>1931.673315602837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75</v>
      </c>
      <c r="M52" s="48"/>
      <c r="N52" s="48"/>
      <c r="O52" s="43">
        <v>2256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1339358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1339358</v>
      </c>
      <c r="O5" s="33">
        <f t="shared" ref="O5:O47" si="1">(N5/O$49)</f>
        <v>596.59599109131398</v>
      </c>
      <c r="P5" s="6"/>
    </row>
    <row r="6" spans="1:133">
      <c r="A6" s="12"/>
      <c r="B6" s="25">
        <v>311</v>
      </c>
      <c r="C6" s="20" t="s">
        <v>2</v>
      </c>
      <c r="D6" s="46">
        <v>666329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666329</v>
      </c>
      <c r="O6" s="47">
        <f t="shared" si="1"/>
        <v>296.80579064587971</v>
      </c>
      <c r="P6" s="9"/>
    </row>
    <row r="7" spans="1:133">
      <c r="A7" s="12"/>
      <c r="B7" s="25">
        <v>312.10000000000002</v>
      </c>
      <c r="C7" s="20" t="s">
        <v>10</v>
      </c>
      <c r="D7" s="46">
        <v>39762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39762</v>
      </c>
      <c r="O7" s="47">
        <f t="shared" si="1"/>
        <v>17.711358574610244</v>
      </c>
      <c r="P7" s="9"/>
    </row>
    <row r="8" spans="1:133">
      <c r="A8" s="12"/>
      <c r="B8" s="25">
        <v>312.60000000000002</v>
      </c>
      <c r="C8" s="20" t="s">
        <v>11</v>
      </c>
      <c r="D8" s="46">
        <v>141965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141965</v>
      </c>
      <c r="O8" s="47">
        <f t="shared" si="1"/>
        <v>63.236080178173722</v>
      </c>
      <c r="P8" s="9"/>
    </row>
    <row r="9" spans="1:133">
      <c r="A9" s="12"/>
      <c r="B9" s="25">
        <v>314.10000000000002</v>
      </c>
      <c r="C9" s="20" t="s">
        <v>12</v>
      </c>
      <c r="D9" s="46">
        <v>281686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281686</v>
      </c>
      <c r="O9" s="47">
        <f t="shared" si="1"/>
        <v>125.47260579064589</v>
      </c>
      <c r="P9" s="9"/>
    </row>
    <row r="10" spans="1:133">
      <c r="A10" s="12"/>
      <c r="B10" s="25">
        <v>314.3</v>
      </c>
      <c r="C10" s="20" t="s">
        <v>13</v>
      </c>
      <c r="D10" s="46">
        <v>30324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30324</v>
      </c>
      <c r="O10" s="47">
        <f t="shared" si="1"/>
        <v>13.507349665924275</v>
      </c>
      <c r="P10" s="9"/>
    </row>
    <row r="11" spans="1:133">
      <c r="A11" s="12"/>
      <c r="B11" s="25">
        <v>314.39999999999998</v>
      </c>
      <c r="C11" s="20" t="s">
        <v>14</v>
      </c>
      <c r="D11" s="46">
        <v>39331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39331</v>
      </c>
      <c r="O11" s="47">
        <f t="shared" si="1"/>
        <v>17.519376391982181</v>
      </c>
      <c r="P11" s="9"/>
    </row>
    <row r="12" spans="1:133">
      <c r="A12" s="12"/>
      <c r="B12" s="25">
        <v>315</v>
      </c>
      <c r="C12" s="20" t="s">
        <v>15</v>
      </c>
      <c r="D12" s="46">
        <v>124919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124919</v>
      </c>
      <c r="O12" s="47">
        <f t="shared" si="1"/>
        <v>55.643207126948774</v>
      </c>
      <c r="P12" s="9"/>
    </row>
    <row r="13" spans="1:133">
      <c r="A13" s="12"/>
      <c r="B13" s="25">
        <v>316</v>
      </c>
      <c r="C13" s="20" t="s">
        <v>64</v>
      </c>
      <c r="D13" s="46">
        <v>15042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15042</v>
      </c>
      <c r="O13" s="47">
        <f t="shared" si="1"/>
        <v>6.7002227171492201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396608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21868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418476</v>
      </c>
      <c r="O14" s="45">
        <f t="shared" si="1"/>
        <v>186.40356347438754</v>
      </c>
      <c r="P14" s="10"/>
    </row>
    <row r="15" spans="1:133">
      <c r="A15" s="12"/>
      <c r="B15" s="25">
        <v>322</v>
      </c>
      <c r="C15" s="20" t="s">
        <v>0</v>
      </c>
      <c r="D15" s="46">
        <v>32351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32351</v>
      </c>
      <c r="O15" s="47">
        <f t="shared" si="1"/>
        <v>14.410244988864143</v>
      </c>
      <c r="P15" s="9"/>
    </row>
    <row r="16" spans="1:133">
      <c r="A16" s="12"/>
      <c r="B16" s="25">
        <v>323.10000000000002</v>
      </c>
      <c r="C16" s="20" t="s">
        <v>17</v>
      </c>
      <c r="D16" s="46">
        <v>289815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289815</v>
      </c>
      <c r="O16" s="47">
        <f t="shared" si="1"/>
        <v>129.09354120267261</v>
      </c>
      <c r="P16" s="9"/>
    </row>
    <row r="17" spans="1:16">
      <c r="A17" s="12"/>
      <c r="B17" s="25">
        <v>323.5</v>
      </c>
      <c r="C17" s="20" t="s">
        <v>65</v>
      </c>
      <c r="D17" s="46">
        <v>250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</v>
      </c>
      <c r="O17" s="47">
        <f t="shared" si="1"/>
        <v>0.111358574610245</v>
      </c>
      <c r="P17" s="9"/>
    </row>
    <row r="18" spans="1:16">
      <c r="A18" s="12"/>
      <c r="B18" s="25">
        <v>323.7</v>
      </c>
      <c r="C18" s="20" t="s">
        <v>18</v>
      </c>
      <c r="D18" s="46">
        <v>63868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63868</v>
      </c>
      <c r="O18" s="47">
        <f t="shared" si="1"/>
        <v>28.448997772828509</v>
      </c>
      <c r="P18" s="9"/>
    </row>
    <row r="19" spans="1:16">
      <c r="A19" s="12"/>
      <c r="B19" s="25">
        <v>324.12</v>
      </c>
      <c r="C19" s="20" t="s">
        <v>66</v>
      </c>
      <c r="D19" s="46">
        <v>4990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4990</v>
      </c>
      <c r="O19" s="47">
        <f t="shared" si="1"/>
        <v>2.22271714922049</v>
      </c>
      <c r="P19" s="9"/>
    </row>
    <row r="20" spans="1:16">
      <c r="A20" s="12"/>
      <c r="B20" s="25">
        <v>324.22000000000003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21868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21868</v>
      </c>
      <c r="O20" s="47">
        <f t="shared" si="1"/>
        <v>9.7407572383073493</v>
      </c>
      <c r="P20" s="9"/>
    </row>
    <row r="21" spans="1:16">
      <c r="A21" s="12"/>
      <c r="B21" s="25">
        <v>324.32</v>
      </c>
      <c r="C21" s="20" t="s">
        <v>67</v>
      </c>
      <c r="D21" s="46">
        <v>3530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3530</v>
      </c>
      <c r="O21" s="47">
        <f t="shared" si="1"/>
        <v>1.5723830734966593</v>
      </c>
      <c r="P21" s="9"/>
    </row>
    <row r="22" spans="1:16">
      <c r="A22" s="12"/>
      <c r="B22" s="25">
        <v>329</v>
      </c>
      <c r="C22" s="20" t="s">
        <v>20</v>
      </c>
      <c r="D22" s="46">
        <v>1804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1804</v>
      </c>
      <c r="O22" s="47">
        <f t="shared" si="1"/>
        <v>0.80356347438752784</v>
      </c>
      <c r="P22" s="9"/>
    </row>
    <row r="23" spans="1:16" ht="15.75">
      <c r="A23" s="29" t="s">
        <v>22</v>
      </c>
      <c r="B23" s="30"/>
      <c r="C23" s="31"/>
      <c r="D23" s="32">
        <f t="shared" ref="D23:M23" si="5">SUM(D24:D31)</f>
        <v>285099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285099</v>
      </c>
      <c r="O23" s="45">
        <f t="shared" si="1"/>
        <v>126.99287305122495</v>
      </c>
      <c r="P23" s="10"/>
    </row>
    <row r="24" spans="1:16">
      <c r="A24" s="12"/>
      <c r="B24" s="25">
        <v>331.2</v>
      </c>
      <c r="C24" s="20" t="s">
        <v>21</v>
      </c>
      <c r="D24" s="46">
        <v>80898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80898</v>
      </c>
      <c r="O24" s="47">
        <f t="shared" si="1"/>
        <v>36.034743875278394</v>
      </c>
      <c r="P24" s="9"/>
    </row>
    <row r="25" spans="1:16">
      <c r="A25" s="12"/>
      <c r="B25" s="25">
        <v>334.7</v>
      </c>
      <c r="C25" s="20" t="s">
        <v>23</v>
      </c>
      <c r="D25" s="46">
        <v>1755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1755</v>
      </c>
      <c r="O25" s="47">
        <f t="shared" si="1"/>
        <v>0.78173719376391981</v>
      </c>
      <c r="P25" s="9"/>
    </row>
    <row r="26" spans="1:16">
      <c r="A26" s="12"/>
      <c r="B26" s="25">
        <v>335.12</v>
      </c>
      <c r="C26" s="20" t="s">
        <v>24</v>
      </c>
      <c r="D26" s="46">
        <v>88811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88811</v>
      </c>
      <c r="O26" s="47">
        <f t="shared" si="1"/>
        <v>39.559465478841872</v>
      </c>
      <c r="P26" s="9"/>
    </row>
    <row r="27" spans="1:16">
      <c r="A27" s="12"/>
      <c r="B27" s="25">
        <v>335.14</v>
      </c>
      <c r="C27" s="20" t="s">
        <v>25</v>
      </c>
      <c r="D27" s="46">
        <v>1527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1527</v>
      </c>
      <c r="O27" s="47">
        <f t="shared" si="1"/>
        <v>0.68017817371937639</v>
      </c>
      <c r="P27" s="9"/>
    </row>
    <row r="28" spans="1:16">
      <c r="A28" s="12"/>
      <c r="B28" s="25">
        <v>335.15</v>
      </c>
      <c r="C28" s="20" t="s">
        <v>26</v>
      </c>
      <c r="D28" s="46">
        <v>1883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1883</v>
      </c>
      <c r="O28" s="47">
        <f t="shared" si="1"/>
        <v>0.83875278396436526</v>
      </c>
      <c r="P28" s="9"/>
    </row>
    <row r="29" spans="1:16">
      <c r="A29" s="12"/>
      <c r="B29" s="25">
        <v>335.18</v>
      </c>
      <c r="C29" s="20" t="s">
        <v>27</v>
      </c>
      <c r="D29" s="46">
        <v>73322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73322</v>
      </c>
      <c r="O29" s="47">
        <f t="shared" si="1"/>
        <v>32.660133630289529</v>
      </c>
      <c r="P29" s="9"/>
    </row>
    <row r="30" spans="1:16">
      <c r="A30" s="12"/>
      <c r="B30" s="25">
        <v>335.49</v>
      </c>
      <c r="C30" s="20" t="s">
        <v>28</v>
      </c>
      <c r="D30" s="46">
        <v>35669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35669</v>
      </c>
      <c r="O30" s="47">
        <f t="shared" si="1"/>
        <v>15.888195991091314</v>
      </c>
      <c r="P30" s="9"/>
    </row>
    <row r="31" spans="1:16">
      <c r="A31" s="12"/>
      <c r="B31" s="25">
        <v>339</v>
      </c>
      <c r="C31" s="20" t="s">
        <v>68</v>
      </c>
      <c r="D31" s="46">
        <v>1234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1234</v>
      </c>
      <c r="O31" s="47">
        <f t="shared" si="1"/>
        <v>0.54966592427616923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SUM(D33:D39)</f>
        <v>260932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1587972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1848904</v>
      </c>
      <c r="O32" s="45">
        <f t="shared" si="1"/>
        <v>823.5652561247216</v>
      </c>
      <c r="P32" s="10"/>
    </row>
    <row r="33" spans="1:119">
      <c r="A33" s="12"/>
      <c r="B33" s="25">
        <v>341.9</v>
      </c>
      <c r="C33" s="20" t="s">
        <v>37</v>
      </c>
      <c r="D33" s="46">
        <v>2306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2306</v>
      </c>
      <c r="O33" s="47">
        <f t="shared" si="1"/>
        <v>1.0271714922048998</v>
      </c>
      <c r="P33" s="9"/>
    </row>
    <row r="34" spans="1:119">
      <c r="A34" s="12"/>
      <c r="B34" s="25">
        <v>342.2</v>
      </c>
      <c r="C34" s="20" t="s">
        <v>39</v>
      </c>
      <c r="D34" s="46">
        <v>228252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228252</v>
      </c>
      <c r="O34" s="47">
        <f t="shared" si="1"/>
        <v>101.67126948775055</v>
      </c>
      <c r="P34" s="9"/>
    </row>
    <row r="35" spans="1:119">
      <c r="A35" s="12"/>
      <c r="B35" s="25">
        <v>342.9</v>
      </c>
      <c r="C35" s="20" t="s">
        <v>40</v>
      </c>
      <c r="D35" s="46">
        <v>9856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9856</v>
      </c>
      <c r="O35" s="47">
        <f t="shared" si="1"/>
        <v>4.3902004454342984</v>
      </c>
      <c r="P35" s="9"/>
    </row>
    <row r="36" spans="1:119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368987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368987</v>
      </c>
      <c r="O36" s="47">
        <f t="shared" si="1"/>
        <v>164.35946547884188</v>
      </c>
      <c r="P36" s="9"/>
    </row>
    <row r="37" spans="1:119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755895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755895</v>
      </c>
      <c r="O37" s="47">
        <f t="shared" si="1"/>
        <v>336.70155902004456</v>
      </c>
      <c r="P37" s="9"/>
    </row>
    <row r="38" spans="1:119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463090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463090</v>
      </c>
      <c r="O38" s="47">
        <f t="shared" si="1"/>
        <v>206.27616926503342</v>
      </c>
      <c r="P38" s="9"/>
    </row>
    <row r="39" spans="1:119">
      <c r="A39" s="12"/>
      <c r="B39" s="25">
        <v>347.5</v>
      </c>
      <c r="C39" s="20" t="s">
        <v>45</v>
      </c>
      <c r="D39" s="46">
        <v>20518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20518</v>
      </c>
      <c r="O39" s="47">
        <f t="shared" si="1"/>
        <v>9.1394209354120264</v>
      </c>
      <c r="P39" s="9"/>
    </row>
    <row r="40" spans="1:119" ht="15.75">
      <c r="A40" s="29" t="s">
        <v>35</v>
      </c>
      <c r="B40" s="30"/>
      <c r="C40" s="31"/>
      <c r="D40" s="32">
        <f t="shared" ref="D40:M40" si="9">SUM(D41:D41)</f>
        <v>17218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7" si="10">SUM(D40:M40)</f>
        <v>17218</v>
      </c>
      <c r="O40" s="45">
        <f t="shared" si="1"/>
        <v>7.6694877505567929</v>
      </c>
      <c r="P40" s="10"/>
    </row>
    <row r="41" spans="1:119">
      <c r="A41" s="13"/>
      <c r="B41" s="39">
        <v>351.1</v>
      </c>
      <c r="C41" s="21" t="s">
        <v>48</v>
      </c>
      <c r="D41" s="46">
        <v>17218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17218</v>
      </c>
      <c r="O41" s="47">
        <f t="shared" si="1"/>
        <v>7.6694877505567929</v>
      </c>
      <c r="P41" s="9"/>
    </row>
    <row r="42" spans="1:119" ht="15.75">
      <c r="A42" s="29" t="s">
        <v>3</v>
      </c>
      <c r="B42" s="30"/>
      <c r="C42" s="31"/>
      <c r="D42" s="32">
        <f t="shared" ref="D42:M42" si="11">SUM(D43:D46)</f>
        <v>26297</v>
      </c>
      <c r="E42" s="32">
        <f t="shared" si="11"/>
        <v>28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26658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52983</v>
      </c>
      <c r="O42" s="45">
        <f t="shared" si="1"/>
        <v>23.60044543429844</v>
      </c>
      <c r="P42" s="10"/>
    </row>
    <row r="43" spans="1:119">
      <c r="A43" s="12"/>
      <c r="B43" s="25">
        <v>361.1</v>
      </c>
      <c r="C43" s="20" t="s">
        <v>50</v>
      </c>
      <c r="D43" s="46">
        <v>7921</v>
      </c>
      <c r="E43" s="46">
        <v>28</v>
      </c>
      <c r="F43" s="46">
        <v>0</v>
      </c>
      <c r="G43" s="46">
        <v>0</v>
      </c>
      <c r="H43" s="46">
        <v>0</v>
      </c>
      <c r="I43" s="46">
        <v>2937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10886</v>
      </c>
      <c r="O43" s="47">
        <f t="shared" si="1"/>
        <v>4.8489977728285076</v>
      </c>
      <c r="P43" s="9"/>
    </row>
    <row r="44" spans="1:119">
      <c r="A44" s="12"/>
      <c r="B44" s="25">
        <v>362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13698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13698</v>
      </c>
      <c r="O44" s="47">
        <f t="shared" si="1"/>
        <v>6.1015590200445438</v>
      </c>
      <c r="P44" s="9"/>
    </row>
    <row r="45" spans="1:119">
      <c r="A45" s="12"/>
      <c r="B45" s="25">
        <v>366</v>
      </c>
      <c r="C45" s="20" t="s">
        <v>52</v>
      </c>
      <c r="D45" s="46">
        <v>845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845</v>
      </c>
      <c r="O45" s="47">
        <f t="shared" si="1"/>
        <v>0.37639198218262804</v>
      </c>
      <c r="P45" s="9"/>
    </row>
    <row r="46" spans="1:119" ht="15.75" thickBot="1">
      <c r="A46" s="12"/>
      <c r="B46" s="25">
        <v>369.9</v>
      </c>
      <c r="C46" s="20" t="s">
        <v>53</v>
      </c>
      <c r="D46" s="46">
        <v>17531</v>
      </c>
      <c r="E46" s="46">
        <v>0</v>
      </c>
      <c r="F46" s="46">
        <v>0</v>
      </c>
      <c r="G46" s="46">
        <v>0</v>
      </c>
      <c r="H46" s="46">
        <v>0</v>
      </c>
      <c r="I46" s="46">
        <v>10023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27554</v>
      </c>
      <c r="O46" s="47">
        <f t="shared" si="1"/>
        <v>12.273496659242761</v>
      </c>
      <c r="P46" s="9"/>
    </row>
    <row r="47" spans="1:119" ht="16.5" thickBot="1">
      <c r="A47" s="14" t="s">
        <v>46</v>
      </c>
      <c r="B47" s="23"/>
      <c r="C47" s="22"/>
      <c r="D47" s="15">
        <f>SUM(D5,D14,D23,D32,D40,D42)</f>
        <v>2325512</v>
      </c>
      <c r="E47" s="15">
        <f t="shared" ref="E47:M47" si="12">SUM(E5,E14,E23,E32,E40,E42)</f>
        <v>28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1636498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10"/>
        <v>3962038</v>
      </c>
      <c r="O47" s="38">
        <f t="shared" si="1"/>
        <v>1764.8276169265034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69</v>
      </c>
      <c r="M49" s="48"/>
      <c r="N49" s="48"/>
      <c r="O49" s="43">
        <v>2245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thickBot="1">
      <c r="A51" s="52" t="s">
        <v>70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1384811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1384811</v>
      </c>
      <c r="O5" s="33">
        <f t="shared" ref="O5:O48" si="1">(N5/O$50)</f>
        <v>629.45954545454549</v>
      </c>
      <c r="P5" s="6"/>
    </row>
    <row r="6" spans="1:133">
      <c r="A6" s="12"/>
      <c r="B6" s="25">
        <v>311</v>
      </c>
      <c r="C6" s="20" t="s">
        <v>2</v>
      </c>
      <c r="D6" s="46">
        <v>708160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708160</v>
      </c>
      <c r="O6" s="47">
        <f t="shared" si="1"/>
        <v>321.89090909090908</v>
      </c>
      <c r="P6" s="9"/>
    </row>
    <row r="7" spans="1:133">
      <c r="A7" s="12"/>
      <c r="B7" s="25">
        <v>312.10000000000002</v>
      </c>
      <c r="C7" s="20" t="s">
        <v>10</v>
      </c>
      <c r="D7" s="46">
        <v>35656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35656</v>
      </c>
      <c r="O7" s="47">
        <f t="shared" si="1"/>
        <v>16.207272727272727</v>
      </c>
      <c r="P7" s="9"/>
    </row>
    <row r="8" spans="1:133">
      <c r="A8" s="12"/>
      <c r="B8" s="25">
        <v>312.60000000000002</v>
      </c>
      <c r="C8" s="20" t="s">
        <v>11</v>
      </c>
      <c r="D8" s="46">
        <v>151202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151202</v>
      </c>
      <c r="O8" s="47">
        <f t="shared" si="1"/>
        <v>68.728181818181824</v>
      </c>
      <c r="P8" s="9"/>
    </row>
    <row r="9" spans="1:133">
      <c r="A9" s="12"/>
      <c r="B9" s="25">
        <v>314.10000000000002</v>
      </c>
      <c r="C9" s="20" t="s">
        <v>12</v>
      </c>
      <c r="D9" s="46">
        <v>273557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273557</v>
      </c>
      <c r="O9" s="47">
        <f t="shared" si="1"/>
        <v>124.34409090909091</v>
      </c>
      <c r="P9" s="9"/>
    </row>
    <row r="10" spans="1:133">
      <c r="A10" s="12"/>
      <c r="B10" s="25">
        <v>314.3</v>
      </c>
      <c r="C10" s="20" t="s">
        <v>13</v>
      </c>
      <c r="D10" s="46">
        <v>30834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30834</v>
      </c>
      <c r="O10" s="47">
        <f t="shared" si="1"/>
        <v>14.015454545454546</v>
      </c>
      <c r="P10" s="9"/>
    </row>
    <row r="11" spans="1:133">
      <c r="A11" s="12"/>
      <c r="B11" s="25">
        <v>314.39999999999998</v>
      </c>
      <c r="C11" s="20" t="s">
        <v>14</v>
      </c>
      <c r="D11" s="46">
        <v>43598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43598</v>
      </c>
      <c r="O11" s="47">
        <f t="shared" si="1"/>
        <v>19.817272727272726</v>
      </c>
      <c r="P11" s="9"/>
    </row>
    <row r="12" spans="1:133">
      <c r="A12" s="12"/>
      <c r="B12" s="25">
        <v>315</v>
      </c>
      <c r="C12" s="20" t="s">
        <v>15</v>
      </c>
      <c r="D12" s="46">
        <v>141804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141804</v>
      </c>
      <c r="O12" s="47">
        <f t="shared" si="1"/>
        <v>64.456363636363633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368360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2604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370964</v>
      </c>
      <c r="O13" s="45">
        <f t="shared" si="1"/>
        <v>168.62</v>
      </c>
      <c r="P13" s="10"/>
    </row>
    <row r="14" spans="1:133">
      <c r="A14" s="12"/>
      <c r="B14" s="25">
        <v>322</v>
      </c>
      <c r="C14" s="20" t="s">
        <v>0</v>
      </c>
      <c r="D14" s="46">
        <v>21925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21925</v>
      </c>
      <c r="O14" s="47">
        <f t="shared" si="1"/>
        <v>9.9659090909090917</v>
      </c>
      <c r="P14" s="9"/>
    </row>
    <row r="15" spans="1:133">
      <c r="A15" s="12"/>
      <c r="B15" s="25">
        <v>323.10000000000002</v>
      </c>
      <c r="C15" s="20" t="s">
        <v>17</v>
      </c>
      <c r="D15" s="46">
        <v>272373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272373</v>
      </c>
      <c r="O15" s="47">
        <f t="shared" si="1"/>
        <v>123.8059090909091</v>
      </c>
      <c r="P15" s="9"/>
    </row>
    <row r="16" spans="1:133">
      <c r="A16" s="12"/>
      <c r="B16" s="25">
        <v>323.7</v>
      </c>
      <c r="C16" s="20" t="s">
        <v>18</v>
      </c>
      <c r="D16" s="46">
        <v>57161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57161</v>
      </c>
      <c r="O16" s="47">
        <f t="shared" si="1"/>
        <v>25.982272727272726</v>
      </c>
      <c r="P16" s="9"/>
    </row>
    <row r="17" spans="1:16">
      <c r="A17" s="12"/>
      <c r="B17" s="25">
        <v>324.03100000000001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2604</v>
      </c>
      <c r="O17" s="47">
        <f t="shared" si="1"/>
        <v>1.1836363636363636</v>
      </c>
      <c r="P17" s="9"/>
    </row>
    <row r="18" spans="1:16">
      <c r="A18" s="12"/>
      <c r="B18" s="25">
        <v>329</v>
      </c>
      <c r="C18" s="20" t="s">
        <v>20</v>
      </c>
      <c r="D18" s="46">
        <v>16901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16901</v>
      </c>
      <c r="O18" s="47">
        <f t="shared" si="1"/>
        <v>7.6822727272727276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SUM(D20:D27)</f>
        <v>404212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404212</v>
      </c>
      <c r="O19" s="45">
        <f t="shared" si="1"/>
        <v>183.73272727272726</v>
      </c>
      <c r="P19" s="10"/>
    </row>
    <row r="20" spans="1:16">
      <c r="A20" s="12"/>
      <c r="B20" s="25">
        <v>331.2</v>
      </c>
      <c r="C20" s="20" t="s">
        <v>21</v>
      </c>
      <c r="D20" s="46">
        <v>29129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29129</v>
      </c>
      <c r="O20" s="47">
        <f t="shared" si="1"/>
        <v>13.240454545454545</v>
      </c>
      <c r="P20" s="9"/>
    </row>
    <row r="21" spans="1:16">
      <c r="A21" s="12"/>
      <c r="B21" s="25">
        <v>334.7</v>
      </c>
      <c r="C21" s="20" t="s">
        <v>23</v>
      </c>
      <c r="D21" s="46">
        <v>167633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167633</v>
      </c>
      <c r="O21" s="47">
        <f t="shared" si="1"/>
        <v>76.196818181818188</v>
      </c>
      <c r="P21" s="9"/>
    </row>
    <row r="22" spans="1:16">
      <c r="A22" s="12"/>
      <c r="B22" s="25">
        <v>335.12</v>
      </c>
      <c r="C22" s="20" t="s">
        <v>24</v>
      </c>
      <c r="D22" s="46">
        <v>88619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88619</v>
      </c>
      <c r="O22" s="47">
        <f t="shared" si="1"/>
        <v>40.281363636363636</v>
      </c>
      <c r="P22" s="9"/>
    </row>
    <row r="23" spans="1:16">
      <c r="A23" s="12"/>
      <c r="B23" s="25">
        <v>335.14</v>
      </c>
      <c r="C23" s="20" t="s">
        <v>25</v>
      </c>
      <c r="D23" s="46">
        <v>1274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1274</v>
      </c>
      <c r="O23" s="47">
        <f t="shared" si="1"/>
        <v>0.5790909090909091</v>
      </c>
      <c r="P23" s="9"/>
    </row>
    <row r="24" spans="1:16">
      <c r="A24" s="12"/>
      <c r="B24" s="25">
        <v>335.15</v>
      </c>
      <c r="C24" s="20" t="s">
        <v>26</v>
      </c>
      <c r="D24" s="46">
        <v>3441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3441</v>
      </c>
      <c r="O24" s="47">
        <f t="shared" si="1"/>
        <v>1.5640909090909092</v>
      </c>
      <c r="P24" s="9"/>
    </row>
    <row r="25" spans="1:16">
      <c r="A25" s="12"/>
      <c r="B25" s="25">
        <v>335.18</v>
      </c>
      <c r="C25" s="20" t="s">
        <v>27</v>
      </c>
      <c r="D25" s="46">
        <v>79640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79640</v>
      </c>
      <c r="O25" s="47">
        <f t="shared" si="1"/>
        <v>36.200000000000003</v>
      </c>
      <c r="P25" s="9"/>
    </row>
    <row r="26" spans="1:16">
      <c r="A26" s="12"/>
      <c r="B26" s="25">
        <v>335.49</v>
      </c>
      <c r="C26" s="20" t="s">
        <v>28</v>
      </c>
      <c r="D26" s="46">
        <v>30880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30880</v>
      </c>
      <c r="O26" s="47">
        <f t="shared" si="1"/>
        <v>14.036363636363637</v>
      </c>
      <c r="P26" s="9"/>
    </row>
    <row r="27" spans="1:16">
      <c r="A27" s="12"/>
      <c r="B27" s="25">
        <v>335.9</v>
      </c>
      <c r="C27" s="20" t="s">
        <v>29</v>
      </c>
      <c r="D27" s="46">
        <v>3596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3596</v>
      </c>
      <c r="O27" s="47">
        <f t="shared" si="1"/>
        <v>1.6345454545454545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SUM(D29:D37)</f>
        <v>274389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1550912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1825301</v>
      </c>
      <c r="O28" s="45">
        <f t="shared" si="1"/>
        <v>829.68227272727268</v>
      </c>
      <c r="P28" s="10"/>
    </row>
    <row r="29" spans="1:16">
      <c r="A29" s="12"/>
      <c r="B29" s="25">
        <v>341.9</v>
      </c>
      <c r="C29" s="20" t="s">
        <v>37</v>
      </c>
      <c r="D29" s="46">
        <v>5426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8">SUM(D29:M29)</f>
        <v>5426</v>
      </c>
      <c r="O29" s="47">
        <f t="shared" si="1"/>
        <v>2.4663636363636363</v>
      </c>
      <c r="P29" s="9"/>
    </row>
    <row r="30" spans="1:16">
      <c r="A30" s="12"/>
      <c r="B30" s="25">
        <v>342.1</v>
      </c>
      <c r="C30" s="20" t="s">
        <v>38</v>
      </c>
      <c r="D30" s="46">
        <v>3759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3759</v>
      </c>
      <c r="O30" s="47">
        <f t="shared" si="1"/>
        <v>1.7086363636363637</v>
      </c>
      <c r="P30" s="9"/>
    </row>
    <row r="31" spans="1:16">
      <c r="A31" s="12"/>
      <c r="B31" s="25">
        <v>342.2</v>
      </c>
      <c r="C31" s="20" t="s">
        <v>39</v>
      </c>
      <c r="D31" s="46">
        <v>230640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230640</v>
      </c>
      <c r="O31" s="47">
        <f t="shared" si="1"/>
        <v>104.83636363636364</v>
      </c>
      <c r="P31" s="9"/>
    </row>
    <row r="32" spans="1:16">
      <c r="A32" s="12"/>
      <c r="B32" s="25">
        <v>342.9</v>
      </c>
      <c r="C32" s="20" t="s">
        <v>40</v>
      </c>
      <c r="D32" s="46">
        <v>10206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10206</v>
      </c>
      <c r="O32" s="47">
        <f t="shared" si="1"/>
        <v>4.6390909090909087</v>
      </c>
      <c r="P32" s="9"/>
    </row>
    <row r="33" spans="1:119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363642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363642</v>
      </c>
      <c r="O33" s="47">
        <f t="shared" si="1"/>
        <v>165.29181818181817</v>
      </c>
      <c r="P33" s="9"/>
    </row>
    <row r="34" spans="1:119">
      <c r="A34" s="12"/>
      <c r="B34" s="25">
        <v>343.4</v>
      </c>
      <c r="C34" s="20" t="s">
        <v>42</v>
      </c>
      <c r="D34" s="46">
        <v>2200</v>
      </c>
      <c r="E34" s="46">
        <v>0</v>
      </c>
      <c r="F34" s="46">
        <v>0</v>
      </c>
      <c r="G34" s="46">
        <v>0</v>
      </c>
      <c r="H34" s="46">
        <v>0</v>
      </c>
      <c r="I34" s="46">
        <v>726307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728507</v>
      </c>
      <c r="O34" s="47">
        <f t="shared" si="1"/>
        <v>331.13954545454544</v>
      </c>
      <c r="P34" s="9"/>
    </row>
    <row r="35" spans="1:119">
      <c r="A35" s="12"/>
      <c r="B35" s="25">
        <v>343.5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460963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460963</v>
      </c>
      <c r="O35" s="47">
        <f t="shared" si="1"/>
        <v>209.52863636363637</v>
      </c>
      <c r="P35" s="9"/>
    </row>
    <row r="36" spans="1:119">
      <c r="A36" s="12"/>
      <c r="B36" s="25">
        <v>345.9</v>
      </c>
      <c r="C36" s="20" t="s">
        <v>44</v>
      </c>
      <c r="D36" s="46">
        <v>3828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3828</v>
      </c>
      <c r="O36" s="47">
        <f t="shared" si="1"/>
        <v>1.74</v>
      </c>
      <c r="P36" s="9"/>
    </row>
    <row r="37" spans="1:119">
      <c r="A37" s="12"/>
      <c r="B37" s="25">
        <v>347.5</v>
      </c>
      <c r="C37" s="20" t="s">
        <v>45</v>
      </c>
      <c r="D37" s="46">
        <v>18330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18330</v>
      </c>
      <c r="O37" s="47">
        <f t="shared" si="1"/>
        <v>8.331818181818182</v>
      </c>
      <c r="P37" s="9"/>
    </row>
    <row r="38" spans="1:119" ht="15.75">
      <c r="A38" s="29" t="s">
        <v>35</v>
      </c>
      <c r="B38" s="30"/>
      <c r="C38" s="31"/>
      <c r="D38" s="32">
        <f t="shared" ref="D38:M38" si="9">SUM(D39:D40)</f>
        <v>36949</v>
      </c>
      <c r="E38" s="32">
        <f t="shared" si="9"/>
        <v>11248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8" si="10">SUM(D38:M38)</f>
        <v>48197</v>
      </c>
      <c r="O38" s="45">
        <f t="shared" si="1"/>
        <v>21.907727272727271</v>
      </c>
      <c r="P38" s="10"/>
    </row>
    <row r="39" spans="1:119">
      <c r="A39" s="13"/>
      <c r="B39" s="39">
        <v>351.1</v>
      </c>
      <c r="C39" s="21" t="s">
        <v>48</v>
      </c>
      <c r="D39" s="46">
        <v>36949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36949</v>
      </c>
      <c r="O39" s="47">
        <f t="shared" si="1"/>
        <v>16.795000000000002</v>
      </c>
      <c r="P39" s="9"/>
    </row>
    <row r="40" spans="1:119">
      <c r="A40" s="13"/>
      <c r="B40" s="39">
        <v>359</v>
      </c>
      <c r="C40" s="21" t="s">
        <v>49</v>
      </c>
      <c r="D40" s="46">
        <v>0</v>
      </c>
      <c r="E40" s="46">
        <v>11248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11248</v>
      </c>
      <c r="O40" s="47">
        <f t="shared" si="1"/>
        <v>5.1127272727272723</v>
      </c>
      <c r="P40" s="9"/>
    </row>
    <row r="41" spans="1:119" ht="15.75">
      <c r="A41" s="29" t="s">
        <v>3</v>
      </c>
      <c r="B41" s="30"/>
      <c r="C41" s="31"/>
      <c r="D41" s="32">
        <f t="shared" ref="D41:M41" si="11">SUM(D42:D45)</f>
        <v>39374</v>
      </c>
      <c r="E41" s="32">
        <f t="shared" si="11"/>
        <v>37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29843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69254</v>
      </c>
      <c r="O41" s="45">
        <f t="shared" si="1"/>
        <v>31.47909090909091</v>
      </c>
      <c r="P41" s="10"/>
    </row>
    <row r="42" spans="1:119">
      <c r="A42" s="12"/>
      <c r="B42" s="25">
        <v>361.1</v>
      </c>
      <c r="C42" s="20" t="s">
        <v>50</v>
      </c>
      <c r="D42" s="46">
        <v>7347</v>
      </c>
      <c r="E42" s="46">
        <v>37</v>
      </c>
      <c r="F42" s="46">
        <v>0</v>
      </c>
      <c r="G42" s="46">
        <v>0</v>
      </c>
      <c r="H42" s="46">
        <v>0</v>
      </c>
      <c r="I42" s="46">
        <v>4335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11719</v>
      </c>
      <c r="O42" s="47">
        <f t="shared" si="1"/>
        <v>5.3268181818181821</v>
      </c>
      <c r="P42" s="9"/>
    </row>
    <row r="43" spans="1:119">
      <c r="A43" s="12"/>
      <c r="B43" s="25">
        <v>362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19206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19206</v>
      </c>
      <c r="O43" s="47">
        <f t="shared" si="1"/>
        <v>8.73</v>
      </c>
      <c r="P43" s="9"/>
    </row>
    <row r="44" spans="1:119">
      <c r="A44" s="12"/>
      <c r="B44" s="25">
        <v>366</v>
      </c>
      <c r="C44" s="20" t="s">
        <v>52</v>
      </c>
      <c r="D44" s="46">
        <v>4148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4148</v>
      </c>
      <c r="O44" s="47">
        <f t="shared" si="1"/>
        <v>1.8854545454545455</v>
      </c>
      <c r="P44" s="9"/>
    </row>
    <row r="45" spans="1:119">
      <c r="A45" s="12"/>
      <c r="B45" s="25">
        <v>369.9</v>
      </c>
      <c r="C45" s="20" t="s">
        <v>53</v>
      </c>
      <c r="D45" s="46">
        <v>27879</v>
      </c>
      <c r="E45" s="46">
        <v>0</v>
      </c>
      <c r="F45" s="46">
        <v>0</v>
      </c>
      <c r="G45" s="46">
        <v>0</v>
      </c>
      <c r="H45" s="46">
        <v>0</v>
      </c>
      <c r="I45" s="46">
        <v>6302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34181</v>
      </c>
      <c r="O45" s="47">
        <f t="shared" si="1"/>
        <v>15.536818181818182</v>
      </c>
      <c r="P45" s="9"/>
    </row>
    <row r="46" spans="1:119" ht="15.75">
      <c r="A46" s="29" t="s">
        <v>36</v>
      </c>
      <c r="B46" s="30"/>
      <c r="C46" s="31"/>
      <c r="D46" s="32">
        <f t="shared" ref="D46:M46" si="12">SUM(D47:D47)</f>
        <v>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3500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3500</v>
      </c>
      <c r="O46" s="45">
        <f t="shared" si="1"/>
        <v>1.5909090909090908</v>
      </c>
      <c r="P46" s="9"/>
    </row>
    <row r="47" spans="1:119" ht="15.75" thickBot="1">
      <c r="A47" s="12"/>
      <c r="B47" s="25">
        <v>389.4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3500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3500</v>
      </c>
      <c r="O47" s="47">
        <f t="shared" si="1"/>
        <v>1.5909090909090908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SUM(D5,D13,D19,D28,D38,D41,D46)</f>
        <v>2508095</v>
      </c>
      <c r="E48" s="15">
        <f t="shared" si="13"/>
        <v>11285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1586859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4106239</v>
      </c>
      <c r="O48" s="38">
        <f t="shared" si="1"/>
        <v>1866.4722727272726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61</v>
      </c>
      <c r="M50" s="48"/>
      <c r="N50" s="48"/>
      <c r="O50" s="43">
        <v>2200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A52:O52"/>
    <mergeCell ref="A51:O51"/>
    <mergeCell ref="L50:N5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1370580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1370580</v>
      </c>
      <c r="O5" s="33">
        <f t="shared" ref="O5:O36" si="1">(N5/O$57)</f>
        <v>605.11258278145692</v>
      </c>
      <c r="P5" s="6"/>
    </row>
    <row r="6" spans="1:133">
      <c r="A6" s="12"/>
      <c r="B6" s="25">
        <v>311</v>
      </c>
      <c r="C6" s="20" t="s">
        <v>2</v>
      </c>
      <c r="D6" s="46">
        <v>688276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688276</v>
      </c>
      <c r="O6" s="47">
        <f t="shared" si="1"/>
        <v>303.87461368653419</v>
      </c>
      <c r="P6" s="9"/>
    </row>
    <row r="7" spans="1:133">
      <c r="A7" s="12"/>
      <c r="B7" s="25">
        <v>312.10000000000002</v>
      </c>
      <c r="C7" s="20" t="s">
        <v>10</v>
      </c>
      <c r="D7" s="46">
        <v>39265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39265</v>
      </c>
      <c r="O7" s="47">
        <f t="shared" si="1"/>
        <v>17.335540838852097</v>
      </c>
      <c r="P7" s="9"/>
    </row>
    <row r="8" spans="1:133">
      <c r="A8" s="12"/>
      <c r="B8" s="25">
        <v>312.60000000000002</v>
      </c>
      <c r="C8" s="20" t="s">
        <v>11</v>
      </c>
      <c r="D8" s="46">
        <v>164875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164875</v>
      </c>
      <c r="O8" s="47">
        <f t="shared" si="1"/>
        <v>72.792494481236204</v>
      </c>
      <c r="P8" s="9"/>
    </row>
    <row r="9" spans="1:133">
      <c r="A9" s="12"/>
      <c r="B9" s="25">
        <v>314.10000000000002</v>
      </c>
      <c r="C9" s="20" t="s">
        <v>12</v>
      </c>
      <c r="D9" s="46">
        <v>265076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265076</v>
      </c>
      <c r="O9" s="47">
        <f t="shared" si="1"/>
        <v>117.03134657836645</v>
      </c>
      <c r="P9" s="9"/>
    </row>
    <row r="10" spans="1:133">
      <c r="A10" s="12"/>
      <c r="B10" s="25">
        <v>314.3</v>
      </c>
      <c r="C10" s="20" t="s">
        <v>13</v>
      </c>
      <c r="D10" s="46">
        <v>31149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31149</v>
      </c>
      <c r="O10" s="47">
        <f t="shared" si="1"/>
        <v>13.752317880794703</v>
      </c>
      <c r="P10" s="9"/>
    </row>
    <row r="11" spans="1:133">
      <c r="A11" s="12"/>
      <c r="B11" s="25">
        <v>314.39999999999998</v>
      </c>
      <c r="C11" s="20" t="s">
        <v>14</v>
      </c>
      <c r="D11" s="46">
        <v>43207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43207</v>
      </c>
      <c r="O11" s="47">
        <f t="shared" si="1"/>
        <v>19.075938189845473</v>
      </c>
      <c r="P11" s="9"/>
    </row>
    <row r="12" spans="1:133">
      <c r="A12" s="12"/>
      <c r="B12" s="25">
        <v>315</v>
      </c>
      <c r="C12" s="20" t="s">
        <v>15</v>
      </c>
      <c r="D12" s="46">
        <v>138732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138732</v>
      </c>
      <c r="O12" s="47">
        <f t="shared" si="1"/>
        <v>61.250331125827813</v>
      </c>
      <c r="P12" s="9"/>
    </row>
    <row r="13" spans="1:133" ht="15.75">
      <c r="A13" s="29" t="s">
        <v>94</v>
      </c>
      <c r="B13" s="30"/>
      <c r="C13" s="31"/>
      <c r="D13" s="32">
        <f t="shared" ref="D13:M13" si="3">SUM(D14:D17)</f>
        <v>335698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335698</v>
      </c>
      <c r="O13" s="45">
        <f t="shared" si="1"/>
        <v>148.21103752759382</v>
      </c>
      <c r="P13" s="10"/>
    </row>
    <row r="14" spans="1:133">
      <c r="A14" s="12"/>
      <c r="B14" s="25">
        <v>322</v>
      </c>
      <c r="C14" s="20" t="s">
        <v>0</v>
      </c>
      <c r="D14" s="46">
        <v>27284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27284</v>
      </c>
      <c r="O14" s="47">
        <f t="shared" si="1"/>
        <v>12.045916114790288</v>
      </c>
      <c r="P14" s="9"/>
    </row>
    <row r="15" spans="1:133">
      <c r="A15" s="12"/>
      <c r="B15" s="25">
        <v>323.10000000000002</v>
      </c>
      <c r="C15" s="20" t="s">
        <v>17</v>
      </c>
      <c r="D15" s="46">
        <v>255643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255643</v>
      </c>
      <c r="O15" s="47">
        <f t="shared" si="1"/>
        <v>112.86666666666666</v>
      </c>
      <c r="P15" s="9"/>
    </row>
    <row r="16" spans="1:133">
      <c r="A16" s="12"/>
      <c r="B16" s="25">
        <v>323.7</v>
      </c>
      <c r="C16" s="20" t="s">
        <v>18</v>
      </c>
      <c r="D16" s="46">
        <v>32037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32037</v>
      </c>
      <c r="O16" s="47">
        <f t="shared" si="1"/>
        <v>14.144370860927152</v>
      </c>
      <c r="P16" s="9"/>
    </row>
    <row r="17" spans="1:16">
      <c r="A17" s="12"/>
      <c r="B17" s="25">
        <v>329</v>
      </c>
      <c r="C17" s="20" t="s">
        <v>95</v>
      </c>
      <c r="D17" s="46">
        <v>20734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20734</v>
      </c>
      <c r="O17" s="47">
        <f t="shared" si="1"/>
        <v>9.1540838852097135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SUM(D19:D29)</f>
        <v>237735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247276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485011</v>
      </c>
      <c r="O18" s="45">
        <f t="shared" si="1"/>
        <v>214.13289183222957</v>
      </c>
      <c r="P18" s="10"/>
    </row>
    <row r="19" spans="1:16">
      <c r="A19" s="12"/>
      <c r="B19" s="25">
        <v>331.2</v>
      </c>
      <c r="C19" s="20" t="s">
        <v>21</v>
      </c>
      <c r="D19" s="46">
        <v>18133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6">SUM(D19:M19)</f>
        <v>18133</v>
      </c>
      <c r="O19" s="47">
        <f t="shared" si="1"/>
        <v>8.0057395143487859</v>
      </c>
      <c r="P19" s="9"/>
    </row>
    <row r="20" spans="1:16">
      <c r="A20" s="12"/>
      <c r="B20" s="25">
        <v>331.31</v>
      </c>
      <c r="C20" s="20" t="s">
        <v>96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203392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203392</v>
      </c>
      <c r="O20" s="47">
        <f t="shared" si="1"/>
        <v>89.797792494481243</v>
      </c>
      <c r="P20" s="9"/>
    </row>
    <row r="21" spans="1:16">
      <c r="A21" s="12"/>
      <c r="B21" s="25">
        <v>331.35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43884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43884</v>
      </c>
      <c r="O21" s="47">
        <f t="shared" si="1"/>
        <v>19.374834437086093</v>
      </c>
      <c r="P21" s="9"/>
    </row>
    <row r="22" spans="1:16">
      <c r="A22" s="12"/>
      <c r="B22" s="25">
        <v>334.1</v>
      </c>
      <c r="C22" s="20" t="s">
        <v>97</v>
      </c>
      <c r="D22" s="46">
        <v>8032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8032</v>
      </c>
      <c r="O22" s="47">
        <f t="shared" si="1"/>
        <v>3.5461368653421634</v>
      </c>
      <c r="P22" s="9"/>
    </row>
    <row r="23" spans="1:16">
      <c r="A23" s="12"/>
      <c r="B23" s="25">
        <v>334.7</v>
      </c>
      <c r="C23" s="20" t="s">
        <v>23</v>
      </c>
      <c r="D23" s="46">
        <v>1827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1827</v>
      </c>
      <c r="O23" s="47">
        <f t="shared" si="1"/>
        <v>0.80662251655629136</v>
      </c>
      <c r="P23" s="9"/>
    </row>
    <row r="24" spans="1:16">
      <c r="A24" s="12"/>
      <c r="B24" s="25">
        <v>335.12</v>
      </c>
      <c r="C24" s="20" t="s">
        <v>24</v>
      </c>
      <c r="D24" s="46">
        <v>89171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89171</v>
      </c>
      <c r="O24" s="47">
        <f t="shared" si="1"/>
        <v>39.369094922737304</v>
      </c>
      <c r="P24" s="9"/>
    </row>
    <row r="25" spans="1:16">
      <c r="A25" s="12"/>
      <c r="B25" s="25">
        <v>335.14</v>
      </c>
      <c r="C25" s="20" t="s">
        <v>25</v>
      </c>
      <c r="D25" s="46">
        <v>1984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1984</v>
      </c>
      <c r="O25" s="47">
        <f t="shared" si="1"/>
        <v>0.87593818984547467</v>
      </c>
      <c r="P25" s="9"/>
    </row>
    <row r="26" spans="1:16">
      <c r="A26" s="12"/>
      <c r="B26" s="25">
        <v>335.15</v>
      </c>
      <c r="C26" s="20" t="s">
        <v>26</v>
      </c>
      <c r="D26" s="46">
        <v>1473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1473</v>
      </c>
      <c r="O26" s="47">
        <f t="shared" si="1"/>
        <v>0.6503311258278146</v>
      </c>
      <c r="P26" s="9"/>
    </row>
    <row r="27" spans="1:16">
      <c r="A27" s="12"/>
      <c r="B27" s="25">
        <v>335.18</v>
      </c>
      <c r="C27" s="20" t="s">
        <v>27</v>
      </c>
      <c r="D27" s="46">
        <v>83567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83567</v>
      </c>
      <c r="O27" s="47">
        <f t="shared" si="1"/>
        <v>36.894922737306842</v>
      </c>
      <c r="P27" s="9"/>
    </row>
    <row r="28" spans="1:16">
      <c r="A28" s="12"/>
      <c r="B28" s="25">
        <v>335.49</v>
      </c>
      <c r="C28" s="20" t="s">
        <v>28</v>
      </c>
      <c r="D28" s="46">
        <v>29980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29980</v>
      </c>
      <c r="O28" s="47">
        <f t="shared" si="1"/>
        <v>13.236203090507725</v>
      </c>
      <c r="P28" s="9"/>
    </row>
    <row r="29" spans="1:16">
      <c r="A29" s="12"/>
      <c r="B29" s="25">
        <v>335.9</v>
      </c>
      <c r="C29" s="20" t="s">
        <v>29</v>
      </c>
      <c r="D29" s="46">
        <v>3568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3568</v>
      </c>
      <c r="O29" s="47">
        <f t="shared" si="1"/>
        <v>1.5752759381898456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SUM(D31:D39)</f>
        <v>212297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1261885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1474182</v>
      </c>
      <c r="O30" s="45">
        <f t="shared" si="1"/>
        <v>650.85298013245028</v>
      </c>
      <c r="P30" s="10"/>
    </row>
    <row r="31" spans="1:16">
      <c r="A31" s="12"/>
      <c r="B31" s="25">
        <v>341.9</v>
      </c>
      <c r="C31" s="20" t="s">
        <v>37</v>
      </c>
      <c r="D31" s="46">
        <v>4791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8">SUM(D31:M31)</f>
        <v>4791</v>
      </c>
      <c r="O31" s="47">
        <f t="shared" si="1"/>
        <v>2.1152317880794702</v>
      </c>
      <c r="P31" s="9"/>
    </row>
    <row r="32" spans="1:16">
      <c r="A32" s="12"/>
      <c r="B32" s="25">
        <v>342.1</v>
      </c>
      <c r="C32" s="20" t="s">
        <v>38</v>
      </c>
      <c r="D32" s="46">
        <v>9244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9244</v>
      </c>
      <c r="O32" s="47">
        <f t="shared" si="1"/>
        <v>4.0812362030905076</v>
      </c>
      <c r="P32" s="9"/>
    </row>
    <row r="33" spans="1:16">
      <c r="A33" s="12"/>
      <c r="B33" s="25">
        <v>342.2</v>
      </c>
      <c r="C33" s="20" t="s">
        <v>39</v>
      </c>
      <c r="D33" s="46">
        <v>156000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156000</v>
      </c>
      <c r="O33" s="47">
        <f t="shared" si="1"/>
        <v>68.874172185430467</v>
      </c>
      <c r="P33" s="9"/>
    </row>
    <row r="34" spans="1:16">
      <c r="A34" s="12"/>
      <c r="B34" s="25">
        <v>342.9</v>
      </c>
      <c r="C34" s="20" t="s">
        <v>40</v>
      </c>
      <c r="D34" s="46">
        <v>9828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9828</v>
      </c>
      <c r="O34" s="47">
        <f t="shared" si="1"/>
        <v>4.339072847682119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379458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379458</v>
      </c>
      <c r="O35" s="47">
        <f t="shared" si="1"/>
        <v>167.53112582781458</v>
      </c>
      <c r="P35" s="9"/>
    </row>
    <row r="36" spans="1:16">
      <c r="A36" s="12"/>
      <c r="B36" s="25">
        <v>343.4</v>
      </c>
      <c r="C36" s="20" t="s">
        <v>42</v>
      </c>
      <c r="D36" s="46">
        <v>4275</v>
      </c>
      <c r="E36" s="46">
        <v>0</v>
      </c>
      <c r="F36" s="46">
        <v>0</v>
      </c>
      <c r="G36" s="46">
        <v>0</v>
      </c>
      <c r="H36" s="46">
        <v>0</v>
      </c>
      <c r="I36" s="46">
        <v>417602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421877</v>
      </c>
      <c r="O36" s="47">
        <f t="shared" si="1"/>
        <v>186.25916114790286</v>
      </c>
      <c r="P36" s="9"/>
    </row>
    <row r="37" spans="1:16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464825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464825</v>
      </c>
      <c r="O37" s="47">
        <f t="shared" ref="O37:O55" si="9">(N37/O$57)</f>
        <v>205.22075055187639</v>
      </c>
      <c r="P37" s="9"/>
    </row>
    <row r="38" spans="1:16">
      <c r="A38" s="12"/>
      <c r="B38" s="25">
        <v>345.9</v>
      </c>
      <c r="C38" s="20" t="s">
        <v>44</v>
      </c>
      <c r="D38" s="46">
        <v>7784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7784</v>
      </c>
      <c r="O38" s="47">
        <f t="shared" si="9"/>
        <v>3.4366445916114792</v>
      </c>
      <c r="P38" s="9"/>
    </row>
    <row r="39" spans="1:16">
      <c r="A39" s="12"/>
      <c r="B39" s="25">
        <v>347.5</v>
      </c>
      <c r="C39" s="20" t="s">
        <v>45</v>
      </c>
      <c r="D39" s="46">
        <v>20375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20375</v>
      </c>
      <c r="O39" s="47">
        <f t="shared" si="9"/>
        <v>8.9955849889624719</v>
      </c>
      <c r="P39" s="9"/>
    </row>
    <row r="40" spans="1:16" ht="15.75">
      <c r="A40" s="29" t="s">
        <v>35</v>
      </c>
      <c r="B40" s="30"/>
      <c r="C40" s="31"/>
      <c r="D40" s="32">
        <f t="shared" ref="D40:M40" si="10">SUM(D41:D42)</f>
        <v>32057</v>
      </c>
      <c r="E40" s="32">
        <f t="shared" si="10"/>
        <v>7334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39391</v>
      </c>
      <c r="O40" s="45">
        <f t="shared" si="9"/>
        <v>17.391169977924946</v>
      </c>
      <c r="P40" s="10"/>
    </row>
    <row r="41" spans="1:16">
      <c r="A41" s="13"/>
      <c r="B41" s="39">
        <v>351.1</v>
      </c>
      <c r="C41" s="21" t="s">
        <v>48</v>
      </c>
      <c r="D41" s="46">
        <v>32057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32057</v>
      </c>
      <c r="O41" s="47">
        <f t="shared" si="9"/>
        <v>14.153200883002208</v>
      </c>
      <c r="P41" s="9"/>
    </row>
    <row r="42" spans="1:16">
      <c r="A42" s="13"/>
      <c r="B42" s="39">
        <v>359</v>
      </c>
      <c r="C42" s="21" t="s">
        <v>49</v>
      </c>
      <c r="D42" s="46">
        <v>0</v>
      </c>
      <c r="E42" s="46">
        <v>7334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7334</v>
      </c>
      <c r="O42" s="47">
        <f t="shared" si="9"/>
        <v>3.2379690949227373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SUM(D44:D52)</f>
        <v>75738</v>
      </c>
      <c r="E43" s="32">
        <f t="shared" si="11"/>
        <v>176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92992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>SUM(D43:M43)</f>
        <v>168906</v>
      </c>
      <c r="O43" s="45">
        <f t="shared" si="9"/>
        <v>74.572185430463577</v>
      </c>
      <c r="P43" s="10"/>
    </row>
    <row r="44" spans="1:16">
      <c r="A44" s="12"/>
      <c r="B44" s="25">
        <v>361.1</v>
      </c>
      <c r="C44" s="20" t="s">
        <v>50</v>
      </c>
      <c r="D44" s="46">
        <v>26335</v>
      </c>
      <c r="E44" s="46">
        <v>176</v>
      </c>
      <c r="F44" s="46">
        <v>0</v>
      </c>
      <c r="G44" s="46">
        <v>0</v>
      </c>
      <c r="H44" s="46">
        <v>0</v>
      </c>
      <c r="I44" s="46">
        <v>20444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46955</v>
      </c>
      <c r="O44" s="47">
        <f t="shared" si="9"/>
        <v>20.730684326710819</v>
      </c>
      <c r="P44" s="9"/>
    </row>
    <row r="45" spans="1:16">
      <c r="A45" s="12"/>
      <c r="B45" s="25">
        <v>362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20706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2">SUM(D45:M45)</f>
        <v>20706</v>
      </c>
      <c r="O45" s="47">
        <f t="shared" si="9"/>
        <v>9.1417218543046364</v>
      </c>
      <c r="P45" s="9"/>
    </row>
    <row r="46" spans="1:16">
      <c r="A46" s="12"/>
      <c r="B46" s="25">
        <v>363.22</v>
      </c>
      <c r="C46" s="20" t="s">
        <v>98</v>
      </c>
      <c r="D46" s="46">
        <v>15774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15774</v>
      </c>
      <c r="O46" s="47">
        <f t="shared" si="9"/>
        <v>6.9642384105960264</v>
      </c>
      <c r="P46" s="9"/>
    </row>
    <row r="47" spans="1:16">
      <c r="A47" s="12"/>
      <c r="B47" s="25">
        <v>363.23</v>
      </c>
      <c r="C47" s="20" t="s">
        <v>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14868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14868</v>
      </c>
      <c r="O47" s="47">
        <f t="shared" si="9"/>
        <v>6.5642384105960261</v>
      </c>
      <c r="P47" s="9"/>
    </row>
    <row r="48" spans="1:16">
      <c r="A48" s="12"/>
      <c r="B48" s="25">
        <v>363.24</v>
      </c>
      <c r="C48" s="20" t="s">
        <v>100</v>
      </c>
      <c r="D48" s="46">
        <v>8547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8547</v>
      </c>
      <c r="O48" s="47">
        <f t="shared" si="9"/>
        <v>3.7735099337748346</v>
      </c>
      <c r="P48" s="9"/>
    </row>
    <row r="49" spans="1:119">
      <c r="A49" s="12"/>
      <c r="B49" s="25">
        <v>363.27</v>
      </c>
      <c r="C49" s="20" t="s">
        <v>101</v>
      </c>
      <c r="D49" s="46">
        <v>512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512</v>
      </c>
      <c r="O49" s="47">
        <f t="shared" si="9"/>
        <v>0.2260485651214128</v>
      </c>
      <c r="P49" s="9"/>
    </row>
    <row r="50" spans="1:119">
      <c r="A50" s="12"/>
      <c r="B50" s="25">
        <v>364</v>
      </c>
      <c r="C50" s="20" t="s">
        <v>77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2093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2093</v>
      </c>
      <c r="O50" s="47">
        <f t="shared" si="9"/>
        <v>0.92406181015452538</v>
      </c>
      <c r="P50" s="9"/>
    </row>
    <row r="51" spans="1:119">
      <c r="A51" s="12"/>
      <c r="B51" s="25">
        <v>366</v>
      </c>
      <c r="C51" s="20" t="s">
        <v>52</v>
      </c>
      <c r="D51" s="46">
        <v>10150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10150</v>
      </c>
      <c r="O51" s="47">
        <f t="shared" si="9"/>
        <v>4.481236203090508</v>
      </c>
      <c r="P51" s="9"/>
    </row>
    <row r="52" spans="1:119">
      <c r="A52" s="12"/>
      <c r="B52" s="25">
        <v>369.9</v>
      </c>
      <c r="C52" s="20" t="s">
        <v>53</v>
      </c>
      <c r="D52" s="46">
        <v>14420</v>
      </c>
      <c r="E52" s="46">
        <v>0</v>
      </c>
      <c r="F52" s="46">
        <v>0</v>
      </c>
      <c r="G52" s="46">
        <v>0</v>
      </c>
      <c r="H52" s="46">
        <v>0</v>
      </c>
      <c r="I52" s="46">
        <v>34881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49301</v>
      </c>
      <c r="O52" s="47">
        <f t="shared" si="9"/>
        <v>21.76644591611479</v>
      </c>
      <c r="P52" s="9"/>
    </row>
    <row r="53" spans="1:119" ht="15.75">
      <c r="A53" s="29" t="s">
        <v>36</v>
      </c>
      <c r="B53" s="30"/>
      <c r="C53" s="31"/>
      <c r="D53" s="32">
        <f t="shared" ref="D53:M53" si="13">SUM(D54:D54)</f>
        <v>13434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13434</v>
      </c>
      <c r="O53" s="45">
        <f t="shared" si="9"/>
        <v>5.9311258278145695</v>
      </c>
      <c r="P53" s="9"/>
    </row>
    <row r="54" spans="1:119" ht="15.75" thickBot="1">
      <c r="A54" s="12"/>
      <c r="B54" s="25">
        <v>381</v>
      </c>
      <c r="C54" s="20" t="s">
        <v>78</v>
      </c>
      <c r="D54" s="46">
        <v>13434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13434</v>
      </c>
      <c r="O54" s="47">
        <f t="shared" si="9"/>
        <v>5.9311258278145695</v>
      </c>
      <c r="P54" s="9"/>
    </row>
    <row r="55" spans="1:119" ht="16.5" thickBot="1">
      <c r="A55" s="14" t="s">
        <v>46</v>
      </c>
      <c r="B55" s="23"/>
      <c r="C55" s="22"/>
      <c r="D55" s="15">
        <f t="shared" ref="D55:M55" si="14">SUM(D5,D13,D18,D30,D40,D43,D53)</f>
        <v>2277539</v>
      </c>
      <c r="E55" s="15">
        <f t="shared" si="14"/>
        <v>7510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1602153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>SUM(D55:M55)</f>
        <v>3887202</v>
      </c>
      <c r="O55" s="38">
        <f t="shared" si="9"/>
        <v>1716.2039735099338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102</v>
      </c>
      <c r="M57" s="48"/>
      <c r="N57" s="48"/>
      <c r="O57" s="43">
        <v>2265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137</v>
      </c>
      <c r="N4" s="35" t="s">
        <v>9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2065754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2065754</v>
      </c>
      <c r="P5" s="33">
        <f t="shared" ref="P5:P36" si="1">(O5/P$55)</f>
        <v>890.02757432141323</v>
      </c>
      <c r="Q5" s="6"/>
    </row>
    <row r="6" spans="1:134">
      <c r="A6" s="12"/>
      <c r="B6" s="25">
        <v>311</v>
      </c>
      <c r="C6" s="20" t="s">
        <v>2</v>
      </c>
      <c r="D6" s="46">
        <v>1148689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1148689</v>
      </c>
      <c r="P6" s="47">
        <f t="shared" si="1"/>
        <v>494.91124515295132</v>
      </c>
      <c r="Q6" s="9"/>
    </row>
    <row r="7" spans="1:134">
      <c r="A7" s="12"/>
      <c r="B7" s="25">
        <v>312.41000000000003</v>
      </c>
      <c r="C7" s="20" t="s">
        <v>140</v>
      </c>
      <c r="D7" s="46">
        <v>49707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49707</v>
      </c>
      <c r="P7" s="47">
        <f t="shared" si="1"/>
        <v>21.416199913830244</v>
      </c>
      <c r="Q7" s="9"/>
    </row>
    <row r="8" spans="1:134">
      <c r="A8" s="12"/>
      <c r="B8" s="25">
        <v>312.64</v>
      </c>
      <c r="C8" s="20" t="s">
        <v>141</v>
      </c>
      <c r="D8" s="46">
        <v>301091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301091</v>
      </c>
      <c r="P8" s="47">
        <f t="shared" si="1"/>
        <v>129.72468763464025</v>
      </c>
      <c r="Q8" s="9"/>
    </row>
    <row r="9" spans="1:134">
      <c r="A9" s="12"/>
      <c r="B9" s="25">
        <v>314.10000000000002</v>
      </c>
      <c r="C9" s="20" t="s">
        <v>12</v>
      </c>
      <c r="D9" s="46">
        <v>363428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363428</v>
      </c>
      <c r="P9" s="47">
        <f t="shared" si="1"/>
        <v>156.58250753985351</v>
      </c>
      <c r="Q9" s="9"/>
    </row>
    <row r="10" spans="1:134">
      <c r="A10" s="12"/>
      <c r="B10" s="25">
        <v>314.3</v>
      </c>
      <c r="C10" s="20" t="s">
        <v>13</v>
      </c>
      <c r="D10" s="46">
        <v>60025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60025</v>
      </c>
      <c r="P10" s="47">
        <f t="shared" si="1"/>
        <v>25.861697544161999</v>
      </c>
      <c r="Q10" s="9"/>
    </row>
    <row r="11" spans="1:134">
      <c r="A11" s="12"/>
      <c r="B11" s="25">
        <v>314.8</v>
      </c>
      <c r="C11" s="20" t="s">
        <v>110</v>
      </c>
      <c r="D11" s="46">
        <v>50765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50765</v>
      </c>
      <c r="P11" s="47">
        <f t="shared" si="1"/>
        <v>21.872037914691944</v>
      </c>
      <c r="Q11" s="9"/>
    </row>
    <row r="12" spans="1:134">
      <c r="A12" s="12"/>
      <c r="B12" s="25">
        <v>315.2</v>
      </c>
      <c r="C12" s="20" t="s">
        <v>152</v>
      </c>
      <c r="D12" s="46">
        <v>80444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80444</v>
      </c>
      <c r="P12" s="47">
        <f t="shared" si="1"/>
        <v>34.659198621283927</v>
      </c>
      <c r="Q12" s="9"/>
    </row>
    <row r="13" spans="1:134">
      <c r="A13" s="12"/>
      <c r="B13" s="25">
        <v>316</v>
      </c>
      <c r="C13" s="20" t="s">
        <v>82</v>
      </c>
      <c r="D13" s="46">
        <v>11605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11605</v>
      </c>
      <c r="P13" s="47">
        <f t="shared" si="1"/>
        <v>5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SUM(D15:D24)</f>
        <v>430538</v>
      </c>
      <c r="E14" s="32">
        <f t="shared" si="3"/>
        <v>194963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625501</v>
      </c>
      <c r="P14" s="45">
        <f t="shared" si="1"/>
        <v>269.49633778543733</v>
      </c>
      <c r="Q14" s="10"/>
    </row>
    <row r="15" spans="1:134">
      <c r="A15" s="12"/>
      <c r="B15" s="25">
        <v>322</v>
      </c>
      <c r="C15" s="20" t="s">
        <v>143</v>
      </c>
      <c r="D15" s="46">
        <v>62221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62221</v>
      </c>
      <c r="P15" s="47">
        <f t="shared" si="1"/>
        <v>26.807841447651874</v>
      </c>
      <c r="Q15" s="9"/>
    </row>
    <row r="16" spans="1:134">
      <c r="A16" s="12"/>
      <c r="B16" s="25">
        <v>323.10000000000002</v>
      </c>
      <c r="C16" s="20" t="s">
        <v>17</v>
      </c>
      <c r="D16" s="46">
        <v>297529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297529</v>
      </c>
      <c r="P16" s="47">
        <f t="shared" si="1"/>
        <v>128.19000430848772</v>
      </c>
      <c r="Q16" s="9"/>
    </row>
    <row r="17" spans="1:17">
      <c r="A17" s="12"/>
      <c r="B17" s="25">
        <v>323.7</v>
      </c>
      <c r="C17" s="20" t="s">
        <v>18</v>
      </c>
      <c r="D17" s="46">
        <v>60023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60023</v>
      </c>
      <c r="P17" s="47">
        <f t="shared" si="1"/>
        <v>25.860835846617839</v>
      </c>
      <c r="Q17" s="9"/>
    </row>
    <row r="18" spans="1:17">
      <c r="A18" s="12"/>
      <c r="B18" s="25">
        <v>324.11</v>
      </c>
      <c r="C18" s="20" t="s">
        <v>83</v>
      </c>
      <c r="D18" s="46">
        <v>4499</v>
      </c>
      <c r="E18" s="46">
        <v>2836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7335</v>
      </c>
      <c r="P18" s="47">
        <f t="shared" si="1"/>
        <v>3.160275743214132</v>
      </c>
      <c r="Q18" s="9"/>
    </row>
    <row r="19" spans="1:17">
      <c r="A19" s="12"/>
      <c r="B19" s="25">
        <v>324.12</v>
      </c>
      <c r="C19" s="20" t="s">
        <v>66</v>
      </c>
      <c r="D19" s="46">
        <v>1686</v>
      </c>
      <c r="E19" s="46">
        <v>1660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3346</v>
      </c>
      <c r="P19" s="47">
        <f t="shared" si="1"/>
        <v>1.4416199913830245</v>
      </c>
      <c r="Q19" s="9"/>
    </row>
    <row r="20" spans="1:17">
      <c r="A20" s="12"/>
      <c r="B20" s="25">
        <v>324.31</v>
      </c>
      <c r="C20" s="20" t="s">
        <v>132</v>
      </c>
      <c r="D20" s="46">
        <v>1652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1652</v>
      </c>
      <c r="P20" s="47">
        <f t="shared" si="1"/>
        <v>0.71176217147781129</v>
      </c>
      <c r="Q20" s="9"/>
    </row>
    <row r="21" spans="1:17">
      <c r="A21" s="12"/>
      <c r="B21" s="25">
        <v>324.32</v>
      </c>
      <c r="C21" s="20" t="s">
        <v>67</v>
      </c>
      <c r="D21" s="46">
        <v>1580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1580</v>
      </c>
      <c r="P21" s="47">
        <f t="shared" si="1"/>
        <v>0.68074105988797928</v>
      </c>
      <c r="Q21" s="9"/>
    </row>
    <row r="22" spans="1:17">
      <c r="A22" s="12"/>
      <c r="B22" s="25">
        <v>324.61</v>
      </c>
      <c r="C22" s="20" t="s">
        <v>133</v>
      </c>
      <c r="D22" s="46">
        <v>453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453</v>
      </c>
      <c r="P22" s="47">
        <f t="shared" si="1"/>
        <v>0.1951744937526928</v>
      </c>
      <c r="Q22" s="9"/>
    </row>
    <row r="23" spans="1:17">
      <c r="A23" s="12"/>
      <c r="B23" s="25">
        <v>325.2</v>
      </c>
      <c r="C23" s="20" t="s">
        <v>144</v>
      </c>
      <c r="D23" s="46">
        <v>0</v>
      </c>
      <c r="E23" s="46">
        <v>190467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190467</v>
      </c>
      <c r="P23" s="47">
        <f t="shared" si="1"/>
        <v>82.062473071951743</v>
      </c>
      <c r="Q23" s="9"/>
    </row>
    <row r="24" spans="1:17">
      <c r="A24" s="12"/>
      <c r="B24" s="25">
        <v>329.5</v>
      </c>
      <c r="C24" s="20" t="s">
        <v>145</v>
      </c>
      <c r="D24" s="46">
        <v>895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895</v>
      </c>
      <c r="P24" s="47">
        <f t="shared" si="1"/>
        <v>0.38560965101249461</v>
      </c>
      <c r="Q24" s="9"/>
    </row>
    <row r="25" spans="1:17" ht="15.75">
      <c r="A25" s="29" t="s">
        <v>146</v>
      </c>
      <c r="B25" s="30"/>
      <c r="C25" s="31"/>
      <c r="D25" s="32">
        <f t="shared" ref="D25:N25" si="5">SUM(D26:D35)</f>
        <v>818930</v>
      </c>
      <c r="E25" s="32">
        <f t="shared" si="5"/>
        <v>325171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14216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1158317</v>
      </c>
      <c r="P25" s="45">
        <f t="shared" si="1"/>
        <v>499.05945713054717</v>
      </c>
      <c r="Q25" s="10"/>
    </row>
    <row r="26" spans="1:17">
      <c r="A26" s="12"/>
      <c r="B26" s="25">
        <v>331.2</v>
      </c>
      <c r="C26" s="20" t="s">
        <v>21</v>
      </c>
      <c r="D26" s="46">
        <v>0</v>
      </c>
      <c r="E26" s="46">
        <v>10000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10000</v>
      </c>
      <c r="P26" s="47">
        <f t="shared" si="1"/>
        <v>4.3084877208099961</v>
      </c>
      <c r="Q26" s="9"/>
    </row>
    <row r="27" spans="1:17">
      <c r="A27" s="12"/>
      <c r="B27" s="25">
        <v>331.51</v>
      </c>
      <c r="C27" s="20" t="s">
        <v>153</v>
      </c>
      <c r="D27" s="46">
        <v>473995</v>
      </c>
      <c r="E27" s="46">
        <v>11789</v>
      </c>
      <c r="F27" s="46">
        <v>0</v>
      </c>
      <c r="G27" s="46">
        <v>0</v>
      </c>
      <c r="H27" s="46">
        <v>0</v>
      </c>
      <c r="I27" s="46">
        <v>14216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1" si="6">SUM(D27:N27)</f>
        <v>500000</v>
      </c>
      <c r="P27" s="47">
        <f t="shared" si="1"/>
        <v>215.4243860404998</v>
      </c>
      <c r="Q27" s="9"/>
    </row>
    <row r="28" spans="1:17">
      <c r="A28" s="12"/>
      <c r="B28" s="25">
        <v>335.125</v>
      </c>
      <c r="C28" s="20" t="s">
        <v>147</v>
      </c>
      <c r="D28" s="46">
        <v>96789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96789</v>
      </c>
      <c r="P28" s="47">
        <f t="shared" si="1"/>
        <v>41.70142180094787</v>
      </c>
      <c r="Q28" s="9"/>
    </row>
    <row r="29" spans="1:17">
      <c r="A29" s="12"/>
      <c r="B29" s="25">
        <v>335.14</v>
      </c>
      <c r="C29" s="20" t="s">
        <v>85</v>
      </c>
      <c r="D29" s="46">
        <v>2238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2238</v>
      </c>
      <c r="P29" s="47">
        <f t="shared" si="1"/>
        <v>0.96423955191727706</v>
      </c>
      <c r="Q29" s="9"/>
    </row>
    <row r="30" spans="1:17">
      <c r="A30" s="12"/>
      <c r="B30" s="25">
        <v>335.15</v>
      </c>
      <c r="C30" s="20" t="s">
        <v>86</v>
      </c>
      <c r="D30" s="46">
        <v>126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126</v>
      </c>
      <c r="P30" s="47">
        <f t="shared" si="1"/>
        <v>5.4286945282205942E-2</v>
      </c>
      <c r="Q30" s="9"/>
    </row>
    <row r="31" spans="1:17">
      <c r="A31" s="12"/>
      <c r="B31" s="25">
        <v>335.18</v>
      </c>
      <c r="C31" s="20" t="s">
        <v>148</v>
      </c>
      <c r="D31" s="46">
        <v>155816</v>
      </c>
      <c r="E31" s="46">
        <v>303382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459198</v>
      </c>
      <c r="P31" s="47">
        <f t="shared" si="1"/>
        <v>197.84489444205084</v>
      </c>
      <c r="Q31" s="9"/>
    </row>
    <row r="32" spans="1:17">
      <c r="A32" s="12"/>
      <c r="B32" s="25">
        <v>335.48</v>
      </c>
      <c r="C32" s="20" t="s">
        <v>28</v>
      </c>
      <c r="D32" s="46">
        <v>71167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7">SUM(D32:N32)</f>
        <v>71167</v>
      </c>
      <c r="P32" s="47">
        <f t="shared" si="1"/>
        <v>30.662214562688497</v>
      </c>
      <c r="Q32" s="9"/>
    </row>
    <row r="33" spans="1:17">
      <c r="A33" s="12"/>
      <c r="B33" s="25">
        <v>335.9</v>
      </c>
      <c r="C33" s="20" t="s">
        <v>29</v>
      </c>
      <c r="D33" s="46">
        <v>4269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4269</v>
      </c>
      <c r="P33" s="47">
        <f t="shared" si="1"/>
        <v>1.8392934080137873</v>
      </c>
      <c r="Q33" s="9"/>
    </row>
    <row r="34" spans="1:17">
      <c r="A34" s="12"/>
      <c r="B34" s="25">
        <v>338</v>
      </c>
      <c r="C34" s="20" t="s">
        <v>88</v>
      </c>
      <c r="D34" s="46">
        <v>14047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14047</v>
      </c>
      <c r="P34" s="47">
        <f t="shared" si="1"/>
        <v>6.0521327014218009</v>
      </c>
      <c r="Q34" s="9"/>
    </row>
    <row r="35" spans="1:17">
      <c r="A35" s="12"/>
      <c r="B35" s="25">
        <v>339</v>
      </c>
      <c r="C35" s="20" t="s">
        <v>68</v>
      </c>
      <c r="D35" s="46">
        <v>483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483</v>
      </c>
      <c r="P35" s="47">
        <f t="shared" si="1"/>
        <v>0.20809995691512279</v>
      </c>
      <c r="Q35" s="9"/>
    </row>
    <row r="36" spans="1:17" ht="15.75">
      <c r="A36" s="29" t="s">
        <v>34</v>
      </c>
      <c r="B36" s="30"/>
      <c r="C36" s="31"/>
      <c r="D36" s="32">
        <f t="shared" ref="D36:N36" si="8">SUM(D37:D41)</f>
        <v>25074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2046786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>SUM(D36:N36)</f>
        <v>2071860</v>
      </c>
      <c r="P36" s="45">
        <f t="shared" si="1"/>
        <v>892.65833692373974</v>
      </c>
      <c r="Q36" s="10"/>
    </row>
    <row r="37" spans="1:17">
      <c r="A37" s="12"/>
      <c r="B37" s="25">
        <v>343.3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671107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0" si="9">SUM(D37:N37)</f>
        <v>671107</v>
      </c>
      <c r="P37" s="47">
        <f t="shared" ref="P37:P53" si="10">(O37/P$55)</f>
        <v>289.14562688496341</v>
      </c>
      <c r="Q37" s="9"/>
    </row>
    <row r="38" spans="1:17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733901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733901</v>
      </c>
      <c r="P38" s="47">
        <f t="shared" si="10"/>
        <v>316.20034467901769</v>
      </c>
      <c r="Q38" s="9"/>
    </row>
    <row r="39" spans="1:17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641778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641778</v>
      </c>
      <c r="P39" s="47">
        <f t="shared" si="10"/>
        <v>276.50926324859972</v>
      </c>
      <c r="Q39" s="9"/>
    </row>
    <row r="40" spans="1:17">
      <c r="A40" s="12"/>
      <c r="B40" s="25">
        <v>347.5</v>
      </c>
      <c r="C40" s="20" t="s">
        <v>45</v>
      </c>
      <c r="D40" s="46">
        <v>20350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20350</v>
      </c>
      <c r="P40" s="47">
        <f t="shared" si="10"/>
        <v>8.7677725118483405</v>
      </c>
      <c r="Q40" s="9"/>
    </row>
    <row r="41" spans="1:17">
      <c r="A41" s="12"/>
      <c r="B41" s="25">
        <v>349</v>
      </c>
      <c r="C41" s="20" t="s">
        <v>149</v>
      </c>
      <c r="D41" s="46">
        <v>4724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4724</v>
      </c>
      <c r="P41" s="47">
        <f t="shared" si="10"/>
        <v>2.0353295993106419</v>
      </c>
      <c r="Q41" s="9"/>
    </row>
    <row r="42" spans="1:17" ht="15.75">
      <c r="A42" s="29" t="s">
        <v>35</v>
      </c>
      <c r="B42" s="30"/>
      <c r="C42" s="31"/>
      <c r="D42" s="32">
        <f t="shared" ref="D42:N42" si="11">SUM(D43:D45)</f>
        <v>13818</v>
      </c>
      <c r="E42" s="32">
        <f t="shared" si="11"/>
        <v>3207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>SUM(D42:N42)</f>
        <v>17025</v>
      </c>
      <c r="P42" s="45">
        <f t="shared" si="10"/>
        <v>7.3352003446790173</v>
      </c>
      <c r="Q42" s="10"/>
    </row>
    <row r="43" spans="1:17">
      <c r="A43" s="13"/>
      <c r="B43" s="39">
        <v>351.1</v>
      </c>
      <c r="C43" s="21" t="s">
        <v>48</v>
      </c>
      <c r="D43" s="46">
        <v>13223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13223</v>
      </c>
      <c r="P43" s="47">
        <f t="shared" si="10"/>
        <v>5.6971133132270575</v>
      </c>
      <c r="Q43" s="9"/>
    </row>
    <row r="44" spans="1:17">
      <c r="A44" s="13"/>
      <c r="B44" s="39">
        <v>354</v>
      </c>
      <c r="C44" s="21" t="s">
        <v>106</v>
      </c>
      <c r="D44" s="46">
        <v>595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5" si="12">SUM(D44:N44)</f>
        <v>595</v>
      </c>
      <c r="P44" s="47">
        <f t="shared" si="10"/>
        <v>0.25635501938819472</v>
      </c>
      <c r="Q44" s="9"/>
    </row>
    <row r="45" spans="1:17">
      <c r="A45" s="13"/>
      <c r="B45" s="39">
        <v>359</v>
      </c>
      <c r="C45" s="21" t="s">
        <v>49</v>
      </c>
      <c r="D45" s="46">
        <v>0</v>
      </c>
      <c r="E45" s="46">
        <v>3207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3207</v>
      </c>
      <c r="P45" s="47">
        <f t="shared" si="10"/>
        <v>1.3817320120637657</v>
      </c>
      <c r="Q45" s="9"/>
    </row>
    <row r="46" spans="1:17" ht="15.75">
      <c r="A46" s="29" t="s">
        <v>3</v>
      </c>
      <c r="B46" s="30"/>
      <c r="C46" s="31"/>
      <c r="D46" s="32">
        <f t="shared" ref="D46:N46" si="13">SUM(D47:D50)</f>
        <v>55041</v>
      </c>
      <c r="E46" s="32">
        <f t="shared" si="13"/>
        <v>6931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36391</v>
      </c>
      <c r="J46" s="32">
        <f t="shared" si="13"/>
        <v>0</v>
      </c>
      <c r="K46" s="32">
        <f t="shared" si="13"/>
        <v>0</v>
      </c>
      <c r="L46" s="32">
        <f t="shared" si="13"/>
        <v>0</v>
      </c>
      <c r="M46" s="32">
        <f t="shared" si="13"/>
        <v>0</v>
      </c>
      <c r="N46" s="32">
        <f t="shared" si="13"/>
        <v>0</v>
      </c>
      <c r="O46" s="32">
        <f>SUM(D46:N46)</f>
        <v>98363</v>
      </c>
      <c r="P46" s="45">
        <f t="shared" si="10"/>
        <v>42.379577768203362</v>
      </c>
      <c r="Q46" s="10"/>
    </row>
    <row r="47" spans="1:17">
      <c r="A47" s="12"/>
      <c r="B47" s="25">
        <v>361.1</v>
      </c>
      <c r="C47" s="20" t="s">
        <v>50</v>
      </c>
      <c r="D47" s="46">
        <v>495</v>
      </c>
      <c r="E47" s="46">
        <v>28</v>
      </c>
      <c r="F47" s="46">
        <v>0</v>
      </c>
      <c r="G47" s="46">
        <v>0</v>
      </c>
      <c r="H47" s="46">
        <v>0</v>
      </c>
      <c r="I47" s="46">
        <v>596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1119</v>
      </c>
      <c r="P47" s="47">
        <f t="shared" si="10"/>
        <v>0.48211977595863853</v>
      </c>
      <c r="Q47" s="9"/>
    </row>
    <row r="48" spans="1:17">
      <c r="A48" s="12"/>
      <c r="B48" s="25">
        <v>362</v>
      </c>
      <c r="C48" s="20" t="s">
        <v>51</v>
      </c>
      <c r="D48" s="46">
        <v>604</v>
      </c>
      <c r="E48" s="46">
        <v>0</v>
      </c>
      <c r="F48" s="46">
        <v>0</v>
      </c>
      <c r="G48" s="46">
        <v>0</v>
      </c>
      <c r="H48" s="46">
        <v>0</v>
      </c>
      <c r="I48" s="46">
        <v>30160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2" si="14">SUM(D48:N48)</f>
        <v>30764</v>
      </c>
      <c r="P48" s="47">
        <f t="shared" si="10"/>
        <v>13.25463162429987</v>
      </c>
      <c r="Q48" s="9"/>
    </row>
    <row r="49" spans="1:120">
      <c r="A49" s="12"/>
      <c r="B49" s="25">
        <v>366</v>
      </c>
      <c r="C49" s="20" t="s">
        <v>52</v>
      </c>
      <c r="D49" s="46">
        <v>0</v>
      </c>
      <c r="E49" s="46">
        <v>3100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3100</v>
      </c>
      <c r="P49" s="47">
        <f t="shared" si="10"/>
        <v>1.3356311934510987</v>
      </c>
      <c r="Q49" s="9"/>
    </row>
    <row r="50" spans="1:120">
      <c r="A50" s="12"/>
      <c r="B50" s="25">
        <v>369.9</v>
      </c>
      <c r="C50" s="20" t="s">
        <v>53</v>
      </c>
      <c r="D50" s="46">
        <v>53942</v>
      </c>
      <c r="E50" s="46">
        <v>3803</v>
      </c>
      <c r="F50" s="46">
        <v>0</v>
      </c>
      <c r="G50" s="46">
        <v>0</v>
      </c>
      <c r="H50" s="46">
        <v>0</v>
      </c>
      <c r="I50" s="46">
        <v>5635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63380</v>
      </c>
      <c r="P50" s="47">
        <f t="shared" si="10"/>
        <v>27.307195174493753</v>
      </c>
      <c r="Q50" s="9"/>
    </row>
    <row r="51" spans="1:120" ht="15.75">
      <c r="A51" s="29" t="s">
        <v>36</v>
      </c>
      <c r="B51" s="30"/>
      <c r="C51" s="31"/>
      <c r="D51" s="32">
        <f t="shared" ref="D51:N51" si="15">SUM(D52:D52)</f>
        <v>0</v>
      </c>
      <c r="E51" s="32">
        <f t="shared" si="15"/>
        <v>227199</v>
      </c>
      <c r="F51" s="32">
        <f t="shared" si="15"/>
        <v>0</v>
      </c>
      <c r="G51" s="32">
        <f t="shared" si="15"/>
        <v>0</v>
      </c>
      <c r="H51" s="32">
        <f t="shared" si="15"/>
        <v>0</v>
      </c>
      <c r="I51" s="32">
        <f t="shared" si="15"/>
        <v>0</v>
      </c>
      <c r="J51" s="32">
        <f t="shared" si="15"/>
        <v>0</v>
      </c>
      <c r="K51" s="32">
        <f t="shared" si="15"/>
        <v>0</v>
      </c>
      <c r="L51" s="32">
        <f t="shared" si="15"/>
        <v>0</v>
      </c>
      <c r="M51" s="32">
        <f t="shared" si="15"/>
        <v>0</v>
      </c>
      <c r="N51" s="32">
        <f t="shared" si="15"/>
        <v>0</v>
      </c>
      <c r="O51" s="32">
        <f t="shared" si="14"/>
        <v>227199</v>
      </c>
      <c r="P51" s="45">
        <f t="shared" si="10"/>
        <v>97.888410168031015</v>
      </c>
      <c r="Q51" s="9"/>
    </row>
    <row r="52" spans="1:120" ht="15.75" thickBot="1">
      <c r="A52" s="12"/>
      <c r="B52" s="25">
        <v>381</v>
      </c>
      <c r="C52" s="20" t="s">
        <v>78</v>
      </c>
      <c r="D52" s="46">
        <v>0</v>
      </c>
      <c r="E52" s="46">
        <v>227199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227199</v>
      </c>
      <c r="P52" s="47">
        <f t="shared" si="10"/>
        <v>97.888410168031015</v>
      </c>
      <c r="Q52" s="9"/>
    </row>
    <row r="53" spans="1:120" ht="16.5" thickBot="1">
      <c r="A53" s="14" t="s">
        <v>46</v>
      </c>
      <c r="B53" s="23"/>
      <c r="C53" s="22"/>
      <c r="D53" s="15">
        <f t="shared" ref="D53:N53" si="16">SUM(D5,D14,D25,D36,D42,D46,D51)</f>
        <v>3409155</v>
      </c>
      <c r="E53" s="15">
        <f t="shared" si="16"/>
        <v>757471</v>
      </c>
      <c r="F53" s="15">
        <f t="shared" si="16"/>
        <v>0</v>
      </c>
      <c r="G53" s="15">
        <f t="shared" si="16"/>
        <v>0</v>
      </c>
      <c r="H53" s="15">
        <f t="shared" si="16"/>
        <v>0</v>
      </c>
      <c r="I53" s="15">
        <f t="shared" si="16"/>
        <v>2097393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6"/>
        <v>0</v>
      </c>
      <c r="O53" s="15">
        <f>SUM(D53:N53)</f>
        <v>6264019</v>
      </c>
      <c r="P53" s="38">
        <f t="shared" si="10"/>
        <v>2698.8448944420506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154</v>
      </c>
      <c r="N55" s="48"/>
      <c r="O55" s="48"/>
      <c r="P55" s="43">
        <v>2321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70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137</v>
      </c>
      <c r="N4" s="35" t="s">
        <v>9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1870366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1870366</v>
      </c>
      <c r="P5" s="33">
        <f t="shared" ref="P5:P50" si="1">(O5/P$52)</f>
        <v>803.42182130584195</v>
      </c>
      <c r="Q5" s="6"/>
    </row>
    <row r="6" spans="1:134">
      <c r="A6" s="12"/>
      <c r="B6" s="25">
        <v>311</v>
      </c>
      <c r="C6" s="20" t="s">
        <v>2</v>
      </c>
      <c r="D6" s="46">
        <v>1060272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1060272</v>
      </c>
      <c r="P6" s="47">
        <f t="shared" si="1"/>
        <v>455.44329896907215</v>
      </c>
      <c r="Q6" s="9"/>
    </row>
    <row r="7" spans="1:134">
      <c r="A7" s="12"/>
      <c r="B7" s="25">
        <v>312.41000000000003</v>
      </c>
      <c r="C7" s="20" t="s">
        <v>140</v>
      </c>
      <c r="D7" s="46">
        <v>48006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48006</v>
      </c>
      <c r="P7" s="47">
        <f t="shared" si="1"/>
        <v>20.621134020618555</v>
      </c>
      <c r="Q7" s="9"/>
    </row>
    <row r="8" spans="1:134">
      <c r="A8" s="12"/>
      <c r="B8" s="25">
        <v>312.64</v>
      </c>
      <c r="C8" s="20" t="s">
        <v>141</v>
      </c>
      <c r="D8" s="46">
        <v>252150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252150</v>
      </c>
      <c r="P8" s="47">
        <f t="shared" si="1"/>
        <v>108.3118556701031</v>
      </c>
      <c r="Q8" s="9"/>
    </row>
    <row r="9" spans="1:134">
      <c r="A9" s="12"/>
      <c r="B9" s="25">
        <v>314.10000000000002</v>
      </c>
      <c r="C9" s="20" t="s">
        <v>12</v>
      </c>
      <c r="D9" s="46">
        <v>320967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320967</v>
      </c>
      <c r="P9" s="47">
        <f t="shared" si="1"/>
        <v>137.87242268041237</v>
      </c>
      <c r="Q9" s="9"/>
    </row>
    <row r="10" spans="1:134">
      <c r="A10" s="12"/>
      <c r="B10" s="25">
        <v>314.3</v>
      </c>
      <c r="C10" s="20" t="s">
        <v>13</v>
      </c>
      <c r="D10" s="46">
        <v>53454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53454</v>
      </c>
      <c r="P10" s="47">
        <f t="shared" si="1"/>
        <v>22.961340206185568</v>
      </c>
      <c r="Q10" s="9"/>
    </row>
    <row r="11" spans="1:134">
      <c r="A11" s="12"/>
      <c r="B11" s="25">
        <v>314.8</v>
      </c>
      <c r="C11" s="20" t="s">
        <v>110</v>
      </c>
      <c r="D11" s="46">
        <v>41810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41810</v>
      </c>
      <c r="P11" s="47">
        <f t="shared" si="1"/>
        <v>17.959621993127147</v>
      </c>
      <c r="Q11" s="9"/>
    </row>
    <row r="12" spans="1:134">
      <c r="A12" s="12"/>
      <c r="B12" s="25">
        <v>315.10000000000002</v>
      </c>
      <c r="C12" s="20" t="s">
        <v>142</v>
      </c>
      <c r="D12" s="46">
        <v>81618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81618</v>
      </c>
      <c r="P12" s="47">
        <f t="shared" si="1"/>
        <v>35.059278350515463</v>
      </c>
      <c r="Q12" s="9"/>
    </row>
    <row r="13" spans="1:134">
      <c r="A13" s="12"/>
      <c r="B13" s="25">
        <v>316</v>
      </c>
      <c r="C13" s="20" t="s">
        <v>82</v>
      </c>
      <c r="D13" s="46">
        <v>12089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12089</v>
      </c>
      <c r="P13" s="47">
        <f t="shared" si="1"/>
        <v>5.1928694158075599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SUM(D15:D21)</f>
        <v>365150</v>
      </c>
      <c r="E14" s="32">
        <f t="shared" si="3"/>
        <v>188712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553862</v>
      </c>
      <c r="P14" s="45">
        <f t="shared" si="1"/>
        <v>237.91323024054984</v>
      </c>
      <c r="Q14" s="10"/>
    </row>
    <row r="15" spans="1:134">
      <c r="A15" s="12"/>
      <c r="B15" s="25">
        <v>322</v>
      </c>
      <c r="C15" s="20" t="s">
        <v>143</v>
      </c>
      <c r="D15" s="46">
        <v>38133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38133</v>
      </c>
      <c r="P15" s="47">
        <f t="shared" si="1"/>
        <v>16.380154639175259</v>
      </c>
      <c r="Q15" s="9"/>
    </row>
    <row r="16" spans="1:134">
      <c r="A16" s="12"/>
      <c r="B16" s="25">
        <v>323.10000000000002</v>
      </c>
      <c r="C16" s="20" t="s">
        <v>17</v>
      </c>
      <c r="D16" s="46">
        <v>265727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265727</v>
      </c>
      <c r="P16" s="47">
        <f t="shared" si="1"/>
        <v>114.14390034364261</v>
      </c>
      <c r="Q16" s="9"/>
    </row>
    <row r="17" spans="1:17">
      <c r="A17" s="12"/>
      <c r="B17" s="25">
        <v>323.7</v>
      </c>
      <c r="C17" s="20" t="s">
        <v>18</v>
      </c>
      <c r="D17" s="46">
        <v>56003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56003</v>
      </c>
      <c r="P17" s="47">
        <f t="shared" si="1"/>
        <v>24.05627147766323</v>
      </c>
      <c r="Q17" s="9"/>
    </row>
    <row r="18" spans="1:17">
      <c r="A18" s="12"/>
      <c r="B18" s="25">
        <v>324.12</v>
      </c>
      <c r="C18" s="20" t="s">
        <v>66</v>
      </c>
      <c r="D18" s="46">
        <v>2135</v>
      </c>
      <c r="E18" s="46">
        <v>687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2822</v>
      </c>
      <c r="P18" s="47">
        <f t="shared" si="1"/>
        <v>1.2121993127147765</v>
      </c>
      <c r="Q18" s="9"/>
    </row>
    <row r="19" spans="1:17">
      <c r="A19" s="12"/>
      <c r="B19" s="25">
        <v>324.32</v>
      </c>
      <c r="C19" s="20" t="s">
        <v>67</v>
      </c>
      <c r="D19" s="46">
        <v>1034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1034</v>
      </c>
      <c r="P19" s="47">
        <f t="shared" si="1"/>
        <v>0.44415807560137455</v>
      </c>
      <c r="Q19" s="9"/>
    </row>
    <row r="20" spans="1:17">
      <c r="A20" s="12"/>
      <c r="B20" s="25">
        <v>325.2</v>
      </c>
      <c r="C20" s="20" t="s">
        <v>144</v>
      </c>
      <c r="D20" s="46">
        <v>0</v>
      </c>
      <c r="E20" s="46">
        <v>188025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188025</v>
      </c>
      <c r="P20" s="47">
        <f t="shared" si="1"/>
        <v>80.766752577319593</v>
      </c>
      <c r="Q20" s="9"/>
    </row>
    <row r="21" spans="1:17">
      <c r="A21" s="12"/>
      <c r="B21" s="25">
        <v>329.5</v>
      </c>
      <c r="C21" s="20" t="s">
        <v>145</v>
      </c>
      <c r="D21" s="46">
        <v>2118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2118</v>
      </c>
      <c r="P21" s="47">
        <f t="shared" si="1"/>
        <v>0.90979381443298968</v>
      </c>
      <c r="Q21" s="9"/>
    </row>
    <row r="22" spans="1:17" ht="15.75">
      <c r="A22" s="29" t="s">
        <v>146</v>
      </c>
      <c r="B22" s="30"/>
      <c r="C22" s="31"/>
      <c r="D22" s="32">
        <f t="shared" ref="D22:N22" si="5">SUM(D23:D33)</f>
        <v>316112</v>
      </c>
      <c r="E22" s="32">
        <f t="shared" si="5"/>
        <v>611599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927711</v>
      </c>
      <c r="P22" s="45">
        <f t="shared" si="1"/>
        <v>398.50128865979383</v>
      </c>
      <c r="Q22" s="10"/>
    </row>
    <row r="23" spans="1:17">
      <c r="A23" s="12"/>
      <c r="B23" s="25">
        <v>331.2</v>
      </c>
      <c r="C23" s="20" t="s">
        <v>21</v>
      </c>
      <c r="D23" s="46">
        <v>0</v>
      </c>
      <c r="E23" s="46">
        <v>325661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325661</v>
      </c>
      <c r="P23" s="47">
        <f t="shared" si="1"/>
        <v>139.88874570446737</v>
      </c>
      <c r="Q23" s="9"/>
    </row>
    <row r="24" spans="1:17">
      <c r="A24" s="12"/>
      <c r="B24" s="25">
        <v>331.5</v>
      </c>
      <c r="C24" s="20" t="s">
        <v>104</v>
      </c>
      <c r="D24" s="46">
        <v>358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6">SUM(D24:N24)</f>
        <v>358</v>
      </c>
      <c r="P24" s="47">
        <f t="shared" si="1"/>
        <v>0.15378006872852235</v>
      </c>
      <c r="Q24" s="9"/>
    </row>
    <row r="25" spans="1:17">
      <c r="A25" s="12"/>
      <c r="B25" s="25">
        <v>334.2</v>
      </c>
      <c r="C25" s="20" t="s">
        <v>74</v>
      </c>
      <c r="D25" s="46">
        <v>0</v>
      </c>
      <c r="E25" s="46">
        <v>17284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17284</v>
      </c>
      <c r="P25" s="47">
        <f t="shared" si="1"/>
        <v>7.4243986254295535</v>
      </c>
      <c r="Q25" s="9"/>
    </row>
    <row r="26" spans="1:17">
      <c r="A26" s="12"/>
      <c r="B26" s="25">
        <v>335.125</v>
      </c>
      <c r="C26" s="20" t="s">
        <v>147</v>
      </c>
      <c r="D26" s="46">
        <v>92313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92313</v>
      </c>
      <c r="P26" s="47">
        <f t="shared" si="1"/>
        <v>39.65335051546392</v>
      </c>
      <c r="Q26" s="9"/>
    </row>
    <row r="27" spans="1:17">
      <c r="A27" s="12"/>
      <c r="B27" s="25">
        <v>335.14</v>
      </c>
      <c r="C27" s="20" t="s">
        <v>85</v>
      </c>
      <c r="D27" s="46">
        <v>1775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1775</v>
      </c>
      <c r="P27" s="47">
        <f t="shared" si="1"/>
        <v>0.76245704467353947</v>
      </c>
      <c r="Q27" s="9"/>
    </row>
    <row r="28" spans="1:17">
      <c r="A28" s="12"/>
      <c r="B28" s="25">
        <v>335.15</v>
      </c>
      <c r="C28" s="20" t="s">
        <v>86</v>
      </c>
      <c r="D28" s="46">
        <v>1842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1842</v>
      </c>
      <c r="P28" s="47">
        <f t="shared" si="1"/>
        <v>0.79123711340206182</v>
      </c>
      <c r="Q28" s="9"/>
    </row>
    <row r="29" spans="1:17">
      <c r="A29" s="12"/>
      <c r="B29" s="25">
        <v>335.18</v>
      </c>
      <c r="C29" s="20" t="s">
        <v>148</v>
      </c>
      <c r="D29" s="46">
        <v>130944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130944</v>
      </c>
      <c r="P29" s="47">
        <f t="shared" si="1"/>
        <v>56.24742268041237</v>
      </c>
      <c r="Q29" s="9"/>
    </row>
    <row r="30" spans="1:17">
      <c r="A30" s="12"/>
      <c r="B30" s="25">
        <v>335.48</v>
      </c>
      <c r="C30" s="20" t="s">
        <v>28</v>
      </c>
      <c r="D30" s="46">
        <v>69176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50" si="7">SUM(D30:N30)</f>
        <v>69176</v>
      </c>
      <c r="P30" s="47">
        <f t="shared" si="1"/>
        <v>29.714776632302407</v>
      </c>
      <c r="Q30" s="9"/>
    </row>
    <row r="31" spans="1:17">
      <c r="A31" s="12"/>
      <c r="B31" s="25">
        <v>335.9</v>
      </c>
      <c r="C31" s="20" t="s">
        <v>29</v>
      </c>
      <c r="D31" s="46">
        <v>4595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4595</v>
      </c>
      <c r="P31" s="47">
        <f t="shared" si="1"/>
        <v>1.9737972508591066</v>
      </c>
      <c r="Q31" s="9"/>
    </row>
    <row r="32" spans="1:17">
      <c r="A32" s="12"/>
      <c r="B32" s="25">
        <v>338</v>
      </c>
      <c r="C32" s="20" t="s">
        <v>88</v>
      </c>
      <c r="D32" s="46">
        <v>12052</v>
      </c>
      <c r="E32" s="46">
        <v>268654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280706</v>
      </c>
      <c r="P32" s="47">
        <f t="shared" si="1"/>
        <v>120.57817869415807</v>
      </c>
      <c r="Q32" s="9"/>
    </row>
    <row r="33" spans="1:17">
      <c r="A33" s="12"/>
      <c r="B33" s="25">
        <v>339</v>
      </c>
      <c r="C33" s="20" t="s">
        <v>68</v>
      </c>
      <c r="D33" s="46">
        <v>3057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3057</v>
      </c>
      <c r="P33" s="47">
        <f t="shared" si="1"/>
        <v>1.3131443298969072</v>
      </c>
      <c r="Q33" s="9"/>
    </row>
    <row r="34" spans="1:17" ht="15.75">
      <c r="A34" s="29" t="s">
        <v>34</v>
      </c>
      <c r="B34" s="30"/>
      <c r="C34" s="31"/>
      <c r="D34" s="32">
        <f t="shared" ref="D34:N34" si="8">SUM(D35:D39)</f>
        <v>15018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1968749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7"/>
        <v>1983767</v>
      </c>
      <c r="P34" s="45">
        <f t="shared" si="1"/>
        <v>852.13359106529208</v>
      </c>
      <c r="Q34" s="10"/>
    </row>
    <row r="35" spans="1:17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654776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654776</v>
      </c>
      <c r="P35" s="47">
        <f t="shared" si="1"/>
        <v>281.26116838487974</v>
      </c>
      <c r="Q35" s="9"/>
    </row>
    <row r="36" spans="1:17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665667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665667</v>
      </c>
      <c r="P36" s="47">
        <f t="shared" si="1"/>
        <v>285.93943298969072</v>
      </c>
      <c r="Q36" s="9"/>
    </row>
    <row r="37" spans="1:17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648306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648306</v>
      </c>
      <c r="P37" s="47">
        <f t="shared" si="1"/>
        <v>278.48195876288662</v>
      </c>
      <c r="Q37" s="9"/>
    </row>
    <row r="38" spans="1:17">
      <c r="A38" s="12"/>
      <c r="B38" s="25">
        <v>347.5</v>
      </c>
      <c r="C38" s="20" t="s">
        <v>45</v>
      </c>
      <c r="D38" s="46">
        <v>7330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7330</v>
      </c>
      <c r="P38" s="47">
        <f t="shared" si="1"/>
        <v>3.1486254295532645</v>
      </c>
      <c r="Q38" s="9"/>
    </row>
    <row r="39" spans="1:17">
      <c r="A39" s="12"/>
      <c r="B39" s="25">
        <v>349</v>
      </c>
      <c r="C39" s="20" t="s">
        <v>149</v>
      </c>
      <c r="D39" s="46">
        <v>7688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7688</v>
      </c>
      <c r="P39" s="47">
        <f t="shared" si="1"/>
        <v>3.3024054982817868</v>
      </c>
      <c r="Q39" s="9"/>
    </row>
    <row r="40" spans="1:17" ht="15.75">
      <c r="A40" s="29" t="s">
        <v>35</v>
      </c>
      <c r="B40" s="30"/>
      <c r="C40" s="31"/>
      <c r="D40" s="32">
        <f t="shared" ref="D40:N40" si="9">SUM(D41:D42)</f>
        <v>9544</v>
      </c>
      <c r="E40" s="32">
        <f t="shared" si="9"/>
        <v>2377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7"/>
        <v>11921</v>
      </c>
      <c r="P40" s="45">
        <f t="shared" si="1"/>
        <v>5.1207044673539519</v>
      </c>
      <c r="Q40" s="10"/>
    </row>
    <row r="41" spans="1:17">
      <c r="A41" s="13"/>
      <c r="B41" s="39">
        <v>351.1</v>
      </c>
      <c r="C41" s="21" t="s">
        <v>48</v>
      </c>
      <c r="D41" s="46">
        <v>9544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9544</v>
      </c>
      <c r="P41" s="47">
        <f t="shared" si="1"/>
        <v>4.0996563573883158</v>
      </c>
      <c r="Q41" s="9"/>
    </row>
    <row r="42" spans="1:17">
      <c r="A42" s="13"/>
      <c r="B42" s="39">
        <v>359</v>
      </c>
      <c r="C42" s="21" t="s">
        <v>49</v>
      </c>
      <c r="D42" s="46">
        <v>0</v>
      </c>
      <c r="E42" s="46">
        <v>2377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2377</v>
      </c>
      <c r="P42" s="47">
        <f t="shared" si="1"/>
        <v>1.0210481099656357</v>
      </c>
      <c r="Q42" s="9"/>
    </row>
    <row r="43" spans="1:17" ht="15.75">
      <c r="A43" s="29" t="s">
        <v>3</v>
      </c>
      <c r="B43" s="30"/>
      <c r="C43" s="31"/>
      <c r="D43" s="32">
        <f t="shared" ref="D43:N43" si="10">SUM(D44:D47)</f>
        <v>56485</v>
      </c>
      <c r="E43" s="32">
        <f t="shared" si="10"/>
        <v>2382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37296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si="7"/>
        <v>96163</v>
      </c>
      <c r="P43" s="45">
        <f t="shared" si="1"/>
        <v>41.307130584192443</v>
      </c>
      <c r="Q43" s="10"/>
    </row>
    <row r="44" spans="1:17">
      <c r="A44" s="12"/>
      <c r="B44" s="25">
        <v>361.1</v>
      </c>
      <c r="C44" s="20" t="s">
        <v>50</v>
      </c>
      <c r="D44" s="46">
        <v>779</v>
      </c>
      <c r="E44" s="46">
        <v>99</v>
      </c>
      <c r="F44" s="46">
        <v>0</v>
      </c>
      <c r="G44" s="46">
        <v>0</v>
      </c>
      <c r="H44" s="46">
        <v>0</v>
      </c>
      <c r="I44" s="46">
        <v>1415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2293</v>
      </c>
      <c r="P44" s="47">
        <f t="shared" si="1"/>
        <v>0.98496563573883167</v>
      </c>
      <c r="Q44" s="9"/>
    </row>
    <row r="45" spans="1:17">
      <c r="A45" s="12"/>
      <c r="B45" s="25">
        <v>362</v>
      </c>
      <c r="C45" s="20" t="s">
        <v>51</v>
      </c>
      <c r="D45" s="46">
        <v>812</v>
      </c>
      <c r="E45" s="46">
        <v>0</v>
      </c>
      <c r="F45" s="46">
        <v>0</v>
      </c>
      <c r="G45" s="46">
        <v>0</v>
      </c>
      <c r="H45" s="46">
        <v>0</v>
      </c>
      <c r="I45" s="46">
        <v>29227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30039</v>
      </c>
      <c r="P45" s="47">
        <f t="shared" si="1"/>
        <v>12.903350515463918</v>
      </c>
      <c r="Q45" s="9"/>
    </row>
    <row r="46" spans="1:17">
      <c r="A46" s="12"/>
      <c r="B46" s="25">
        <v>366</v>
      </c>
      <c r="C46" s="20" t="s">
        <v>52</v>
      </c>
      <c r="D46" s="46">
        <v>0</v>
      </c>
      <c r="E46" s="46">
        <v>2281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2281</v>
      </c>
      <c r="P46" s="47">
        <f t="shared" si="1"/>
        <v>0.97981099656357384</v>
      </c>
      <c r="Q46" s="9"/>
    </row>
    <row r="47" spans="1:17">
      <c r="A47" s="12"/>
      <c r="B47" s="25">
        <v>369.9</v>
      </c>
      <c r="C47" s="20" t="s">
        <v>53</v>
      </c>
      <c r="D47" s="46">
        <v>54894</v>
      </c>
      <c r="E47" s="46">
        <v>2</v>
      </c>
      <c r="F47" s="46">
        <v>0</v>
      </c>
      <c r="G47" s="46">
        <v>0</v>
      </c>
      <c r="H47" s="46">
        <v>0</v>
      </c>
      <c r="I47" s="46">
        <v>6654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7"/>
        <v>61550</v>
      </c>
      <c r="P47" s="47">
        <f t="shared" si="1"/>
        <v>26.439003436426116</v>
      </c>
      <c r="Q47" s="9"/>
    </row>
    <row r="48" spans="1:17" ht="15.75">
      <c r="A48" s="29" t="s">
        <v>36</v>
      </c>
      <c r="B48" s="30"/>
      <c r="C48" s="31"/>
      <c r="D48" s="32">
        <f t="shared" ref="D48:N48" si="11">SUM(D49:D49)</f>
        <v>0</v>
      </c>
      <c r="E48" s="32">
        <f t="shared" si="11"/>
        <v>250618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si="7"/>
        <v>250618</v>
      </c>
      <c r="P48" s="45">
        <f t="shared" si="1"/>
        <v>107.65378006872852</v>
      </c>
      <c r="Q48" s="9"/>
    </row>
    <row r="49" spans="1:120" ht="15.75" thickBot="1">
      <c r="A49" s="12"/>
      <c r="B49" s="25">
        <v>381</v>
      </c>
      <c r="C49" s="20" t="s">
        <v>78</v>
      </c>
      <c r="D49" s="46">
        <v>0</v>
      </c>
      <c r="E49" s="46">
        <v>250618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7"/>
        <v>250618</v>
      </c>
      <c r="P49" s="47">
        <f t="shared" si="1"/>
        <v>107.65378006872852</v>
      </c>
      <c r="Q49" s="9"/>
    </row>
    <row r="50" spans="1:120" ht="16.5" thickBot="1">
      <c r="A50" s="14" t="s">
        <v>46</v>
      </c>
      <c r="B50" s="23"/>
      <c r="C50" s="22"/>
      <c r="D50" s="15">
        <f t="shared" ref="D50:N50" si="12">SUM(D5,D14,D22,D34,D40,D43,D48)</f>
        <v>2632675</v>
      </c>
      <c r="E50" s="15">
        <f t="shared" si="12"/>
        <v>1055688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2006045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12"/>
        <v>0</v>
      </c>
      <c r="O50" s="15">
        <f t="shared" si="7"/>
        <v>5694408</v>
      </c>
      <c r="P50" s="38">
        <f t="shared" si="1"/>
        <v>2446.0515463917527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8" t="s">
        <v>150</v>
      </c>
      <c r="N52" s="48"/>
      <c r="O52" s="48"/>
      <c r="P52" s="43">
        <v>2328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1740435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1740435</v>
      </c>
      <c r="O5" s="33">
        <f t="shared" ref="O5:O52" si="1">(N5/O$54)</f>
        <v>785.04059539918808</v>
      </c>
      <c r="P5" s="6"/>
    </row>
    <row r="6" spans="1:133">
      <c r="A6" s="12"/>
      <c r="B6" s="25">
        <v>311</v>
      </c>
      <c r="C6" s="20" t="s">
        <v>2</v>
      </c>
      <c r="D6" s="46">
        <v>997842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997842</v>
      </c>
      <c r="O6" s="47">
        <f t="shared" si="1"/>
        <v>450.08660351826791</v>
      </c>
      <c r="P6" s="9"/>
    </row>
    <row r="7" spans="1:133">
      <c r="A7" s="12"/>
      <c r="B7" s="25">
        <v>312.41000000000003</v>
      </c>
      <c r="C7" s="20" t="s">
        <v>131</v>
      </c>
      <c r="D7" s="46">
        <v>45125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45125</v>
      </c>
      <c r="O7" s="47">
        <f t="shared" si="1"/>
        <v>20.354082092918357</v>
      </c>
      <c r="P7" s="9"/>
    </row>
    <row r="8" spans="1:133">
      <c r="A8" s="12"/>
      <c r="B8" s="25">
        <v>312.60000000000002</v>
      </c>
      <c r="C8" s="20" t="s">
        <v>11</v>
      </c>
      <c r="D8" s="46">
        <v>214386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214386</v>
      </c>
      <c r="O8" s="47">
        <f t="shared" si="1"/>
        <v>96.700947225981054</v>
      </c>
      <c r="P8" s="9"/>
    </row>
    <row r="9" spans="1:133">
      <c r="A9" s="12"/>
      <c r="B9" s="25">
        <v>314.10000000000002</v>
      </c>
      <c r="C9" s="20" t="s">
        <v>12</v>
      </c>
      <c r="D9" s="46">
        <v>310269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310269</v>
      </c>
      <c r="O9" s="47">
        <f t="shared" si="1"/>
        <v>139.94993234100136</v>
      </c>
      <c r="P9" s="9"/>
    </row>
    <row r="10" spans="1:133">
      <c r="A10" s="12"/>
      <c r="B10" s="25">
        <v>314.3</v>
      </c>
      <c r="C10" s="20" t="s">
        <v>13</v>
      </c>
      <c r="D10" s="46">
        <v>48862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48862</v>
      </c>
      <c r="O10" s="47">
        <f t="shared" si="1"/>
        <v>22.039693279206134</v>
      </c>
      <c r="P10" s="9"/>
    </row>
    <row r="11" spans="1:133">
      <c r="A11" s="12"/>
      <c r="B11" s="25">
        <v>314.8</v>
      </c>
      <c r="C11" s="20" t="s">
        <v>110</v>
      </c>
      <c r="D11" s="46">
        <v>34898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34898</v>
      </c>
      <c r="O11" s="47">
        <f t="shared" si="1"/>
        <v>15.741091565178168</v>
      </c>
      <c r="P11" s="9"/>
    </row>
    <row r="12" spans="1:133">
      <c r="A12" s="12"/>
      <c r="B12" s="25">
        <v>315</v>
      </c>
      <c r="C12" s="20" t="s">
        <v>81</v>
      </c>
      <c r="D12" s="46">
        <v>76793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76793</v>
      </c>
      <c r="O12" s="47">
        <f t="shared" si="1"/>
        <v>34.638249887235006</v>
      </c>
      <c r="P12" s="9"/>
    </row>
    <row r="13" spans="1:133">
      <c r="A13" s="12"/>
      <c r="B13" s="25">
        <v>316</v>
      </c>
      <c r="C13" s="20" t="s">
        <v>82</v>
      </c>
      <c r="D13" s="46">
        <v>12260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12260</v>
      </c>
      <c r="O13" s="47">
        <f t="shared" si="1"/>
        <v>5.5299954894000898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434052</v>
      </c>
      <c r="E14" s="32">
        <f t="shared" si="3"/>
        <v>810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434862</v>
      </c>
      <c r="O14" s="45">
        <f t="shared" si="1"/>
        <v>196.14884979702299</v>
      </c>
      <c r="P14" s="10"/>
    </row>
    <row r="15" spans="1:133">
      <c r="A15" s="12"/>
      <c r="B15" s="25">
        <v>322</v>
      </c>
      <c r="C15" s="20" t="s">
        <v>0</v>
      </c>
      <c r="D15" s="46">
        <v>117223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117223</v>
      </c>
      <c r="O15" s="47">
        <f t="shared" si="1"/>
        <v>52.874605322507897</v>
      </c>
      <c r="P15" s="9"/>
    </row>
    <row r="16" spans="1:133">
      <c r="A16" s="12"/>
      <c r="B16" s="25">
        <v>323.10000000000002</v>
      </c>
      <c r="C16" s="20" t="s">
        <v>17</v>
      </c>
      <c r="D16" s="46">
        <v>258253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258253</v>
      </c>
      <c r="O16" s="47">
        <f t="shared" si="1"/>
        <v>116.48759585024808</v>
      </c>
      <c r="P16" s="9"/>
    </row>
    <row r="17" spans="1:16">
      <c r="A17" s="12"/>
      <c r="B17" s="25">
        <v>323.7</v>
      </c>
      <c r="C17" s="20" t="s">
        <v>18</v>
      </c>
      <c r="D17" s="46">
        <v>54572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54572</v>
      </c>
      <c r="O17" s="47">
        <f t="shared" si="1"/>
        <v>24.615245827695084</v>
      </c>
      <c r="P17" s="9"/>
    </row>
    <row r="18" spans="1:16">
      <c r="A18" s="12"/>
      <c r="B18" s="25">
        <v>324.11</v>
      </c>
      <c r="C18" s="20" t="s">
        <v>83</v>
      </c>
      <c r="D18" s="46">
        <v>1286</v>
      </c>
      <c r="E18" s="46">
        <v>810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2096</v>
      </c>
      <c r="O18" s="47">
        <f t="shared" si="1"/>
        <v>0.94542174109156518</v>
      </c>
      <c r="P18" s="9"/>
    </row>
    <row r="19" spans="1:16">
      <c r="A19" s="12"/>
      <c r="B19" s="25">
        <v>324.31</v>
      </c>
      <c r="C19" s="20" t="s">
        <v>132</v>
      </c>
      <c r="D19" s="46">
        <v>472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</v>
      </c>
      <c r="O19" s="47">
        <f t="shared" si="1"/>
        <v>0.2129003157419937</v>
      </c>
      <c r="P19" s="9"/>
    </row>
    <row r="20" spans="1:16">
      <c r="A20" s="12"/>
      <c r="B20" s="25">
        <v>324.61</v>
      </c>
      <c r="C20" s="20" t="s">
        <v>133</v>
      </c>
      <c r="D20" s="46">
        <v>145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</v>
      </c>
      <c r="O20" s="47">
        <f t="shared" si="1"/>
        <v>6.5403698691926027E-2</v>
      </c>
      <c r="P20" s="9"/>
    </row>
    <row r="21" spans="1:16">
      <c r="A21" s="12"/>
      <c r="B21" s="25">
        <v>329</v>
      </c>
      <c r="C21" s="20" t="s">
        <v>20</v>
      </c>
      <c r="D21" s="46">
        <v>2101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2101</v>
      </c>
      <c r="O21" s="47">
        <f t="shared" si="1"/>
        <v>0.94767704104645922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SUM(D23:D34)</f>
        <v>387784</v>
      </c>
      <c r="E22" s="32">
        <f t="shared" si="5"/>
        <v>318643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706427</v>
      </c>
      <c r="O22" s="45">
        <f t="shared" si="1"/>
        <v>318.6409562471809</v>
      </c>
      <c r="P22" s="10"/>
    </row>
    <row r="23" spans="1:16">
      <c r="A23" s="12"/>
      <c r="B23" s="25">
        <v>331.2</v>
      </c>
      <c r="C23" s="20" t="s">
        <v>21</v>
      </c>
      <c r="D23" s="46">
        <v>79700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79700</v>
      </c>
      <c r="O23" s="47">
        <f t="shared" si="1"/>
        <v>35.949481281010371</v>
      </c>
      <c r="P23" s="9"/>
    </row>
    <row r="24" spans="1:16">
      <c r="A24" s="12"/>
      <c r="B24" s="25">
        <v>331.5</v>
      </c>
      <c r="C24" s="20" t="s">
        <v>104</v>
      </c>
      <c r="D24" s="46">
        <v>133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133</v>
      </c>
      <c r="O24" s="47">
        <f t="shared" si="1"/>
        <v>5.9990978800180422E-2</v>
      </c>
      <c r="P24" s="9"/>
    </row>
    <row r="25" spans="1:16">
      <c r="A25" s="12"/>
      <c r="B25" s="25">
        <v>334.2</v>
      </c>
      <c r="C25" s="20" t="s">
        <v>74</v>
      </c>
      <c r="D25" s="46">
        <v>32685</v>
      </c>
      <c r="E25" s="46">
        <v>67678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100363</v>
      </c>
      <c r="O25" s="47">
        <f t="shared" si="1"/>
        <v>45.269733874605322</v>
      </c>
      <c r="P25" s="9"/>
    </row>
    <row r="26" spans="1:16">
      <c r="A26" s="12"/>
      <c r="B26" s="25">
        <v>335.12</v>
      </c>
      <c r="C26" s="20" t="s">
        <v>84</v>
      </c>
      <c r="D26" s="46">
        <v>90921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90921</v>
      </c>
      <c r="O26" s="47">
        <f t="shared" si="1"/>
        <v>41.010825439783488</v>
      </c>
      <c r="P26" s="9"/>
    </row>
    <row r="27" spans="1:16">
      <c r="A27" s="12"/>
      <c r="B27" s="25">
        <v>335.14</v>
      </c>
      <c r="C27" s="20" t="s">
        <v>85</v>
      </c>
      <c r="D27" s="46">
        <v>944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944</v>
      </c>
      <c r="O27" s="47">
        <f t="shared" si="1"/>
        <v>0.42580063148398739</v>
      </c>
      <c r="P27" s="9"/>
    </row>
    <row r="28" spans="1:16">
      <c r="A28" s="12"/>
      <c r="B28" s="25">
        <v>335.15</v>
      </c>
      <c r="C28" s="20" t="s">
        <v>86</v>
      </c>
      <c r="D28" s="46">
        <v>1870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1870</v>
      </c>
      <c r="O28" s="47">
        <f t="shared" si="1"/>
        <v>0.84348218313035639</v>
      </c>
      <c r="P28" s="9"/>
    </row>
    <row r="29" spans="1:16">
      <c r="A29" s="12"/>
      <c r="B29" s="25">
        <v>335.18</v>
      </c>
      <c r="C29" s="20" t="s">
        <v>87</v>
      </c>
      <c r="D29" s="46">
        <v>102812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102812</v>
      </c>
      <c r="O29" s="47">
        <f t="shared" si="1"/>
        <v>46.374379792512407</v>
      </c>
      <c r="P29" s="9"/>
    </row>
    <row r="30" spans="1:16">
      <c r="A30" s="12"/>
      <c r="B30" s="25">
        <v>335.21</v>
      </c>
      <c r="C30" s="20" t="s">
        <v>125</v>
      </c>
      <c r="D30" s="46">
        <v>0</v>
      </c>
      <c r="E30" s="46">
        <v>660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660</v>
      </c>
      <c r="O30" s="47">
        <f t="shared" si="1"/>
        <v>0.2976995940460081</v>
      </c>
      <c r="P30" s="9"/>
    </row>
    <row r="31" spans="1:16">
      <c r="A31" s="12"/>
      <c r="B31" s="25">
        <v>335.49</v>
      </c>
      <c r="C31" s="20" t="s">
        <v>28</v>
      </c>
      <c r="D31" s="46">
        <v>67270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67270</v>
      </c>
      <c r="O31" s="47">
        <f t="shared" si="1"/>
        <v>30.34280559314389</v>
      </c>
      <c r="P31" s="9"/>
    </row>
    <row r="32" spans="1:16">
      <c r="A32" s="12"/>
      <c r="B32" s="25">
        <v>335.9</v>
      </c>
      <c r="C32" s="20" t="s">
        <v>29</v>
      </c>
      <c r="D32" s="46">
        <v>3793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3793</v>
      </c>
      <c r="O32" s="47">
        <f t="shared" si="1"/>
        <v>1.710870545782589</v>
      </c>
      <c r="P32" s="9"/>
    </row>
    <row r="33" spans="1:16">
      <c r="A33" s="12"/>
      <c r="B33" s="25">
        <v>338</v>
      </c>
      <c r="C33" s="20" t="s">
        <v>88</v>
      </c>
      <c r="D33" s="46">
        <v>6497</v>
      </c>
      <c r="E33" s="46">
        <v>250305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2" si="7">SUM(D33:M33)</f>
        <v>256802</v>
      </c>
      <c r="O33" s="47">
        <f t="shared" si="1"/>
        <v>115.83310780333784</v>
      </c>
      <c r="P33" s="9"/>
    </row>
    <row r="34" spans="1:16">
      <c r="A34" s="12"/>
      <c r="B34" s="25">
        <v>339</v>
      </c>
      <c r="C34" s="20" t="s">
        <v>68</v>
      </c>
      <c r="D34" s="46">
        <v>1159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1159</v>
      </c>
      <c r="O34" s="47">
        <f t="shared" si="1"/>
        <v>0.52277852954442938</v>
      </c>
      <c r="P34" s="9"/>
    </row>
    <row r="35" spans="1:16" ht="15.75">
      <c r="A35" s="29" t="s">
        <v>34</v>
      </c>
      <c r="B35" s="30"/>
      <c r="C35" s="31"/>
      <c r="D35" s="32">
        <f t="shared" ref="D35:M35" si="8">SUM(D36:D40)</f>
        <v>11471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1816249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1827720</v>
      </c>
      <c r="O35" s="45">
        <f t="shared" si="1"/>
        <v>824.41136671177264</v>
      </c>
      <c r="P35" s="10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522416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522416</v>
      </c>
      <c r="O36" s="47">
        <f t="shared" si="1"/>
        <v>235.64095624718087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701386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701386</v>
      </c>
      <c r="O37" s="47">
        <f t="shared" si="1"/>
        <v>316.36716283265673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592447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592447</v>
      </c>
      <c r="O38" s="47">
        <f t="shared" si="1"/>
        <v>267.22913847541724</v>
      </c>
      <c r="P38" s="9"/>
    </row>
    <row r="39" spans="1:16">
      <c r="A39" s="12"/>
      <c r="B39" s="25">
        <v>347.5</v>
      </c>
      <c r="C39" s="20" t="s">
        <v>45</v>
      </c>
      <c r="D39" s="46">
        <v>3697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3697</v>
      </c>
      <c r="O39" s="47">
        <f t="shared" si="1"/>
        <v>1.6675687866486242</v>
      </c>
      <c r="P39" s="9"/>
    </row>
    <row r="40" spans="1:16">
      <c r="A40" s="12"/>
      <c r="B40" s="25">
        <v>349</v>
      </c>
      <c r="C40" s="20" t="s">
        <v>105</v>
      </c>
      <c r="D40" s="46">
        <v>7774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7774</v>
      </c>
      <c r="O40" s="47">
        <f t="shared" si="1"/>
        <v>3.5065403698691928</v>
      </c>
      <c r="P40" s="9"/>
    </row>
    <row r="41" spans="1:16" ht="15.75">
      <c r="A41" s="29" t="s">
        <v>35</v>
      </c>
      <c r="B41" s="30"/>
      <c r="C41" s="31"/>
      <c r="D41" s="32">
        <f t="shared" ref="D41:M41" si="9">SUM(D42:D43)</f>
        <v>4975</v>
      </c>
      <c r="E41" s="32">
        <f t="shared" si="9"/>
        <v>3450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8425</v>
      </c>
      <c r="O41" s="45">
        <f t="shared" si="1"/>
        <v>3.8001804239963914</v>
      </c>
      <c r="P41" s="10"/>
    </row>
    <row r="42" spans="1:16">
      <c r="A42" s="13"/>
      <c r="B42" s="39">
        <v>351.1</v>
      </c>
      <c r="C42" s="21" t="s">
        <v>48</v>
      </c>
      <c r="D42" s="46">
        <v>4975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4975</v>
      </c>
      <c r="O42" s="47">
        <f t="shared" si="1"/>
        <v>2.2440234551195308</v>
      </c>
      <c r="P42" s="9"/>
    </row>
    <row r="43" spans="1:16">
      <c r="A43" s="13"/>
      <c r="B43" s="39">
        <v>359</v>
      </c>
      <c r="C43" s="21" t="s">
        <v>49</v>
      </c>
      <c r="D43" s="46">
        <v>0</v>
      </c>
      <c r="E43" s="46">
        <v>3450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3450</v>
      </c>
      <c r="O43" s="47">
        <f t="shared" si="1"/>
        <v>1.5561569688768606</v>
      </c>
      <c r="P43" s="9"/>
    </row>
    <row r="44" spans="1:16" ht="15.75">
      <c r="A44" s="29" t="s">
        <v>3</v>
      </c>
      <c r="B44" s="30"/>
      <c r="C44" s="31"/>
      <c r="D44" s="32">
        <f t="shared" ref="D44:M44" si="10">SUM(D45:D49)</f>
        <v>47921</v>
      </c>
      <c r="E44" s="32">
        <f t="shared" si="10"/>
        <v>7302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34739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89962</v>
      </c>
      <c r="O44" s="45">
        <f t="shared" si="1"/>
        <v>40.578258908434819</v>
      </c>
      <c r="P44" s="10"/>
    </row>
    <row r="45" spans="1:16">
      <c r="A45" s="12"/>
      <c r="B45" s="25">
        <v>361.1</v>
      </c>
      <c r="C45" s="20" t="s">
        <v>50</v>
      </c>
      <c r="D45" s="46">
        <v>1103</v>
      </c>
      <c r="E45" s="46">
        <v>153</v>
      </c>
      <c r="F45" s="46">
        <v>0</v>
      </c>
      <c r="G45" s="46">
        <v>0</v>
      </c>
      <c r="H45" s="46">
        <v>0</v>
      </c>
      <c r="I45" s="46">
        <v>1593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2849</v>
      </c>
      <c r="O45" s="47">
        <f t="shared" si="1"/>
        <v>1.2850699142986017</v>
      </c>
      <c r="P45" s="9"/>
    </row>
    <row r="46" spans="1:16">
      <c r="A46" s="12"/>
      <c r="B46" s="25">
        <v>362</v>
      </c>
      <c r="C46" s="20" t="s">
        <v>51</v>
      </c>
      <c r="D46" s="46">
        <v>1032</v>
      </c>
      <c r="E46" s="46">
        <v>0</v>
      </c>
      <c r="F46" s="46">
        <v>0</v>
      </c>
      <c r="G46" s="46">
        <v>0</v>
      </c>
      <c r="H46" s="46">
        <v>0</v>
      </c>
      <c r="I46" s="46">
        <v>28164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29196</v>
      </c>
      <c r="O46" s="47">
        <f t="shared" si="1"/>
        <v>13.16914749661705</v>
      </c>
      <c r="P46" s="9"/>
    </row>
    <row r="47" spans="1:16">
      <c r="A47" s="12"/>
      <c r="B47" s="25">
        <v>364</v>
      </c>
      <c r="C47" s="20" t="s">
        <v>114</v>
      </c>
      <c r="D47" s="46">
        <v>7800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7800</v>
      </c>
      <c r="O47" s="47">
        <f t="shared" si="1"/>
        <v>3.5182679296346415</v>
      </c>
      <c r="P47" s="9"/>
    </row>
    <row r="48" spans="1:16">
      <c r="A48" s="12"/>
      <c r="B48" s="25">
        <v>366</v>
      </c>
      <c r="C48" s="20" t="s">
        <v>52</v>
      </c>
      <c r="D48" s="46">
        <v>0</v>
      </c>
      <c r="E48" s="46">
        <v>5000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5000</v>
      </c>
      <c r="O48" s="47">
        <f t="shared" si="1"/>
        <v>2.2552999548940007</v>
      </c>
      <c r="P48" s="9"/>
    </row>
    <row r="49" spans="1:119">
      <c r="A49" s="12"/>
      <c r="B49" s="25">
        <v>369.9</v>
      </c>
      <c r="C49" s="20" t="s">
        <v>53</v>
      </c>
      <c r="D49" s="46">
        <v>37986</v>
      </c>
      <c r="E49" s="46">
        <v>2149</v>
      </c>
      <c r="F49" s="46">
        <v>0</v>
      </c>
      <c r="G49" s="46">
        <v>0</v>
      </c>
      <c r="H49" s="46">
        <v>0</v>
      </c>
      <c r="I49" s="46">
        <v>4982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45117</v>
      </c>
      <c r="O49" s="47">
        <f t="shared" si="1"/>
        <v>20.350473612990527</v>
      </c>
      <c r="P49" s="9"/>
    </row>
    <row r="50" spans="1:119" ht="15.75">
      <c r="A50" s="29" t="s">
        <v>36</v>
      </c>
      <c r="B50" s="30"/>
      <c r="C50" s="31"/>
      <c r="D50" s="32">
        <f t="shared" ref="D50:M50" si="11">SUM(D51:D51)</f>
        <v>0</v>
      </c>
      <c r="E50" s="32">
        <f t="shared" si="11"/>
        <v>252199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7"/>
        <v>252199</v>
      </c>
      <c r="O50" s="45">
        <f t="shared" si="1"/>
        <v>113.75687866486243</v>
      </c>
      <c r="P50" s="9"/>
    </row>
    <row r="51" spans="1:119" ht="15.75" thickBot="1">
      <c r="A51" s="12"/>
      <c r="B51" s="25">
        <v>381</v>
      </c>
      <c r="C51" s="20" t="s">
        <v>78</v>
      </c>
      <c r="D51" s="46">
        <v>0</v>
      </c>
      <c r="E51" s="46">
        <v>252199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252199</v>
      </c>
      <c r="O51" s="47">
        <f t="shared" si="1"/>
        <v>113.75687866486243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2">SUM(D5,D14,D22,D35,D41,D44,D50)</f>
        <v>2626638</v>
      </c>
      <c r="E52" s="15">
        <f t="shared" si="12"/>
        <v>582404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1850988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7"/>
        <v>5060030</v>
      </c>
      <c r="O52" s="38">
        <f t="shared" si="1"/>
        <v>2282.3770861524581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134</v>
      </c>
      <c r="M54" s="48"/>
      <c r="N54" s="48"/>
      <c r="O54" s="43">
        <v>2217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1694175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1694175</v>
      </c>
      <c r="O5" s="33">
        <f t="shared" ref="O5:O50" si="1">(N5/O$52)</f>
        <v>760.06056527590852</v>
      </c>
      <c r="P5" s="6"/>
    </row>
    <row r="6" spans="1:133">
      <c r="A6" s="12"/>
      <c r="B6" s="25">
        <v>311</v>
      </c>
      <c r="C6" s="20" t="s">
        <v>2</v>
      </c>
      <c r="D6" s="46">
        <v>981714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981714</v>
      </c>
      <c r="O6" s="47">
        <f t="shared" si="1"/>
        <v>440.42799461641994</v>
      </c>
      <c r="P6" s="9"/>
    </row>
    <row r="7" spans="1:133">
      <c r="A7" s="12"/>
      <c r="B7" s="25">
        <v>312.10000000000002</v>
      </c>
      <c r="C7" s="20" t="s">
        <v>10</v>
      </c>
      <c r="D7" s="46">
        <v>45047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45047</v>
      </c>
      <c r="O7" s="47">
        <f t="shared" si="1"/>
        <v>20.209510991475998</v>
      </c>
      <c r="P7" s="9"/>
    </row>
    <row r="8" spans="1:133">
      <c r="A8" s="12"/>
      <c r="B8" s="25">
        <v>312.60000000000002</v>
      </c>
      <c r="C8" s="20" t="s">
        <v>11</v>
      </c>
      <c r="D8" s="46">
        <v>205061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205061</v>
      </c>
      <c r="O8" s="47">
        <f t="shared" si="1"/>
        <v>91.996859578286234</v>
      </c>
      <c r="P8" s="9"/>
    </row>
    <row r="9" spans="1:133">
      <c r="A9" s="12"/>
      <c r="B9" s="25">
        <v>314.10000000000002</v>
      </c>
      <c r="C9" s="20" t="s">
        <v>12</v>
      </c>
      <c r="D9" s="46">
        <v>303407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303407</v>
      </c>
      <c r="O9" s="47">
        <f t="shared" si="1"/>
        <v>136.11799013010318</v>
      </c>
      <c r="P9" s="9"/>
    </row>
    <row r="10" spans="1:133">
      <c r="A10" s="12"/>
      <c r="B10" s="25">
        <v>314.3</v>
      </c>
      <c r="C10" s="20" t="s">
        <v>13</v>
      </c>
      <c r="D10" s="46">
        <v>41487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41487</v>
      </c>
      <c r="O10" s="47">
        <f t="shared" si="1"/>
        <v>18.612382234185734</v>
      </c>
      <c r="P10" s="9"/>
    </row>
    <row r="11" spans="1:133">
      <c r="A11" s="12"/>
      <c r="B11" s="25">
        <v>314.8</v>
      </c>
      <c r="C11" s="20" t="s">
        <v>110</v>
      </c>
      <c r="D11" s="46">
        <v>32968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32968</v>
      </c>
      <c r="O11" s="47">
        <f t="shared" si="1"/>
        <v>14.790489008524002</v>
      </c>
      <c r="P11" s="9"/>
    </row>
    <row r="12" spans="1:133">
      <c r="A12" s="12"/>
      <c r="B12" s="25">
        <v>315</v>
      </c>
      <c r="C12" s="20" t="s">
        <v>81</v>
      </c>
      <c r="D12" s="46">
        <v>70105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70105</v>
      </c>
      <c r="O12" s="47">
        <f t="shared" si="1"/>
        <v>31.45132346343652</v>
      </c>
      <c r="P12" s="9"/>
    </row>
    <row r="13" spans="1:133">
      <c r="A13" s="12"/>
      <c r="B13" s="25">
        <v>316</v>
      </c>
      <c r="C13" s="20" t="s">
        <v>82</v>
      </c>
      <c r="D13" s="46">
        <v>14386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14386</v>
      </c>
      <c r="O13" s="47">
        <f t="shared" si="1"/>
        <v>6.4540152534768955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414502</v>
      </c>
      <c r="E14" s="32">
        <f t="shared" si="3"/>
        <v>8809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423311</v>
      </c>
      <c r="O14" s="45">
        <f t="shared" si="1"/>
        <v>189.91072229699418</v>
      </c>
      <c r="P14" s="10"/>
    </row>
    <row r="15" spans="1:133">
      <c r="A15" s="12"/>
      <c r="B15" s="25">
        <v>322</v>
      </c>
      <c r="C15" s="20" t="s">
        <v>0</v>
      </c>
      <c r="D15" s="46">
        <v>71020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71020</v>
      </c>
      <c r="O15" s="47">
        <f t="shared" si="1"/>
        <v>31.861821444593989</v>
      </c>
      <c r="P15" s="9"/>
    </row>
    <row r="16" spans="1:133">
      <c r="A16" s="12"/>
      <c r="B16" s="25">
        <v>323.10000000000002</v>
      </c>
      <c r="C16" s="20" t="s">
        <v>17</v>
      </c>
      <c r="D16" s="46">
        <v>258377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258377</v>
      </c>
      <c r="O16" s="47">
        <f t="shared" si="1"/>
        <v>115.91610587707493</v>
      </c>
      <c r="P16" s="9"/>
    </row>
    <row r="17" spans="1:16">
      <c r="A17" s="12"/>
      <c r="B17" s="25">
        <v>323.7</v>
      </c>
      <c r="C17" s="20" t="s">
        <v>18</v>
      </c>
      <c r="D17" s="46">
        <v>53593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53593</v>
      </c>
      <c r="O17" s="47">
        <f t="shared" si="1"/>
        <v>24.043517272319427</v>
      </c>
      <c r="P17" s="9"/>
    </row>
    <row r="18" spans="1:16">
      <c r="A18" s="12"/>
      <c r="B18" s="25">
        <v>324.12</v>
      </c>
      <c r="C18" s="20" t="s">
        <v>66</v>
      </c>
      <c r="D18" s="46">
        <v>6745</v>
      </c>
      <c r="E18" s="46">
        <v>8809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15554</v>
      </c>
      <c r="O18" s="47">
        <f t="shared" si="1"/>
        <v>6.978017048003589</v>
      </c>
      <c r="P18" s="9"/>
    </row>
    <row r="19" spans="1:16">
      <c r="A19" s="12"/>
      <c r="B19" s="25">
        <v>324.32</v>
      </c>
      <c r="C19" s="20" t="s">
        <v>67</v>
      </c>
      <c r="D19" s="46">
        <v>23302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23302</v>
      </c>
      <c r="O19" s="47">
        <f t="shared" si="1"/>
        <v>10.454015253476895</v>
      </c>
      <c r="P19" s="9"/>
    </row>
    <row r="20" spans="1:16">
      <c r="A20" s="12"/>
      <c r="B20" s="25">
        <v>329</v>
      </c>
      <c r="C20" s="20" t="s">
        <v>20</v>
      </c>
      <c r="D20" s="46">
        <v>1465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1465</v>
      </c>
      <c r="O20" s="47">
        <f t="shared" si="1"/>
        <v>0.65724540152534772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SUM(D22:D33)</f>
        <v>335321</v>
      </c>
      <c r="E21" s="32">
        <f t="shared" si="5"/>
        <v>262621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343080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941022</v>
      </c>
      <c r="O21" s="45">
        <f t="shared" si="1"/>
        <v>422.17227456258411</v>
      </c>
      <c r="P21" s="10"/>
    </row>
    <row r="22" spans="1:16">
      <c r="A22" s="12"/>
      <c r="B22" s="25">
        <v>331.5</v>
      </c>
      <c r="C22" s="20" t="s">
        <v>104</v>
      </c>
      <c r="D22" s="46">
        <v>58452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58452</v>
      </c>
      <c r="O22" s="47">
        <f t="shared" si="1"/>
        <v>26.223418573351278</v>
      </c>
      <c r="P22" s="9"/>
    </row>
    <row r="23" spans="1:16">
      <c r="A23" s="12"/>
      <c r="B23" s="25">
        <v>334.2</v>
      </c>
      <c r="C23" s="20" t="s">
        <v>74</v>
      </c>
      <c r="D23" s="46">
        <v>0</v>
      </c>
      <c r="E23" s="46">
        <v>10996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10996</v>
      </c>
      <c r="O23" s="47">
        <f t="shared" si="1"/>
        <v>4.9331538806639745</v>
      </c>
      <c r="P23" s="9"/>
    </row>
    <row r="24" spans="1:16">
      <c r="A24" s="12"/>
      <c r="B24" s="25">
        <v>334.35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343080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343080</v>
      </c>
      <c r="O24" s="47">
        <f t="shared" si="1"/>
        <v>153.91655450874831</v>
      </c>
      <c r="P24" s="9"/>
    </row>
    <row r="25" spans="1:16">
      <c r="A25" s="12"/>
      <c r="B25" s="25">
        <v>334.5</v>
      </c>
      <c r="C25" s="20" t="s">
        <v>128</v>
      </c>
      <c r="D25" s="46">
        <v>1569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1569</v>
      </c>
      <c r="O25" s="47">
        <f t="shared" si="1"/>
        <v>0.70390309555854647</v>
      </c>
      <c r="P25" s="9"/>
    </row>
    <row r="26" spans="1:16">
      <c r="A26" s="12"/>
      <c r="B26" s="25">
        <v>335.12</v>
      </c>
      <c r="C26" s="20" t="s">
        <v>84</v>
      </c>
      <c r="D26" s="46">
        <v>91238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91238</v>
      </c>
      <c r="O26" s="47">
        <f t="shared" si="1"/>
        <v>40.932256617317179</v>
      </c>
      <c r="P26" s="9"/>
    </row>
    <row r="27" spans="1:16">
      <c r="A27" s="12"/>
      <c r="B27" s="25">
        <v>335.14</v>
      </c>
      <c r="C27" s="20" t="s">
        <v>85</v>
      </c>
      <c r="D27" s="46">
        <v>1275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1275</v>
      </c>
      <c r="O27" s="47">
        <f t="shared" si="1"/>
        <v>0.5720053835800808</v>
      </c>
      <c r="P27" s="9"/>
    </row>
    <row r="28" spans="1:16">
      <c r="A28" s="12"/>
      <c r="B28" s="25">
        <v>335.15</v>
      </c>
      <c r="C28" s="20" t="s">
        <v>86</v>
      </c>
      <c r="D28" s="46">
        <v>1828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1828</v>
      </c>
      <c r="O28" s="47">
        <f t="shared" si="1"/>
        <v>0.82009869896814713</v>
      </c>
      <c r="P28" s="9"/>
    </row>
    <row r="29" spans="1:16">
      <c r="A29" s="12"/>
      <c r="B29" s="25">
        <v>335.18</v>
      </c>
      <c r="C29" s="20" t="s">
        <v>87</v>
      </c>
      <c r="D29" s="46">
        <v>100819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100819</v>
      </c>
      <c r="O29" s="47">
        <f t="shared" si="1"/>
        <v>45.230596680125615</v>
      </c>
      <c r="P29" s="9"/>
    </row>
    <row r="30" spans="1:16">
      <c r="A30" s="12"/>
      <c r="B30" s="25">
        <v>335.21</v>
      </c>
      <c r="C30" s="20" t="s">
        <v>125</v>
      </c>
      <c r="D30" s="46">
        <v>0</v>
      </c>
      <c r="E30" s="46">
        <v>1320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1320</v>
      </c>
      <c r="O30" s="47">
        <f t="shared" si="1"/>
        <v>0.59219380888290718</v>
      </c>
      <c r="P30" s="9"/>
    </row>
    <row r="31" spans="1:16">
      <c r="A31" s="12"/>
      <c r="B31" s="25">
        <v>335.49</v>
      </c>
      <c r="C31" s="20" t="s">
        <v>28</v>
      </c>
      <c r="D31" s="46">
        <v>65421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65421</v>
      </c>
      <c r="O31" s="47">
        <f t="shared" si="1"/>
        <v>29.349932705248989</v>
      </c>
      <c r="P31" s="9"/>
    </row>
    <row r="32" spans="1:16">
      <c r="A32" s="12"/>
      <c r="B32" s="25">
        <v>335.9</v>
      </c>
      <c r="C32" s="20" t="s">
        <v>29</v>
      </c>
      <c r="D32" s="46">
        <v>2848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2848</v>
      </c>
      <c r="O32" s="47">
        <f t="shared" si="1"/>
        <v>1.2777030058322119</v>
      </c>
      <c r="P32" s="9"/>
    </row>
    <row r="33" spans="1:16">
      <c r="A33" s="12"/>
      <c r="B33" s="25">
        <v>338</v>
      </c>
      <c r="C33" s="20" t="s">
        <v>88</v>
      </c>
      <c r="D33" s="46">
        <v>11871</v>
      </c>
      <c r="E33" s="46">
        <v>250305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0" si="7">SUM(D33:M33)</f>
        <v>262176</v>
      </c>
      <c r="O33" s="47">
        <f t="shared" si="1"/>
        <v>117.62045760430686</v>
      </c>
      <c r="P33" s="9"/>
    </row>
    <row r="34" spans="1:16" ht="15.75">
      <c r="A34" s="29" t="s">
        <v>34</v>
      </c>
      <c r="B34" s="30"/>
      <c r="C34" s="31"/>
      <c r="D34" s="32">
        <f t="shared" ref="D34:M34" si="8">SUM(D35:D39)</f>
        <v>12837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1781823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1794660</v>
      </c>
      <c r="O34" s="45">
        <f t="shared" si="1"/>
        <v>805.14131897711979</v>
      </c>
      <c r="P34" s="10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506503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506503</v>
      </c>
      <c r="O35" s="47">
        <f t="shared" si="1"/>
        <v>227.233288470166</v>
      </c>
      <c r="P35" s="9"/>
    </row>
    <row r="36" spans="1:16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658348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658348</v>
      </c>
      <c r="O36" s="47">
        <f t="shared" si="1"/>
        <v>295.35576491700311</v>
      </c>
      <c r="P36" s="9"/>
    </row>
    <row r="37" spans="1:16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616972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616972</v>
      </c>
      <c r="O37" s="47">
        <f t="shared" si="1"/>
        <v>276.79318079856438</v>
      </c>
      <c r="P37" s="9"/>
    </row>
    <row r="38" spans="1:16">
      <c r="A38" s="12"/>
      <c r="B38" s="25">
        <v>347.5</v>
      </c>
      <c r="C38" s="20" t="s">
        <v>45</v>
      </c>
      <c r="D38" s="46">
        <v>8298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8298</v>
      </c>
      <c r="O38" s="47">
        <f t="shared" si="1"/>
        <v>3.7227456258411844</v>
      </c>
      <c r="P38" s="9"/>
    </row>
    <row r="39" spans="1:16">
      <c r="A39" s="12"/>
      <c r="B39" s="25">
        <v>349</v>
      </c>
      <c r="C39" s="20" t="s">
        <v>105</v>
      </c>
      <c r="D39" s="46">
        <v>4539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4539</v>
      </c>
      <c r="O39" s="47">
        <f t="shared" si="1"/>
        <v>2.0363391655450873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SUM(D41:D42)</f>
        <v>4366</v>
      </c>
      <c r="E40" s="32">
        <f t="shared" si="9"/>
        <v>133331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137697</v>
      </c>
      <c r="O40" s="45">
        <f t="shared" si="1"/>
        <v>61.775235531628532</v>
      </c>
      <c r="P40" s="10"/>
    </row>
    <row r="41" spans="1:16">
      <c r="A41" s="13"/>
      <c r="B41" s="39">
        <v>351.1</v>
      </c>
      <c r="C41" s="21" t="s">
        <v>48</v>
      </c>
      <c r="D41" s="46">
        <v>4366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4366</v>
      </c>
      <c r="O41" s="47">
        <f t="shared" si="1"/>
        <v>1.9587258860475549</v>
      </c>
      <c r="P41" s="9"/>
    </row>
    <row r="42" spans="1:16">
      <c r="A42" s="13"/>
      <c r="B42" s="39">
        <v>359</v>
      </c>
      <c r="C42" s="21" t="s">
        <v>49</v>
      </c>
      <c r="D42" s="46">
        <v>0</v>
      </c>
      <c r="E42" s="46">
        <v>133331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133331</v>
      </c>
      <c r="O42" s="47">
        <f t="shared" si="1"/>
        <v>59.816509645580979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SUM(D44:D47)</f>
        <v>77727</v>
      </c>
      <c r="E43" s="32">
        <f t="shared" si="10"/>
        <v>4668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33637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7"/>
        <v>116032</v>
      </c>
      <c r="O43" s="45">
        <f t="shared" si="1"/>
        <v>52.05563032750112</v>
      </c>
      <c r="P43" s="10"/>
    </row>
    <row r="44" spans="1:16">
      <c r="A44" s="12"/>
      <c r="B44" s="25">
        <v>361.1</v>
      </c>
      <c r="C44" s="20" t="s">
        <v>50</v>
      </c>
      <c r="D44" s="46">
        <v>972</v>
      </c>
      <c r="E44" s="46">
        <v>146</v>
      </c>
      <c r="F44" s="46">
        <v>0</v>
      </c>
      <c r="G44" s="46">
        <v>0</v>
      </c>
      <c r="H44" s="46">
        <v>0</v>
      </c>
      <c r="I44" s="46">
        <v>1658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2776</v>
      </c>
      <c r="O44" s="47">
        <f t="shared" si="1"/>
        <v>1.2454015253476896</v>
      </c>
      <c r="P44" s="9"/>
    </row>
    <row r="45" spans="1:16">
      <c r="A45" s="12"/>
      <c r="B45" s="25">
        <v>362</v>
      </c>
      <c r="C45" s="20" t="s">
        <v>51</v>
      </c>
      <c r="D45" s="46">
        <v>842</v>
      </c>
      <c r="E45" s="46">
        <v>0</v>
      </c>
      <c r="F45" s="46">
        <v>0</v>
      </c>
      <c r="G45" s="46">
        <v>0</v>
      </c>
      <c r="H45" s="46">
        <v>0</v>
      </c>
      <c r="I45" s="46">
        <v>26897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27739</v>
      </c>
      <c r="O45" s="47">
        <f t="shared" si="1"/>
        <v>12.444593988335576</v>
      </c>
      <c r="P45" s="9"/>
    </row>
    <row r="46" spans="1:16">
      <c r="A46" s="12"/>
      <c r="B46" s="25">
        <v>366</v>
      </c>
      <c r="C46" s="20" t="s">
        <v>52</v>
      </c>
      <c r="D46" s="46">
        <v>0</v>
      </c>
      <c r="E46" s="46">
        <v>4500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4500</v>
      </c>
      <c r="O46" s="47">
        <f t="shared" si="1"/>
        <v>2.018842530282638</v>
      </c>
      <c r="P46" s="9"/>
    </row>
    <row r="47" spans="1:16">
      <c r="A47" s="12"/>
      <c r="B47" s="25">
        <v>369.9</v>
      </c>
      <c r="C47" s="20" t="s">
        <v>53</v>
      </c>
      <c r="D47" s="46">
        <v>75913</v>
      </c>
      <c r="E47" s="46">
        <v>22</v>
      </c>
      <c r="F47" s="46">
        <v>0</v>
      </c>
      <c r="G47" s="46">
        <v>0</v>
      </c>
      <c r="H47" s="46">
        <v>0</v>
      </c>
      <c r="I47" s="46">
        <v>5082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81017</v>
      </c>
      <c r="O47" s="47">
        <f t="shared" si="1"/>
        <v>36.346792283535216</v>
      </c>
      <c r="P47" s="9"/>
    </row>
    <row r="48" spans="1:16" ht="15.75">
      <c r="A48" s="29" t="s">
        <v>36</v>
      </c>
      <c r="B48" s="30"/>
      <c r="C48" s="31"/>
      <c r="D48" s="32">
        <f t="shared" ref="D48:M48" si="11">SUM(D49:D49)</f>
        <v>0</v>
      </c>
      <c r="E48" s="32">
        <f t="shared" si="11"/>
        <v>252199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7"/>
        <v>252199</v>
      </c>
      <c r="O48" s="45">
        <f t="shared" si="1"/>
        <v>113.14445939883356</v>
      </c>
      <c r="P48" s="9"/>
    </row>
    <row r="49" spans="1:119" ht="15.75" thickBot="1">
      <c r="A49" s="12"/>
      <c r="B49" s="25">
        <v>381</v>
      </c>
      <c r="C49" s="20" t="s">
        <v>78</v>
      </c>
      <c r="D49" s="46">
        <v>0</v>
      </c>
      <c r="E49" s="46">
        <v>252199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252199</v>
      </c>
      <c r="O49" s="47">
        <f t="shared" si="1"/>
        <v>113.14445939883356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SUM(D5,D14,D21,D34,D40,D43,D48)</f>
        <v>2538928</v>
      </c>
      <c r="E50" s="15">
        <f t="shared" si="12"/>
        <v>661628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2158540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7"/>
        <v>5359096</v>
      </c>
      <c r="O50" s="38">
        <f t="shared" si="1"/>
        <v>2404.2602063705699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129</v>
      </c>
      <c r="M52" s="48"/>
      <c r="N52" s="48"/>
      <c r="O52" s="43">
        <v>2229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1547790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1547790</v>
      </c>
      <c r="O5" s="33">
        <f t="shared" ref="O5:O49" si="1">(N5/O$51)</f>
        <v>695.94874100719426</v>
      </c>
      <c r="P5" s="6"/>
    </row>
    <row r="6" spans="1:133">
      <c r="A6" s="12"/>
      <c r="B6" s="25">
        <v>311</v>
      </c>
      <c r="C6" s="20" t="s">
        <v>2</v>
      </c>
      <c r="D6" s="46">
        <v>855347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855347</v>
      </c>
      <c r="O6" s="47">
        <f t="shared" si="1"/>
        <v>384.59847122302159</v>
      </c>
      <c r="P6" s="9"/>
    </row>
    <row r="7" spans="1:133">
      <c r="A7" s="12"/>
      <c r="B7" s="25">
        <v>312.10000000000002</v>
      </c>
      <c r="C7" s="20" t="s">
        <v>10</v>
      </c>
      <c r="D7" s="46">
        <v>40371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40371</v>
      </c>
      <c r="O7" s="47">
        <f t="shared" si="1"/>
        <v>18.152428057553958</v>
      </c>
      <c r="P7" s="9"/>
    </row>
    <row r="8" spans="1:133">
      <c r="A8" s="12"/>
      <c r="B8" s="25">
        <v>312.60000000000002</v>
      </c>
      <c r="C8" s="20" t="s">
        <v>11</v>
      </c>
      <c r="D8" s="46">
        <v>200946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200946</v>
      </c>
      <c r="O8" s="47">
        <f t="shared" si="1"/>
        <v>90.353417266187051</v>
      </c>
      <c r="P8" s="9"/>
    </row>
    <row r="9" spans="1:133">
      <c r="A9" s="12"/>
      <c r="B9" s="25">
        <v>314.10000000000002</v>
      </c>
      <c r="C9" s="20" t="s">
        <v>12</v>
      </c>
      <c r="D9" s="46">
        <v>299444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299444</v>
      </c>
      <c r="O9" s="47">
        <f t="shared" si="1"/>
        <v>134.64208633093526</v>
      </c>
      <c r="P9" s="9"/>
    </row>
    <row r="10" spans="1:133">
      <c r="A10" s="12"/>
      <c r="B10" s="25">
        <v>314.3</v>
      </c>
      <c r="C10" s="20" t="s">
        <v>13</v>
      </c>
      <c r="D10" s="46">
        <v>39238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39238</v>
      </c>
      <c r="O10" s="47">
        <f t="shared" si="1"/>
        <v>17.642985611510792</v>
      </c>
      <c r="P10" s="9"/>
    </row>
    <row r="11" spans="1:133">
      <c r="A11" s="12"/>
      <c r="B11" s="25">
        <v>314.8</v>
      </c>
      <c r="C11" s="20" t="s">
        <v>110</v>
      </c>
      <c r="D11" s="46">
        <v>29455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29455</v>
      </c>
      <c r="O11" s="47">
        <f t="shared" si="1"/>
        <v>13.244154676258994</v>
      </c>
      <c r="P11" s="9"/>
    </row>
    <row r="12" spans="1:133">
      <c r="A12" s="12"/>
      <c r="B12" s="25">
        <v>315</v>
      </c>
      <c r="C12" s="20" t="s">
        <v>81</v>
      </c>
      <c r="D12" s="46">
        <v>70860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70860</v>
      </c>
      <c r="O12" s="47">
        <f t="shared" si="1"/>
        <v>31.861510791366907</v>
      </c>
      <c r="P12" s="9"/>
    </row>
    <row r="13" spans="1:133">
      <c r="A13" s="12"/>
      <c r="B13" s="25">
        <v>316</v>
      </c>
      <c r="C13" s="20" t="s">
        <v>82</v>
      </c>
      <c r="D13" s="46">
        <v>12129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12129</v>
      </c>
      <c r="O13" s="47">
        <f t="shared" si="1"/>
        <v>5.4536870503597124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385274</v>
      </c>
      <c r="E14" s="32">
        <f t="shared" si="3"/>
        <v>810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386084</v>
      </c>
      <c r="O14" s="45">
        <f t="shared" si="1"/>
        <v>173.59892086330936</v>
      </c>
      <c r="P14" s="10"/>
    </row>
    <row r="15" spans="1:133">
      <c r="A15" s="12"/>
      <c r="B15" s="25">
        <v>322</v>
      </c>
      <c r="C15" s="20" t="s">
        <v>0</v>
      </c>
      <c r="D15" s="46">
        <v>81650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81650</v>
      </c>
      <c r="O15" s="47">
        <f t="shared" si="1"/>
        <v>36.713129496402878</v>
      </c>
      <c r="P15" s="9"/>
    </row>
    <row r="16" spans="1:133">
      <c r="A16" s="12"/>
      <c r="B16" s="25">
        <v>323.10000000000002</v>
      </c>
      <c r="C16" s="20" t="s">
        <v>17</v>
      </c>
      <c r="D16" s="46">
        <v>247012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247012</v>
      </c>
      <c r="O16" s="47">
        <f t="shared" si="1"/>
        <v>111.06654676258992</v>
      </c>
      <c r="P16" s="9"/>
    </row>
    <row r="17" spans="1:16">
      <c r="A17" s="12"/>
      <c r="B17" s="25">
        <v>323.7</v>
      </c>
      <c r="C17" s="20" t="s">
        <v>18</v>
      </c>
      <c r="D17" s="46">
        <v>54404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54404</v>
      </c>
      <c r="O17" s="47">
        <f t="shared" si="1"/>
        <v>24.462230215827336</v>
      </c>
      <c r="P17" s="9"/>
    </row>
    <row r="18" spans="1:16">
      <c r="A18" s="12"/>
      <c r="B18" s="25">
        <v>324.12</v>
      </c>
      <c r="C18" s="20" t="s">
        <v>66</v>
      </c>
      <c r="D18" s="46">
        <v>1286</v>
      </c>
      <c r="E18" s="46">
        <v>810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2096</v>
      </c>
      <c r="O18" s="47">
        <f t="shared" si="1"/>
        <v>0.94244604316546765</v>
      </c>
      <c r="P18" s="9"/>
    </row>
    <row r="19" spans="1:16">
      <c r="A19" s="12"/>
      <c r="B19" s="25">
        <v>324.32</v>
      </c>
      <c r="C19" s="20" t="s">
        <v>67</v>
      </c>
      <c r="D19" s="46">
        <v>472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</v>
      </c>
      <c r="O19" s="47">
        <f t="shared" si="1"/>
        <v>0.21223021582733814</v>
      </c>
      <c r="P19" s="9"/>
    </row>
    <row r="20" spans="1:16">
      <c r="A20" s="12"/>
      <c r="B20" s="25">
        <v>324.62</v>
      </c>
      <c r="C20" s="20" t="s">
        <v>118</v>
      </c>
      <c r="D20" s="46">
        <v>145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</v>
      </c>
      <c r="O20" s="47">
        <f t="shared" si="1"/>
        <v>6.5197841726618702E-2</v>
      </c>
      <c r="P20" s="9"/>
    </row>
    <row r="21" spans="1:16">
      <c r="A21" s="12"/>
      <c r="B21" s="25">
        <v>329</v>
      </c>
      <c r="C21" s="20" t="s">
        <v>20</v>
      </c>
      <c r="D21" s="46">
        <v>305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305</v>
      </c>
      <c r="O21" s="47">
        <f t="shared" si="1"/>
        <v>0.13714028776978418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SUM(D23:D32)</f>
        <v>273042</v>
      </c>
      <c r="E22" s="32">
        <f t="shared" si="5"/>
        <v>4367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33480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310889</v>
      </c>
      <c r="O22" s="45">
        <f t="shared" si="1"/>
        <v>139.78821942446044</v>
      </c>
      <c r="P22" s="10"/>
    </row>
    <row r="23" spans="1:16">
      <c r="A23" s="12"/>
      <c r="B23" s="25">
        <v>331.2</v>
      </c>
      <c r="C23" s="20" t="s">
        <v>21</v>
      </c>
      <c r="D23" s="46">
        <v>0</v>
      </c>
      <c r="E23" s="46">
        <v>1067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1067</v>
      </c>
      <c r="O23" s="47">
        <f t="shared" si="1"/>
        <v>0.47976618705035973</v>
      </c>
      <c r="P23" s="9"/>
    </row>
    <row r="24" spans="1:16">
      <c r="A24" s="12"/>
      <c r="B24" s="25">
        <v>334.35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33480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33480</v>
      </c>
      <c r="O24" s="47">
        <f t="shared" si="1"/>
        <v>15.053956834532373</v>
      </c>
      <c r="P24" s="9"/>
    </row>
    <row r="25" spans="1:16">
      <c r="A25" s="12"/>
      <c r="B25" s="25">
        <v>335.12</v>
      </c>
      <c r="C25" s="20" t="s">
        <v>84</v>
      </c>
      <c r="D25" s="46">
        <v>90509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90509</v>
      </c>
      <c r="O25" s="47">
        <f t="shared" si="1"/>
        <v>40.696492805755398</v>
      </c>
      <c r="P25" s="9"/>
    </row>
    <row r="26" spans="1:16">
      <c r="A26" s="12"/>
      <c r="B26" s="25">
        <v>335.14</v>
      </c>
      <c r="C26" s="20" t="s">
        <v>85</v>
      </c>
      <c r="D26" s="46">
        <v>1205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1205</v>
      </c>
      <c r="O26" s="47">
        <f t="shared" si="1"/>
        <v>0.54181654676258995</v>
      </c>
      <c r="P26" s="9"/>
    </row>
    <row r="27" spans="1:16">
      <c r="A27" s="12"/>
      <c r="B27" s="25">
        <v>335.15</v>
      </c>
      <c r="C27" s="20" t="s">
        <v>86</v>
      </c>
      <c r="D27" s="46">
        <v>2361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2361</v>
      </c>
      <c r="O27" s="47">
        <f t="shared" si="1"/>
        <v>1.0616007194244603</v>
      </c>
      <c r="P27" s="9"/>
    </row>
    <row r="28" spans="1:16">
      <c r="A28" s="12"/>
      <c r="B28" s="25">
        <v>335.18</v>
      </c>
      <c r="C28" s="20" t="s">
        <v>87</v>
      </c>
      <c r="D28" s="46">
        <v>100534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100534</v>
      </c>
      <c r="O28" s="47">
        <f t="shared" si="1"/>
        <v>45.204136690647481</v>
      </c>
      <c r="P28" s="9"/>
    </row>
    <row r="29" spans="1:16">
      <c r="A29" s="12"/>
      <c r="B29" s="25">
        <v>335.21</v>
      </c>
      <c r="C29" s="20" t="s">
        <v>125</v>
      </c>
      <c r="D29" s="46">
        <v>0</v>
      </c>
      <c r="E29" s="46">
        <v>3300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3300</v>
      </c>
      <c r="O29" s="47">
        <f t="shared" si="1"/>
        <v>1.4838129496402879</v>
      </c>
      <c r="P29" s="9"/>
    </row>
    <row r="30" spans="1:16">
      <c r="A30" s="12"/>
      <c r="B30" s="25">
        <v>335.49</v>
      </c>
      <c r="C30" s="20" t="s">
        <v>28</v>
      </c>
      <c r="D30" s="46">
        <v>63557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63557</v>
      </c>
      <c r="O30" s="47">
        <f t="shared" si="1"/>
        <v>28.577787769784173</v>
      </c>
      <c r="P30" s="9"/>
    </row>
    <row r="31" spans="1:16">
      <c r="A31" s="12"/>
      <c r="B31" s="25">
        <v>335.9</v>
      </c>
      <c r="C31" s="20" t="s">
        <v>29</v>
      </c>
      <c r="D31" s="46">
        <v>3105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3105</v>
      </c>
      <c r="O31" s="47">
        <f t="shared" si="1"/>
        <v>1.3961330935251799</v>
      </c>
      <c r="P31" s="9"/>
    </row>
    <row r="32" spans="1:16">
      <c r="A32" s="12"/>
      <c r="B32" s="25">
        <v>338</v>
      </c>
      <c r="C32" s="20" t="s">
        <v>88</v>
      </c>
      <c r="D32" s="46">
        <v>11771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11771</v>
      </c>
      <c r="O32" s="47">
        <f t="shared" si="1"/>
        <v>5.2927158273381298</v>
      </c>
      <c r="P32" s="9"/>
    </row>
    <row r="33" spans="1:16" ht="15.75">
      <c r="A33" s="29" t="s">
        <v>34</v>
      </c>
      <c r="B33" s="30"/>
      <c r="C33" s="31"/>
      <c r="D33" s="32">
        <f t="shared" ref="D33:M33" si="7">SUM(D34:D39)</f>
        <v>14786</v>
      </c>
      <c r="E33" s="32">
        <f t="shared" si="7"/>
        <v>250305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1710382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1975473</v>
      </c>
      <c r="O33" s="45">
        <f t="shared" si="1"/>
        <v>888.25224820143887</v>
      </c>
      <c r="P33" s="10"/>
    </row>
    <row r="34" spans="1:16">
      <c r="A34" s="12"/>
      <c r="B34" s="25">
        <v>342.2</v>
      </c>
      <c r="C34" s="20" t="s">
        <v>39</v>
      </c>
      <c r="D34" s="46">
        <v>0</v>
      </c>
      <c r="E34" s="46">
        <v>250305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250305</v>
      </c>
      <c r="O34" s="47">
        <f t="shared" si="1"/>
        <v>112.54721223021583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469019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469019</v>
      </c>
      <c r="O35" s="47">
        <f t="shared" si="1"/>
        <v>210.88983812949641</v>
      </c>
      <c r="P35" s="9"/>
    </row>
    <row r="36" spans="1:16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654105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654105</v>
      </c>
      <c r="O36" s="47">
        <f t="shared" si="1"/>
        <v>294.11196043165467</v>
      </c>
      <c r="P36" s="9"/>
    </row>
    <row r="37" spans="1:16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587258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587258</v>
      </c>
      <c r="O37" s="47">
        <f t="shared" si="1"/>
        <v>264.0548561151079</v>
      </c>
      <c r="P37" s="9"/>
    </row>
    <row r="38" spans="1:16">
      <c r="A38" s="12"/>
      <c r="B38" s="25">
        <v>347.5</v>
      </c>
      <c r="C38" s="20" t="s">
        <v>45</v>
      </c>
      <c r="D38" s="46">
        <v>8621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8621</v>
      </c>
      <c r="O38" s="47">
        <f t="shared" si="1"/>
        <v>3.8763489208633093</v>
      </c>
      <c r="P38" s="9"/>
    </row>
    <row r="39" spans="1:16">
      <c r="A39" s="12"/>
      <c r="B39" s="25">
        <v>349</v>
      </c>
      <c r="C39" s="20" t="s">
        <v>105</v>
      </c>
      <c r="D39" s="46">
        <v>6165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6165</v>
      </c>
      <c r="O39" s="47">
        <f t="shared" si="1"/>
        <v>2.7720323741007196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SUM(D41:D42)</f>
        <v>7330</v>
      </c>
      <c r="E40" s="32">
        <f t="shared" si="9"/>
        <v>8831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9" si="10">SUM(D40:M40)</f>
        <v>16161</v>
      </c>
      <c r="O40" s="45">
        <f t="shared" si="1"/>
        <v>7.2666366906474824</v>
      </c>
      <c r="P40" s="10"/>
    </row>
    <row r="41" spans="1:16">
      <c r="A41" s="13"/>
      <c r="B41" s="39">
        <v>351.1</v>
      </c>
      <c r="C41" s="21" t="s">
        <v>48</v>
      </c>
      <c r="D41" s="46">
        <v>7330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7330</v>
      </c>
      <c r="O41" s="47">
        <f t="shared" si="1"/>
        <v>3.295863309352518</v>
      </c>
      <c r="P41" s="9"/>
    </row>
    <row r="42" spans="1:16">
      <c r="A42" s="13"/>
      <c r="B42" s="39">
        <v>359</v>
      </c>
      <c r="C42" s="21" t="s">
        <v>49</v>
      </c>
      <c r="D42" s="46">
        <v>0</v>
      </c>
      <c r="E42" s="46">
        <v>8831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8831</v>
      </c>
      <c r="O42" s="47">
        <f t="shared" si="1"/>
        <v>3.9707733812949639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SUM(D44:D46)</f>
        <v>70208</v>
      </c>
      <c r="E43" s="32">
        <f t="shared" si="11"/>
        <v>213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35887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106308</v>
      </c>
      <c r="O43" s="45">
        <f t="shared" si="1"/>
        <v>47.800359712230218</v>
      </c>
      <c r="P43" s="10"/>
    </row>
    <row r="44" spans="1:16">
      <c r="A44" s="12"/>
      <c r="B44" s="25">
        <v>361.1</v>
      </c>
      <c r="C44" s="20" t="s">
        <v>50</v>
      </c>
      <c r="D44" s="46">
        <v>671</v>
      </c>
      <c r="E44" s="46">
        <v>92</v>
      </c>
      <c r="F44" s="46">
        <v>0</v>
      </c>
      <c r="G44" s="46">
        <v>0</v>
      </c>
      <c r="H44" s="46">
        <v>0</v>
      </c>
      <c r="I44" s="46">
        <v>1602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2365</v>
      </c>
      <c r="O44" s="47">
        <f t="shared" si="1"/>
        <v>1.0633992805755397</v>
      </c>
      <c r="P44" s="9"/>
    </row>
    <row r="45" spans="1:16">
      <c r="A45" s="12"/>
      <c r="B45" s="25">
        <v>362</v>
      </c>
      <c r="C45" s="20" t="s">
        <v>51</v>
      </c>
      <c r="D45" s="46">
        <v>765</v>
      </c>
      <c r="E45" s="46">
        <v>0</v>
      </c>
      <c r="F45" s="46">
        <v>0</v>
      </c>
      <c r="G45" s="46">
        <v>0</v>
      </c>
      <c r="H45" s="46">
        <v>0</v>
      </c>
      <c r="I45" s="46">
        <v>29499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30264</v>
      </c>
      <c r="O45" s="47">
        <f t="shared" si="1"/>
        <v>13.607913669064748</v>
      </c>
      <c r="P45" s="9"/>
    </row>
    <row r="46" spans="1:16">
      <c r="A46" s="12"/>
      <c r="B46" s="25">
        <v>369.9</v>
      </c>
      <c r="C46" s="20" t="s">
        <v>53</v>
      </c>
      <c r="D46" s="46">
        <v>68772</v>
      </c>
      <c r="E46" s="46">
        <v>121</v>
      </c>
      <c r="F46" s="46">
        <v>0</v>
      </c>
      <c r="G46" s="46">
        <v>0</v>
      </c>
      <c r="H46" s="46">
        <v>0</v>
      </c>
      <c r="I46" s="46">
        <v>4786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73679</v>
      </c>
      <c r="O46" s="47">
        <f t="shared" si="1"/>
        <v>33.12904676258993</v>
      </c>
      <c r="P46" s="9"/>
    </row>
    <row r="47" spans="1:16" ht="15.75">
      <c r="A47" s="29" t="s">
        <v>36</v>
      </c>
      <c r="B47" s="30"/>
      <c r="C47" s="31"/>
      <c r="D47" s="32">
        <f t="shared" ref="D47:M47" si="12">SUM(D48:D48)</f>
        <v>0</v>
      </c>
      <c r="E47" s="32">
        <f t="shared" si="12"/>
        <v>247000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247000</v>
      </c>
      <c r="O47" s="45">
        <f t="shared" si="1"/>
        <v>111.06115107913669</v>
      </c>
      <c r="P47" s="9"/>
    </row>
    <row r="48" spans="1:16" ht="15.75" thickBot="1">
      <c r="A48" s="12"/>
      <c r="B48" s="25">
        <v>381</v>
      </c>
      <c r="C48" s="20" t="s">
        <v>78</v>
      </c>
      <c r="D48" s="46">
        <v>0</v>
      </c>
      <c r="E48" s="46">
        <v>247000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247000</v>
      </c>
      <c r="O48" s="47">
        <f t="shared" si="1"/>
        <v>111.06115107913669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3">SUM(D5,D14,D22,D33,D40,D43,D47)</f>
        <v>2298430</v>
      </c>
      <c r="E49" s="15">
        <f t="shared" si="13"/>
        <v>511526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1779749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4589705</v>
      </c>
      <c r="O49" s="38">
        <f t="shared" si="1"/>
        <v>2063.7162769784172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126</v>
      </c>
      <c r="M51" s="48"/>
      <c r="N51" s="48"/>
      <c r="O51" s="43">
        <v>2224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1374848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1374848</v>
      </c>
      <c r="O5" s="33">
        <f t="shared" ref="O5:O50" si="1">(N5/O$52)</f>
        <v>605.65991189427314</v>
      </c>
      <c r="P5" s="6"/>
    </row>
    <row r="6" spans="1:133">
      <c r="A6" s="12"/>
      <c r="B6" s="25">
        <v>311</v>
      </c>
      <c r="C6" s="20" t="s">
        <v>2</v>
      </c>
      <c r="D6" s="46">
        <v>726195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726195</v>
      </c>
      <c r="O6" s="47">
        <f t="shared" si="1"/>
        <v>319.90969162995594</v>
      </c>
      <c r="P6" s="9"/>
    </row>
    <row r="7" spans="1:133">
      <c r="A7" s="12"/>
      <c r="B7" s="25">
        <v>312.10000000000002</v>
      </c>
      <c r="C7" s="20" t="s">
        <v>10</v>
      </c>
      <c r="D7" s="46">
        <v>26918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26918</v>
      </c>
      <c r="O7" s="47">
        <f t="shared" si="1"/>
        <v>11.858149779735683</v>
      </c>
      <c r="P7" s="9"/>
    </row>
    <row r="8" spans="1:133">
      <c r="A8" s="12"/>
      <c r="B8" s="25">
        <v>312.60000000000002</v>
      </c>
      <c r="C8" s="20" t="s">
        <v>11</v>
      </c>
      <c r="D8" s="46">
        <v>183062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183062</v>
      </c>
      <c r="O8" s="47">
        <f t="shared" si="1"/>
        <v>80.64405286343613</v>
      </c>
      <c r="P8" s="9"/>
    </row>
    <row r="9" spans="1:133">
      <c r="A9" s="12"/>
      <c r="B9" s="25">
        <v>314.10000000000002</v>
      </c>
      <c r="C9" s="20" t="s">
        <v>12</v>
      </c>
      <c r="D9" s="46">
        <v>289591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289591</v>
      </c>
      <c r="O9" s="47">
        <f t="shared" si="1"/>
        <v>127.57312775330396</v>
      </c>
      <c r="P9" s="9"/>
    </row>
    <row r="10" spans="1:133">
      <c r="A10" s="12"/>
      <c r="B10" s="25">
        <v>314.3</v>
      </c>
      <c r="C10" s="20" t="s">
        <v>13</v>
      </c>
      <c r="D10" s="46">
        <v>39395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39395</v>
      </c>
      <c r="O10" s="47">
        <f t="shared" si="1"/>
        <v>17.354625550660792</v>
      </c>
      <c r="P10" s="9"/>
    </row>
    <row r="11" spans="1:133">
      <c r="A11" s="12"/>
      <c r="B11" s="25">
        <v>314.8</v>
      </c>
      <c r="C11" s="20" t="s">
        <v>110</v>
      </c>
      <c r="D11" s="46">
        <v>25382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25382</v>
      </c>
      <c r="O11" s="47">
        <f t="shared" si="1"/>
        <v>11.181497797356828</v>
      </c>
      <c r="P11" s="9"/>
    </row>
    <row r="12" spans="1:133">
      <c r="A12" s="12"/>
      <c r="B12" s="25">
        <v>315</v>
      </c>
      <c r="C12" s="20" t="s">
        <v>81</v>
      </c>
      <c r="D12" s="46">
        <v>72351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72351</v>
      </c>
      <c r="O12" s="47">
        <f t="shared" si="1"/>
        <v>31.872687224669605</v>
      </c>
      <c r="P12" s="9"/>
    </row>
    <row r="13" spans="1:133">
      <c r="A13" s="12"/>
      <c r="B13" s="25">
        <v>316</v>
      </c>
      <c r="C13" s="20" t="s">
        <v>82</v>
      </c>
      <c r="D13" s="46">
        <v>11954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11954</v>
      </c>
      <c r="O13" s="47">
        <f t="shared" si="1"/>
        <v>5.266079295154185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321026</v>
      </c>
      <c r="E14" s="32">
        <f t="shared" si="3"/>
        <v>405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321431</v>
      </c>
      <c r="O14" s="45">
        <f t="shared" si="1"/>
        <v>141.59955947136564</v>
      </c>
      <c r="P14" s="10"/>
    </row>
    <row r="15" spans="1:133">
      <c r="A15" s="12"/>
      <c r="B15" s="25">
        <v>322</v>
      </c>
      <c r="C15" s="20" t="s">
        <v>0</v>
      </c>
      <c r="D15" s="46">
        <v>20245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20245</v>
      </c>
      <c r="O15" s="47">
        <f t="shared" si="1"/>
        <v>8.9185022026431717</v>
      </c>
      <c r="P15" s="9"/>
    </row>
    <row r="16" spans="1:133">
      <c r="A16" s="12"/>
      <c r="B16" s="25">
        <v>323.10000000000002</v>
      </c>
      <c r="C16" s="20" t="s">
        <v>17</v>
      </c>
      <c r="D16" s="46">
        <v>245999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245999</v>
      </c>
      <c r="O16" s="47">
        <f t="shared" si="1"/>
        <v>108.36960352422908</v>
      </c>
      <c r="P16" s="9"/>
    </row>
    <row r="17" spans="1:16">
      <c r="A17" s="12"/>
      <c r="B17" s="25">
        <v>323.7</v>
      </c>
      <c r="C17" s="20" t="s">
        <v>18</v>
      </c>
      <c r="D17" s="46">
        <v>53378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53378</v>
      </c>
      <c r="O17" s="47">
        <f t="shared" si="1"/>
        <v>23.514537444933922</v>
      </c>
      <c r="P17" s="9"/>
    </row>
    <row r="18" spans="1:16">
      <c r="A18" s="12"/>
      <c r="B18" s="25">
        <v>324.12</v>
      </c>
      <c r="C18" s="20" t="s">
        <v>66</v>
      </c>
      <c r="D18" s="46">
        <v>643</v>
      </c>
      <c r="E18" s="46">
        <v>405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1048</v>
      </c>
      <c r="O18" s="47">
        <f t="shared" si="1"/>
        <v>0.46167400881057269</v>
      </c>
      <c r="P18" s="9"/>
    </row>
    <row r="19" spans="1:16">
      <c r="A19" s="12"/>
      <c r="B19" s="25">
        <v>324.32</v>
      </c>
      <c r="C19" s="20" t="s">
        <v>67</v>
      </c>
      <c r="D19" s="46">
        <v>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</v>
      </c>
      <c r="O19" s="47">
        <f t="shared" si="1"/>
        <v>3.3039647577092511E-2</v>
      </c>
      <c r="P19" s="9"/>
    </row>
    <row r="20" spans="1:16">
      <c r="A20" s="12"/>
      <c r="B20" s="25">
        <v>324.62</v>
      </c>
      <c r="C20" s="20" t="s">
        <v>118</v>
      </c>
      <c r="D20" s="46">
        <v>236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</v>
      </c>
      <c r="O20" s="47">
        <f t="shared" si="1"/>
        <v>0.10396475770925111</v>
      </c>
      <c r="P20" s="9"/>
    </row>
    <row r="21" spans="1:16">
      <c r="A21" s="12"/>
      <c r="B21" s="25">
        <v>329</v>
      </c>
      <c r="C21" s="20" t="s">
        <v>20</v>
      </c>
      <c r="D21" s="46">
        <v>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450</v>
      </c>
      <c r="O21" s="47">
        <f t="shared" si="1"/>
        <v>0.19823788546255505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SUM(D23:D31)</f>
        <v>675532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675532</v>
      </c>
      <c r="O22" s="45">
        <f t="shared" si="1"/>
        <v>297.59118942731277</v>
      </c>
      <c r="P22" s="10"/>
    </row>
    <row r="23" spans="1:16">
      <c r="A23" s="12"/>
      <c r="B23" s="25">
        <v>331.2</v>
      </c>
      <c r="C23" s="20" t="s">
        <v>21</v>
      </c>
      <c r="D23" s="46">
        <v>1541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1541</v>
      </c>
      <c r="O23" s="47">
        <f t="shared" si="1"/>
        <v>0.67885462555066078</v>
      </c>
      <c r="P23" s="9"/>
    </row>
    <row r="24" spans="1:16">
      <c r="A24" s="12"/>
      <c r="B24" s="25">
        <v>334.49</v>
      </c>
      <c r="C24" s="20" t="s">
        <v>119</v>
      </c>
      <c r="D24" s="46">
        <v>412989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412989</v>
      </c>
      <c r="O24" s="47">
        <f t="shared" si="1"/>
        <v>181.93348017621145</v>
      </c>
      <c r="P24" s="9"/>
    </row>
    <row r="25" spans="1:16">
      <c r="A25" s="12"/>
      <c r="B25" s="25">
        <v>335.12</v>
      </c>
      <c r="C25" s="20" t="s">
        <v>84</v>
      </c>
      <c r="D25" s="46">
        <v>89950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89950</v>
      </c>
      <c r="O25" s="47">
        <f t="shared" si="1"/>
        <v>39.625550660792953</v>
      </c>
      <c r="P25" s="9"/>
    </row>
    <row r="26" spans="1:16">
      <c r="A26" s="12"/>
      <c r="B26" s="25">
        <v>335.14</v>
      </c>
      <c r="C26" s="20" t="s">
        <v>85</v>
      </c>
      <c r="D26" s="46">
        <v>1220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1220</v>
      </c>
      <c r="O26" s="47">
        <f t="shared" si="1"/>
        <v>0.5374449339207048</v>
      </c>
      <c r="P26" s="9"/>
    </row>
    <row r="27" spans="1:16">
      <c r="A27" s="12"/>
      <c r="B27" s="25">
        <v>335.15</v>
      </c>
      <c r="C27" s="20" t="s">
        <v>86</v>
      </c>
      <c r="D27" s="46">
        <v>2630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2630</v>
      </c>
      <c r="O27" s="47">
        <f t="shared" si="1"/>
        <v>1.158590308370044</v>
      </c>
      <c r="P27" s="9"/>
    </row>
    <row r="28" spans="1:16">
      <c r="A28" s="12"/>
      <c r="B28" s="25">
        <v>335.18</v>
      </c>
      <c r="C28" s="20" t="s">
        <v>87</v>
      </c>
      <c r="D28" s="46">
        <v>91185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91185</v>
      </c>
      <c r="O28" s="47">
        <f t="shared" si="1"/>
        <v>40.169603524229075</v>
      </c>
      <c r="P28" s="9"/>
    </row>
    <row r="29" spans="1:16">
      <c r="A29" s="12"/>
      <c r="B29" s="25">
        <v>335.49</v>
      </c>
      <c r="C29" s="20" t="s">
        <v>28</v>
      </c>
      <c r="D29" s="46">
        <v>62263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62263</v>
      </c>
      <c r="O29" s="47">
        <f t="shared" si="1"/>
        <v>27.428634361233481</v>
      </c>
      <c r="P29" s="9"/>
    </row>
    <row r="30" spans="1:16">
      <c r="A30" s="12"/>
      <c r="B30" s="25">
        <v>335.9</v>
      </c>
      <c r="C30" s="20" t="s">
        <v>29</v>
      </c>
      <c r="D30" s="46">
        <v>2536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2536</v>
      </c>
      <c r="O30" s="47">
        <f t="shared" si="1"/>
        <v>1.1171806167400882</v>
      </c>
      <c r="P30" s="9"/>
    </row>
    <row r="31" spans="1:16">
      <c r="A31" s="12"/>
      <c r="B31" s="25">
        <v>338</v>
      </c>
      <c r="C31" s="20" t="s">
        <v>88</v>
      </c>
      <c r="D31" s="46">
        <v>11218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11218</v>
      </c>
      <c r="O31" s="47">
        <f t="shared" si="1"/>
        <v>4.9418502202643175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SUM(D33:D38)</f>
        <v>16828</v>
      </c>
      <c r="E32" s="32">
        <f t="shared" si="7"/>
        <v>240811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1618025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1875664</v>
      </c>
      <c r="O32" s="45">
        <f t="shared" si="1"/>
        <v>826.28370044052861</v>
      </c>
      <c r="P32" s="10"/>
    </row>
    <row r="33" spans="1:16">
      <c r="A33" s="12"/>
      <c r="B33" s="25">
        <v>342.2</v>
      </c>
      <c r="C33" s="20" t="s">
        <v>39</v>
      </c>
      <c r="D33" s="46">
        <v>0</v>
      </c>
      <c r="E33" s="46">
        <v>240811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240811</v>
      </c>
      <c r="O33" s="47">
        <f t="shared" si="1"/>
        <v>106.084140969163</v>
      </c>
      <c r="P33" s="9"/>
    </row>
    <row r="34" spans="1:16">
      <c r="A34" s="12"/>
      <c r="B34" s="25">
        <v>343.3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465478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465478</v>
      </c>
      <c r="O34" s="47">
        <f t="shared" si="1"/>
        <v>205.05638766519823</v>
      </c>
      <c r="P34" s="9"/>
    </row>
    <row r="35" spans="1:16">
      <c r="A35" s="12"/>
      <c r="B35" s="25">
        <v>343.4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656772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656772</v>
      </c>
      <c r="O35" s="47">
        <f t="shared" si="1"/>
        <v>289.32687224669604</v>
      </c>
      <c r="P35" s="9"/>
    </row>
    <row r="36" spans="1:16">
      <c r="A36" s="12"/>
      <c r="B36" s="25">
        <v>343.5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495775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495775</v>
      </c>
      <c r="O36" s="47">
        <f t="shared" si="1"/>
        <v>218.40308370044053</v>
      </c>
      <c r="P36" s="9"/>
    </row>
    <row r="37" spans="1:16">
      <c r="A37" s="12"/>
      <c r="B37" s="25">
        <v>347.5</v>
      </c>
      <c r="C37" s="20" t="s">
        <v>45</v>
      </c>
      <c r="D37" s="46">
        <v>12956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12956</v>
      </c>
      <c r="O37" s="47">
        <f t="shared" si="1"/>
        <v>5.7074889867841412</v>
      </c>
      <c r="P37" s="9"/>
    </row>
    <row r="38" spans="1:16">
      <c r="A38" s="12"/>
      <c r="B38" s="25">
        <v>349</v>
      </c>
      <c r="C38" s="20" t="s">
        <v>105</v>
      </c>
      <c r="D38" s="46">
        <v>3872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3872</v>
      </c>
      <c r="O38" s="47">
        <f t="shared" si="1"/>
        <v>1.7057268722466961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SUM(D40:D42)</f>
        <v>11098</v>
      </c>
      <c r="E39" s="32">
        <f t="shared" si="9"/>
        <v>590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0" si="10">SUM(D39:M39)</f>
        <v>11688</v>
      </c>
      <c r="O39" s="45">
        <f t="shared" si="1"/>
        <v>5.1488986784140973</v>
      </c>
      <c r="P39" s="10"/>
    </row>
    <row r="40" spans="1:16">
      <c r="A40" s="13"/>
      <c r="B40" s="39">
        <v>351.1</v>
      </c>
      <c r="C40" s="21" t="s">
        <v>48</v>
      </c>
      <c r="D40" s="46">
        <v>10018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10018</v>
      </c>
      <c r="O40" s="47">
        <f t="shared" si="1"/>
        <v>4.4132158590308368</v>
      </c>
      <c r="P40" s="9"/>
    </row>
    <row r="41" spans="1:16">
      <c r="A41" s="13"/>
      <c r="B41" s="39">
        <v>354</v>
      </c>
      <c r="C41" s="21" t="s">
        <v>106</v>
      </c>
      <c r="D41" s="46">
        <v>1080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1080</v>
      </c>
      <c r="O41" s="47">
        <f t="shared" si="1"/>
        <v>0.47577092511013214</v>
      </c>
      <c r="P41" s="9"/>
    </row>
    <row r="42" spans="1:16">
      <c r="A42" s="13"/>
      <c r="B42" s="39">
        <v>359</v>
      </c>
      <c r="C42" s="21" t="s">
        <v>49</v>
      </c>
      <c r="D42" s="46">
        <v>0</v>
      </c>
      <c r="E42" s="46">
        <v>590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590</v>
      </c>
      <c r="O42" s="47">
        <f t="shared" si="1"/>
        <v>0.25991189427312777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SUM(D44:D46)</f>
        <v>64941</v>
      </c>
      <c r="E43" s="32">
        <f t="shared" si="11"/>
        <v>1144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40194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106279</v>
      </c>
      <c r="O43" s="45">
        <f t="shared" si="1"/>
        <v>46.818942731277531</v>
      </c>
      <c r="P43" s="10"/>
    </row>
    <row r="44" spans="1:16">
      <c r="A44" s="12"/>
      <c r="B44" s="25">
        <v>361.1</v>
      </c>
      <c r="C44" s="20" t="s">
        <v>50</v>
      </c>
      <c r="D44" s="46">
        <v>692</v>
      </c>
      <c r="E44" s="46">
        <v>67</v>
      </c>
      <c r="F44" s="46">
        <v>0</v>
      </c>
      <c r="G44" s="46">
        <v>0</v>
      </c>
      <c r="H44" s="46">
        <v>0</v>
      </c>
      <c r="I44" s="46">
        <v>1372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2131</v>
      </c>
      <c r="O44" s="47">
        <f t="shared" si="1"/>
        <v>0.93876651982378856</v>
      </c>
      <c r="P44" s="9"/>
    </row>
    <row r="45" spans="1:16">
      <c r="A45" s="12"/>
      <c r="B45" s="25">
        <v>362</v>
      </c>
      <c r="C45" s="20" t="s">
        <v>51</v>
      </c>
      <c r="D45" s="46">
        <v>915</v>
      </c>
      <c r="E45" s="46">
        <v>0</v>
      </c>
      <c r="F45" s="46">
        <v>0</v>
      </c>
      <c r="G45" s="46">
        <v>0</v>
      </c>
      <c r="H45" s="46">
        <v>0</v>
      </c>
      <c r="I45" s="46">
        <v>29320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30235</v>
      </c>
      <c r="O45" s="47">
        <f t="shared" si="1"/>
        <v>13.319383259911895</v>
      </c>
      <c r="P45" s="9"/>
    </row>
    <row r="46" spans="1:16">
      <c r="A46" s="12"/>
      <c r="B46" s="25">
        <v>369.9</v>
      </c>
      <c r="C46" s="20" t="s">
        <v>53</v>
      </c>
      <c r="D46" s="46">
        <v>63334</v>
      </c>
      <c r="E46" s="46">
        <v>1077</v>
      </c>
      <c r="F46" s="46">
        <v>0</v>
      </c>
      <c r="G46" s="46">
        <v>0</v>
      </c>
      <c r="H46" s="46">
        <v>0</v>
      </c>
      <c r="I46" s="46">
        <v>9502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73913</v>
      </c>
      <c r="O46" s="47">
        <f t="shared" si="1"/>
        <v>32.560792951541849</v>
      </c>
      <c r="P46" s="9"/>
    </row>
    <row r="47" spans="1:16" ht="15.75">
      <c r="A47" s="29" t="s">
        <v>36</v>
      </c>
      <c r="B47" s="30"/>
      <c r="C47" s="31"/>
      <c r="D47" s="32">
        <f t="shared" ref="D47:M47" si="12">SUM(D48:D49)</f>
        <v>0</v>
      </c>
      <c r="E47" s="32">
        <f t="shared" si="12"/>
        <v>251651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251651</v>
      </c>
      <c r="O47" s="45">
        <f t="shared" si="1"/>
        <v>110.85947136563877</v>
      </c>
      <c r="P47" s="9"/>
    </row>
    <row r="48" spans="1:16">
      <c r="A48" s="12"/>
      <c r="B48" s="25">
        <v>381</v>
      </c>
      <c r="C48" s="20" t="s">
        <v>78</v>
      </c>
      <c r="D48" s="46">
        <v>0</v>
      </c>
      <c r="E48" s="46">
        <v>242591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242591</v>
      </c>
      <c r="O48" s="47">
        <f t="shared" si="1"/>
        <v>106.86828193832599</v>
      </c>
      <c r="P48" s="9"/>
    </row>
    <row r="49" spans="1:119" ht="15.75" thickBot="1">
      <c r="A49" s="12"/>
      <c r="B49" s="25">
        <v>384</v>
      </c>
      <c r="C49" s="20" t="s">
        <v>90</v>
      </c>
      <c r="D49" s="46">
        <v>0</v>
      </c>
      <c r="E49" s="46">
        <v>9060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9060</v>
      </c>
      <c r="O49" s="47">
        <f t="shared" si="1"/>
        <v>3.9911894273127753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3">SUM(D5,D14,D22,D32,D39,D43,D47)</f>
        <v>2464273</v>
      </c>
      <c r="E50" s="15">
        <f t="shared" si="13"/>
        <v>494601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1658219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4617093</v>
      </c>
      <c r="O50" s="38">
        <f t="shared" si="1"/>
        <v>2033.9616740088106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122</v>
      </c>
      <c r="M52" s="48"/>
      <c r="N52" s="48"/>
      <c r="O52" s="43">
        <v>2270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1362127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1362127</v>
      </c>
      <c r="O5" s="33">
        <f t="shared" ref="O5:O36" si="1">(N5/O$56)</f>
        <v>596.9005258545136</v>
      </c>
      <c r="P5" s="6"/>
    </row>
    <row r="6" spans="1:133">
      <c r="A6" s="12"/>
      <c r="B6" s="25">
        <v>311</v>
      </c>
      <c r="C6" s="20" t="s">
        <v>2</v>
      </c>
      <c r="D6" s="46">
        <v>724778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724778</v>
      </c>
      <c r="O6" s="47">
        <f t="shared" si="1"/>
        <v>317.60648553900086</v>
      </c>
      <c r="P6" s="9"/>
    </row>
    <row r="7" spans="1:133">
      <c r="A7" s="12"/>
      <c r="B7" s="25">
        <v>312.10000000000002</v>
      </c>
      <c r="C7" s="20" t="s">
        <v>10</v>
      </c>
      <c r="D7" s="46">
        <v>26040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26040</v>
      </c>
      <c r="O7" s="47">
        <f t="shared" si="1"/>
        <v>11.411042944785276</v>
      </c>
      <c r="P7" s="9"/>
    </row>
    <row r="8" spans="1:133">
      <c r="A8" s="12"/>
      <c r="B8" s="25">
        <v>312.60000000000002</v>
      </c>
      <c r="C8" s="20" t="s">
        <v>11</v>
      </c>
      <c r="D8" s="46">
        <v>171305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171305</v>
      </c>
      <c r="O8" s="47">
        <f t="shared" si="1"/>
        <v>75.067922874671339</v>
      </c>
      <c r="P8" s="9"/>
    </row>
    <row r="9" spans="1:133">
      <c r="A9" s="12"/>
      <c r="B9" s="25">
        <v>314.10000000000002</v>
      </c>
      <c r="C9" s="20" t="s">
        <v>12</v>
      </c>
      <c r="D9" s="46">
        <v>289351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289351</v>
      </c>
      <c r="O9" s="47">
        <f t="shared" si="1"/>
        <v>126.79710780017528</v>
      </c>
      <c r="P9" s="9"/>
    </row>
    <row r="10" spans="1:133">
      <c r="A10" s="12"/>
      <c r="B10" s="25">
        <v>314.3</v>
      </c>
      <c r="C10" s="20" t="s">
        <v>13</v>
      </c>
      <c r="D10" s="46">
        <v>39007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39007</v>
      </c>
      <c r="O10" s="47">
        <f t="shared" si="1"/>
        <v>17.093339176161262</v>
      </c>
      <c r="P10" s="9"/>
    </row>
    <row r="11" spans="1:133">
      <c r="A11" s="12"/>
      <c r="B11" s="25">
        <v>314.8</v>
      </c>
      <c r="C11" s="20" t="s">
        <v>110</v>
      </c>
      <c r="D11" s="46">
        <v>21223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21223</v>
      </c>
      <c r="O11" s="47">
        <f t="shared" si="1"/>
        <v>9.3001752848378612</v>
      </c>
      <c r="P11" s="9"/>
    </row>
    <row r="12" spans="1:133">
      <c r="A12" s="12"/>
      <c r="B12" s="25">
        <v>315</v>
      </c>
      <c r="C12" s="20" t="s">
        <v>81</v>
      </c>
      <c r="D12" s="46">
        <v>77893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77893</v>
      </c>
      <c r="O12" s="47">
        <f t="shared" si="1"/>
        <v>34.133654688869413</v>
      </c>
      <c r="P12" s="9"/>
    </row>
    <row r="13" spans="1:133">
      <c r="A13" s="12"/>
      <c r="B13" s="25">
        <v>316</v>
      </c>
      <c r="C13" s="20" t="s">
        <v>82</v>
      </c>
      <c r="D13" s="46">
        <v>12530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12530</v>
      </c>
      <c r="O13" s="47">
        <f t="shared" si="1"/>
        <v>5.4907975460122698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349802</v>
      </c>
      <c r="E14" s="32">
        <f t="shared" si="3"/>
        <v>405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350207</v>
      </c>
      <c r="O14" s="45">
        <f t="shared" si="1"/>
        <v>153.4649430324277</v>
      </c>
      <c r="P14" s="10"/>
    </row>
    <row r="15" spans="1:133">
      <c r="A15" s="12"/>
      <c r="B15" s="25">
        <v>322</v>
      </c>
      <c r="C15" s="20" t="s">
        <v>0</v>
      </c>
      <c r="D15" s="46">
        <v>19032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19032</v>
      </c>
      <c r="O15" s="47">
        <f t="shared" si="1"/>
        <v>8.3400525854513585</v>
      </c>
      <c r="P15" s="9"/>
    </row>
    <row r="16" spans="1:133">
      <c r="A16" s="12"/>
      <c r="B16" s="25">
        <v>323.10000000000002</v>
      </c>
      <c r="C16" s="20" t="s">
        <v>17</v>
      </c>
      <c r="D16" s="46">
        <v>263939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263939</v>
      </c>
      <c r="O16" s="47">
        <f t="shared" si="1"/>
        <v>115.6612620508326</v>
      </c>
      <c r="P16" s="9"/>
    </row>
    <row r="17" spans="1:16">
      <c r="A17" s="12"/>
      <c r="B17" s="25">
        <v>323.7</v>
      </c>
      <c r="C17" s="20" t="s">
        <v>18</v>
      </c>
      <c r="D17" s="46">
        <v>53567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53567</v>
      </c>
      <c r="O17" s="47">
        <f t="shared" si="1"/>
        <v>23.47370727432077</v>
      </c>
      <c r="P17" s="9"/>
    </row>
    <row r="18" spans="1:16">
      <c r="A18" s="12"/>
      <c r="B18" s="25">
        <v>323.89999999999998</v>
      </c>
      <c r="C18" s="20" t="s">
        <v>117</v>
      </c>
      <c r="D18" s="46">
        <v>4310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4310</v>
      </c>
      <c r="O18" s="47">
        <f t="shared" si="1"/>
        <v>1.8886941279579317</v>
      </c>
      <c r="P18" s="9"/>
    </row>
    <row r="19" spans="1:16">
      <c r="A19" s="12"/>
      <c r="B19" s="25">
        <v>324.12</v>
      </c>
      <c r="C19" s="20" t="s">
        <v>66</v>
      </c>
      <c r="D19" s="46">
        <v>643</v>
      </c>
      <c r="E19" s="46">
        <v>405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1048</v>
      </c>
      <c r="O19" s="47">
        <f t="shared" si="1"/>
        <v>0.45924627519719546</v>
      </c>
      <c r="P19" s="9"/>
    </row>
    <row r="20" spans="1:16">
      <c r="A20" s="12"/>
      <c r="B20" s="25">
        <v>324.32</v>
      </c>
      <c r="C20" s="20" t="s">
        <v>67</v>
      </c>
      <c r="D20" s="46">
        <v>236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</v>
      </c>
      <c r="O20" s="47">
        <f t="shared" si="1"/>
        <v>0.10341805433829973</v>
      </c>
      <c r="P20" s="9"/>
    </row>
    <row r="21" spans="1:16">
      <c r="A21" s="12"/>
      <c r="B21" s="25">
        <v>324.62</v>
      </c>
      <c r="C21" s="20" t="s">
        <v>118</v>
      </c>
      <c r="D21" s="46">
        <v>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</v>
      </c>
      <c r="O21" s="47">
        <f t="shared" si="1"/>
        <v>3.2865907099035932E-2</v>
      </c>
      <c r="P21" s="9"/>
    </row>
    <row r="22" spans="1:16">
      <c r="A22" s="12"/>
      <c r="B22" s="25">
        <v>329</v>
      </c>
      <c r="C22" s="20" t="s">
        <v>20</v>
      </c>
      <c r="D22" s="46">
        <v>8000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8000</v>
      </c>
      <c r="O22" s="47">
        <f t="shared" si="1"/>
        <v>3.5056967572304996</v>
      </c>
      <c r="P22" s="9"/>
    </row>
    <row r="23" spans="1:16" ht="15.75">
      <c r="A23" s="29" t="s">
        <v>22</v>
      </c>
      <c r="B23" s="30"/>
      <c r="C23" s="31"/>
      <c r="D23" s="32">
        <f t="shared" ref="D23:M23" si="5">SUM(D24:D35)</f>
        <v>431745</v>
      </c>
      <c r="E23" s="32">
        <f t="shared" si="5"/>
        <v>16633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448378</v>
      </c>
      <c r="O23" s="45">
        <f t="shared" si="1"/>
        <v>196.48466257668713</v>
      </c>
      <c r="P23" s="10"/>
    </row>
    <row r="24" spans="1:16">
      <c r="A24" s="12"/>
      <c r="B24" s="25">
        <v>331.2</v>
      </c>
      <c r="C24" s="20" t="s">
        <v>21</v>
      </c>
      <c r="D24" s="46">
        <v>1741</v>
      </c>
      <c r="E24" s="46">
        <v>6633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8374</v>
      </c>
      <c r="O24" s="47">
        <f t="shared" si="1"/>
        <v>3.6695880806310255</v>
      </c>
      <c r="P24" s="9"/>
    </row>
    <row r="25" spans="1:16">
      <c r="A25" s="12"/>
      <c r="B25" s="25">
        <v>331.7</v>
      </c>
      <c r="C25" s="20" t="s">
        <v>111</v>
      </c>
      <c r="D25" s="46">
        <v>149708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149708</v>
      </c>
      <c r="O25" s="47">
        <f t="shared" si="1"/>
        <v>65.603856266432956</v>
      </c>
      <c r="P25" s="9"/>
    </row>
    <row r="26" spans="1:16">
      <c r="A26" s="12"/>
      <c r="B26" s="25">
        <v>334.49</v>
      </c>
      <c r="C26" s="20" t="s">
        <v>119</v>
      </c>
      <c r="D26" s="46">
        <v>14667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14667</v>
      </c>
      <c r="O26" s="47">
        <f t="shared" si="1"/>
        <v>6.4272567922874675</v>
      </c>
      <c r="P26" s="9"/>
    </row>
    <row r="27" spans="1:16">
      <c r="A27" s="12"/>
      <c r="B27" s="25">
        <v>334.7</v>
      </c>
      <c r="C27" s="20" t="s">
        <v>23</v>
      </c>
      <c r="D27" s="46">
        <v>3514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3514</v>
      </c>
      <c r="O27" s="47">
        <f t="shared" si="1"/>
        <v>1.5398773006134969</v>
      </c>
      <c r="P27" s="9"/>
    </row>
    <row r="28" spans="1:16">
      <c r="A28" s="12"/>
      <c r="B28" s="25">
        <v>335.12</v>
      </c>
      <c r="C28" s="20" t="s">
        <v>84</v>
      </c>
      <c r="D28" s="46">
        <v>89850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89850</v>
      </c>
      <c r="O28" s="47">
        <f t="shared" si="1"/>
        <v>39.373356704645047</v>
      </c>
      <c r="P28" s="9"/>
    </row>
    <row r="29" spans="1:16">
      <c r="A29" s="12"/>
      <c r="B29" s="25">
        <v>335.14</v>
      </c>
      <c r="C29" s="20" t="s">
        <v>85</v>
      </c>
      <c r="D29" s="46">
        <v>1881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1881</v>
      </c>
      <c r="O29" s="47">
        <f t="shared" si="1"/>
        <v>0.82427695004382118</v>
      </c>
      <c r="P29" s="9"/>
    </row>
    <row r="30" spans="1:16">
      <c r="A30" s="12"/>
      <c r="B30" s="25">
        <v>335.15</v>
      </c>
      <c r="C30" s="20" t="s">
        <v>86</v>
      </c>
      <c r="D30" s="46">
        <v>2350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2350</v>
      </c>
      <c r="O30" s="47">
        <f t="shared" si="1"/>
        <v>1.0297984224364591</v>
      </c>
      <c r="P30" s="9"/>
    </row>
    <row r="31" spans="1:16">
      <c r="A31" s="12"/>
      <c r="B31" s="25">
        <v>335.18</v>
      </c>
      <c r="C31" s="20" t="s">
        <v>87</v>
      </c>
      <c r="D31" s="46">
        <v>86520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86520</v>
      </c>
      <c r="O31" s="47">
        <f t="shared" si="1"/>
        <v>37.914110429447852</v>
      </c>
      <c r="P31" s="9"/>
    </row>
    <row r="32" spans="1:16">
      <c r="A32" s="12"/>
      <c r="B32" s="25">
        <v>335.49</v>
      </c>
      <c r="C32" s="20" t="s">
        <v>28</v>
      </c>
      <c r="D32" s="46">
        <v>60452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60452</v>
      </c>
      <c r="O32" s="47">
        <f t="shared" si="1"/>
        <v>26.490797546012271</v>
      </c>
      <c r="P32" s="9"/>
    </row>
    <row r="33" spans="1:16">
      <c r="A33" s="12"/>
      <c r="B33" s="25">
        <v>335.9</v>
      </c>
      <c r="C33" s="20" t="s">
        <v>29</v>
      </c>
      <c r="D33" s="46">
        <v>4335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4335</v>
      </c>
      <c r="O33" s="47">
        <f t="shared" si="1"/>
        <v>1.899649430324277</v>
      </c>
      <c r="P33" s="9"/>
    </row>
    <row r="34" spans="1:16">
      <c r="A34" s="12"/>
      <c r="B34" s="25">
        <v>338</v>
      </c>
      <c r="C34" s="20" t="s">
        <v>88</v>
      </c>
      <c r="D34" s="46">
        <v>13975</v>
      </c>
      <c r="E34" s="46">
        <v>10000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23975</v>
      </c>
      <c r="O34" s="47">
        <f t="shared" si="1"/>
        <v>10.506134969325153</v>
      </c>
      <c r="P34" s="9"/>
    </row>
    <row r="35" spans="1:16">
      <c r="A35" s="12"/>
      <c r="B35" s="25">
        <v>339</v>
      </c>
      <c r="C35" s="20" t="s">
        <v>68</v>
      </c>
      <c r="D35" s="46">
        <v>2752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2752</v>
      </c>
      <c r="O35" s="47">
        <f t="shared" si="1"/>
        <v>1.2059596844872917</v>
      </c>
      <c r="P35" s="9"/>
    </row>
    <row r="36" spans="1:16" ht="15.75">
      <c r="A36" s="29" t="s">
        <v>34</v>
      </c>
      <c r="B36" s="30"/>
      <c r="C36" s="31"/>
      <c r="D36" s="32">
        <f t="shared" ref="D36:M36" si="7">SUM(D37:D42)</f>
        <v>25789</v>
      </c>
      <c r="E36" s="32">
        <f t="shared" si="7"/>
        <v>210562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1647950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1884301</v>
      </c>
      <c r="O36" s="45">
        <f t="shared" si="1"/>
        <v>825.72348816827343</v>
      </c>
      <c r="P36" s="10"/>
    </row>
    <row r="37" spans="1:16">
      <c r="A37" s="12"/>
      <c r="B37" s="25">
        <v>342.2</v>
      </c>
      <c r="C37" s="20" t="s">
        <v>39</v>
      </c>
      <c r="D37" s="46">
        <v>0</v>
      </c>
      <c r="E37" s="46">
        <v>210562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210562</v>
      </c>
      <c r="O37" s="47">
        <f t="shared" ref="O37:O54" si="9">(N37/O$56)</f>
        <v>92.270815074496056</v>
      </c>
      <c r="P37" s="9"/>
    </row>
    <row r="38" spans="1:16">
      <c r="A38" s="12"/>
      <c r="B38" s="25">
        <v>343.3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473767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473767</v>
      </c>
      <c r="O38" s="47">
        <f t="shared" si="9"/>
        <v>207.61042944785277</v>
      </c>
      <c r="P38" s="9"/>
    </row>
    <row r="39" spans="1:16">
      <c r="A39" s="12"/>
      <c r="B39" s="25">
        <v>343.4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679137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679137</v>
      </c>
      <c r="O39" s="47">
        <f t="shared" si="9"/>
        <v>297.60604732690621</v>
      </c>
      <c r="P39" s="9"/>
    </row>
    <row r="40" spans="1:16">
      <c r="A40" s="12"/>
      <c r="B40" s="25">
        <v>343.5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495046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495046</v>
      </c>
      <c r="O40" s="47">
        <f t="shared" si="9"/>
        <v>216.93514460999123</v>
      </c>
      <c r="P40" s="9"/>
    </row>
    <row r="41" spans="1:16">
      <c r="A41" s="12"/>
      <c r="B41" s="25">
        <v>347.5</v>
      </c>
      <c r="C41" s="20" t="s">
        <v>45</v>
      </c>
      <c r="D41" s="46">
        <v>21106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21106</v>
      </c>
      <c r="O41" s="47">
        <f t="shared" si="9"/>
        <v>9.2489044697633656</v>
      </c>
      <c r="P41" s="9"/>
    </row>
    <row r="42" spans="1:16">
      <c r="A42" s="12"/>
      <c r="B42" s="25">
        <v>349</v>
      </c>
      <c r="C42" s="20" t="s">
        <v>105</v>
      </c>
      <c r="D42" s="46">
        <v>4683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4683</v>
      </c>
      <c r="O42" s="47">
        <f t="shared" si="9"/>
        <v>2.0521472392638036</v>
      </c>
      <c r="P42" s="9"/>
    </row>
    <row r="43" spans="1:16" ht="15.75">
      <c r="A43" s="29" t="s">
        <v>35</v>
      </c>
      <c r="B43" s="30"/>
      <c r="C43" s="31"/>
      <c r="D43" s="32">
        <f t="shared" ref="D43:M43" si="10">SUM(D44:D46)</f>
        <v>6770</v>
      </c>
      <c r="E43" s="32">
        <f t="shared" si="10"/>
        <v>20285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4" si="11">SUM(D43:M43)</f>
        <v>27055</v>
      </c>
      <c r="O43" s="45">
        <f t="shared" si="9"/>
        <v>11.855828220858896</v>
      </c>
      <c r="P43" s="10"/>
    </row>
    <row r="44" spans="1:16">
      <c r="A44" s="13"/>
      <c r="B44" s="39">
        <v>351.1</v>
      </c>
      <c r="C44" s="21" t="s">
        <v>48</v>
      </c>
      <c r="D44" s="46">
        <v>6252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6252</v>
      </c>
      <c r="O44" s="47">
        <f t="shared" si="9"/>
        <v>2.7397020157756353</v>
      </c>
      <c r="P44" s="9"/>
    </row>
    <row r="45" spans="1:16">
      <c r="A45" s="13"/>
      <c r="B45" s="39">
        <v>354</v>
      </c>
      <c r="C45" s="21" t="s">
        <v>106</v>
      </c>
      <c r="D45" s="46">
        <v>518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518</v>
      </c>
      <c r="O45" s="47">
        <f t="shared" si="9"/>
        <v>0.22699386503067484</v>
      </c>
      <c r="P45" s="9"/>
    </row>
    <row r="46" spans="1:16">
      <c r="A46" s="13"/>
      <c r="B46" s="39">
        <v>359</v>
      </c>
      <c r="C46" s="21" t="s">
        <v>49</v>
      </c>
      <c r="D46" s="46">
        <v>0</v>
      </c>
      <c r="E46" s="46">
        <v>20285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20285</v>
      </c>
      <c r="O46" s="47">
        <f t="shared" si="9"/>
        <v>8.8891323400525852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SUM(D48:D50)</f>
        <v>35970</v>
      </c>
      <c r="E47" s="32">
        <f t="shared" si="12"/>
        <v>2947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38411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77328</v>
      </c>
      <c r="O47" s="45">
        <f t="shared" si="9"/>
        <v>33.886064855390011</v>
      </c>
      <c r="P47" s="10"/>
    </row>
    <row r="48" spans="1:16">
      <c r="A48" s="12"/>
      <c r="B48" s="25">
        <v>361.1</v>
      </c>
      <c r="C48" s="20" t="s">
        <v>50</v>
      </c>
      <c r="D48" s="46">
        <v>1235</v>
      </c>
      <c r="E48" s="46">
        <v>127</v>
      </c>
      <c r="F48" s="46">
        <v>0</v>
      </c>
      <c r="G48" s="46">
        <v>0</v>
      </c>
      <c r="H48" s="46">
        <v>0</v>
      </c>
      <c r="I48" s="46">
        <v>1440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2802</v>
      </c>
      <c r="O48" s="47">
        <f t="shared" si="9"/>
        <v>1.2278702892199824</v>
      </c>
      <c r="P48" s="9"/>
    </row>
    <row r="49" spans="1:119">
      <c r="A49" s="12"/>
      <c r="B49" s="25">
        <v>362</v>
      </c>
      <c r="C49" s="20" t="s">
        <v>51</v>
      </c>
      <c r="D49" s="46">
        <v>1118</v>
      </c>
      <c r="E49" s="46">
        <v>0</v>
      </c>
      <c r="F49" s="46">
        <v>0</v>
      </c>
      <c r="G49" s="46">
        <v>0</v>
      </c>
      <c r="H49" s="46">
        <v>0</v>
      </c>
      <c r="I49" s="46">
        <v>29346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30464</v>
      </c>
      <c r="O49" s="47">
        <f t="shared" si="9"/>
        <v>13.349693251533742</v>
      </c>
      <c r="P49" s="9"/>
    </row>
    <row r="50" spans="1:119">
      <c r="A50" s="12"/>
      <c r="B50" s="25">
        <v>369.9</v>
      </c>
      <c r="C50" s="20" t="s">
        <v>53</v>
      </c>
      <c r="D50" s="46">
        <v>33617</v>
      </c>
      <c r="E50" s="46">
        <v>2820</v>
      </c>
      <c r="F50" s="46">
        <v>0</v>
      </c>
      <c r="G50" s="46">
        <v>0</v>
      </c>
      <c r="H50" s="46">
        <v>0</v>
      </c>
      <c r="I50" s="46">
        <v>7625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44062</v>
      </c>
      <c r="O50" s="47">
        <f t="shared" si="9"/>
        <v>19.308501314636285</v>
      </c>
      <c r="P50" s="9"/>
    </row>
    <row r="51" spans="1:119" ht="15.75">
      <c r="A51" s="29" t="s">
        <v>36</v>
      </c>
      <c r="B51" s="30"/>
      <c r="C51" s="31"/>
      <c r="D51" s="32">
        <f t="shared" ref="D51:M51" si="13">SUM(D52:D53)</f>
        <v>144863</v>
      </c>
      <c r="E51" s="32">
        <f t="shared" si="13"/>
        <v>256611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401474</v>
      </c>
      <c r="O51" s="45">
        <f t="shared" si="9"/>
        <v>175.9307624890447</v>
      </c>
      <c r="P51" s="9"/>
    </row>
    <row r="52" spans="1:119">
      <c r="A52" s="12"/>
      <c r="B52" s="25">
        <v>381</v>
      </c>
      <c r="C52" s="20" t="s">
        <v>78</v>
      </c>
      <c r="D52" s="46">
        <v>0</v>
      </c>
      <c r="E52" s="46">
        <v>237477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237477</v>
      </c>
      <c r="O52" s="47">
        <f t="shared" si="9"/>
        <v>104.06529360210342</v>
      </c>
      <c r="P52" s="9"/>
    </row>
    <row r="53" spans="1:119" ht="15.75" thickBot="1">
      <c r="A53" s="12"/>
      <c r="B53" s="25">
        <v>384</v>
      </c>
      <c r="C53" s="20" t="s">
        <v>90</v>
      </c>
      <c r="D53" s="46">
        <v>144863</v>
      </c>
      <c r="E53" s="46">
        <v>19134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163997</v>
      </c>
      <c r="O53" s="47">
        <f t="shared" si="9"/>
        <v>71.865468886941287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4">SUM(D5,D14,D23,D36,D43,D47,D51)</f>
        <v>2357066</v>
      </c>
      <c r="E54" s="15">
        <f t="shared" si="14"/>
        <v>507443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1686361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4550870</v>
      </c>
      <c r="O54" s="38">
        <f t="shared" si="9"/>
        <v>1994.2462751971955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120</v>
      </c>
      <c r="M56" s="48"/>
      <c r="N56" s="48"/>
      <c r="O56" s="43">
        <v>2282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1423244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1423244</v>
      </c>
      <c r="O5" s="33">
        <f t="shared" ref="O5:O48" si="1">(N5/O$50)</f>
        <v>661.05155596841621</v>
      </c>
      <c r="P5" s="6"/>
    </row>
    <row r="6" spans="1:133">
      <c r="A6" s="12"/>
      <c r="B6" s="25">
        <v>311</v>
      </c>
      <c r="C6" s="20" t="s">
        <v>2</v>
      </c>
      <c r="D6" s="46">
        <v>726089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726089</v>
      </c>
      <c r="O6" s="47">
        <f t="shared" si="1"/>
        <v>337.24523920111471</v>
      </c>
      <c r="P6" s="9"/>
    </row>
    <row r="7" spans="1:133">
      <c r="A7" s="12"/>
      <c r="B7" s="25">
        <v>312.10000000000002</v>
      </c>
      <c r="C7" s="20" t="s">
        <v>10</v>
      </c>
      <c r="D7" s="46">
        <v>41515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41515</v>
      </c>
      <c r="O7" s="47">
        <f t="shared" si="1"/>
        <v>19.282396655829075</v>
      </c>
      <c r="P7" s="9"/>
    </row>
    <row r="8" spans="1:133">
      <c r="A8" s="12"/>
      <c r="B8" s="25">
        <v>312.60000000000002</v>
      </c>
      <c r="C8" s="20" t="s">
        <v>11</v>
      </c>
      <c r="D8" s="46">
        <v>181840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181840</v>
      </c>
      <c r="O8" s="47">
        <f t="shared" si="1"/>
        <v>84.458894565722247</v>
      </c>
      <c r="P8" s="9"/>
    </row>
    <row r="9" spans="1:133">
      <c r="A9" s="12"/>
      <c r="B9" s="25">
        <v>314.10000000000002</v>
      </c>
      <c r="C9" s="20" t="s">
        <v>12</v>
      </c>
      <c r="D9" s="46">
        <v>310901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310901</v>
      </c>
      <c r="O9" s="47">
        <f t="shared" si="1"/>
        <v>144.40362285183465</v>
      </c>
      <c r="P9" s="9"/>
    </row>
    <row r="10" spans="1:133">
      <c r="A10" s="12"/>
      <c r="B10" s="25">
        <v>314.3</v>
      </c>
      <c r="C10" s="20" t="s">
        <v>13</v>
      </c>
      <c r="D10" s="46">
        <v>39162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39162</v>
      </c>
      <c r="O10" s="47">
        <f t="shared" si="1"/>
        <v>18.189503019043194</v>
      </c>
      <c r="P10" s="9"/>
    </row>
    <row r="11" spans="1:133">
      <c r="A11" s="12"/>
      <c r="B11" s="25">
        <v>314.8</v>
      </c>
      <c r="C11" s="20" t="s">
        <v>110</v>
      </c>
      <c r="D11" s="46">
        <v>26879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26879</v>
      </c>
      <c r="O11" s="47">
        <f t="shared" si="1"/>
        <v>12.484440315838365</v>
      </c>
      <c r="P11" s="9"/>
    </row>
    <row r="12" spans="1:133">
      <c r="A12" s="12"/>
      <c r="B12" s="25">
        <v>315</v>
      </c>
      <c r="C12" s="20" t="s">
        <v>81</v>
      </c>
      <c r="D12" s="46">
        <v>84112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84112</v>
      </c>
      <c r="O12" s="47">
        <f t="shared" si="1"/>
        <v>39.067347886669765</v>
      </c>
      <c r="P12" s="9"/>
    </row>
    <row r="13" spans="1:133">
      <c r="A13" s="12"/>
      <c r="B13" s="25">
        <v>316</v>
      </c>
      <c r="C13" s="20" t="s">
        <v>82</v>
      </c>
      <c r="D13" s="46">
        <v>12746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12746</v>
      </c>
      <c r="O13" s="47">
        <f t="shared" si="1"/>
        <v>5.9201114723641428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354526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354526</v>
      </c>
      <c r="O14" s="45">
        <f t="shared" si="1"/>
        <v>164.66604737575477</v>
      </c>
      <c r="P14" s="10"/>
    </row>
    <row r="15" spans="1:133">
      <c r="A15" s="12"/>
      <c r="B15" s="25">
        <v>322</v>
      </c>
      <c r="C15" s="20" t="s">
        <v>0</v>
      </c>
      <c r="D15" s="46">
        <v>25394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25394</v>
      </c>
      <c r="O15" s="47">
        <f t="shared" si="1"/>
        <v>11.794705062703205</v>
      </c>
      <c r="P15" s="9"/>
    </row>
    <row r="16" spans="1:133">
      <c r="A16" s="12"/>
      <c r="B16" s="25">
        <v>323.10000000000002</v>
      </c>
      <c r="C16" s="20" t="s">
        <v>17</v>
      </c>
      <c r="D16" s="46">
        <v>271325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271325</v>
      </c>
      <c r="O16" s="47">
        <f t="shared" si="1"/>
        <v>126.02183000464468</v>
      </c>
      <c r="P16" s="9"/>
    </row>
    <row r="17" spans="1:16">
      <c r="A17" s="12"/>
      <c r="B17" s="25">
        <v>323.7</v>
      </c>
      <c r="C17" s="20" t="s">
        <v>18</v>
      </c>
      <c r="D17" s="46">
        <v>53719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53719</v>
      </c>
      <c r="O17" s="47">
        <f t="shared" si="1"/>
        <v>24.950766372503484</v>
      </c>
      <c r="P17" s="9"/>
    </row>
    <row r="18" spans="1:16">
      <c r="A18" s="12"/>
      <c r="B18" s="25">
        <v>329</v>
      </c>
      <c r="C18" s="20" t="s">
        <v>20</v>
      </c>
      <c r="D18" s="46">
        <v>4088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4088</v>
      </c>
      <c r="O18" s="47">
        <f t="shared" si="1"/>
        <v>1.8987459359033907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SUM(D20:D29)</f>
        <v>286929</v>
      </c>
      <c r="E19" s="32">
        <f t="shared" si="5"/>
        <v>2944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289873</v>
      </c>
      <c r="O19" s="45">
        <f t="shared" si="1"/>
        <v>134.6367858801672</v>
      </c>
      <c r="P19" s="10"/>
    </row>
    <row r="20" spans="1:16">
      <c r="A20" s="12"/>
      <c r="B20" s="25">
        <v>331.2</v>
      </c>
      <c r="C20" s="20" t="s">
        <v>21</v>
      </c>
      <c r="D20" s="46">
        <v>30530</v>
      </c>
      <c r="E20" s="46">
        <v>2944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33474</v>
      </c>
      <c r="O20" s="47">
        <f t="shared" si="1"/>
        <v>15.547607988852764</v>
      </c>
      <c r="P20" s="9"/>
    </row>
    <row r="21" spans="1:16">
      <c r="A21" s="12"/>
      <c r="B21" s="25">
        <v>331.7</v>
      </c>
      <c r="C21" s="20" t="s">
        <v>111</v>
      </c>
      <c r="D21" s="46">
        <v>7465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7465</v>
      </c>
      <c r="O21" s="47">
        <f t="shared" si="1"/>
        <v>3.4672549930329772</v>
      </c>
      <c r="P21" s="9"/>
    </row>
    <row r="22" spans="1:16">
      <c r="A22" s="12"/>
      <c r="B22" s="25">
        <v>334.9</v>
      </c>
      <c r="C22" s="20" t="s">
        <v>112</v>
      </c>
      <c r="D22" s="46">
        <v>2007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2007</v>
      </c>
      <c r="O22" s="47">
        <f t="shared" si="1"/>
        <v>0.93218764514630748</v>
      </c>
      <c r="P22" s="9"/>
    </row>
    <row r="23" spans="1:16">
      <c r="A23" s="12"/>
      <c r="B23" s="25">
        <v>335.12</v>
      </c>
      <c r="C23" s="20" t="s">
        <v>84</v>
      </c>
      <c r="D23" s="46">
        <v>89701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89701</v>
      </c>
      <c r="O23" s="47">
        <f t="shared" si="1"/>
        <v>41.663260566651182</v>
      </c>
      <c r="P23" s="9"/>
    </row>
    <row r="24" spans="1:16">
      <c r="A24" s="12"/>
      <c r="B24" s="25">
        <v>335.14</v>
      </c>
      <c r="C24" s="20" t="s">
        <v>85</v>
      </c>
      <c r="D24" s="46">
        <v>1495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1495</v>
      </c>
      <c r="O24" s="47">
        <f t="shared" si="1"/>
        <v>0.69437993497445427</v>
      </c>
      <c r="P24" s="9"/>
    </row>
    <row r="25" spans="1:16">
      <c r="A25" s="12"/>
      <c r="B25" s="25">
        <v>335.15</v>
      </c>
      <c r="C25" s="20" t="s">
        <v>86</v>
      </c>
      <c r="D25" s="46">
        <v>2060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2060</v>
      </c>
      <c r="O25" s="47">
        <f t="shared" si="1"/>
        <v>0.95680445889456567</v>
      </c>
      <c r="P25" s="9"/>
    </row>
    <row r="26" spans="1:16">
      <c r="A26" s="12"/>
      <c r="B26" s="25">
        <v>335.18</v>
      </c>
      <c r="C26" s="20" t="s">
        <v>87</v>
      </c>
      <c r="D26" s="46">
        <v>92214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92214</v>
      </c>
      <c r="O26" s="47">
        <f t="shared" si="1"/>
        <v>42.830469112865771</v>
      </c>
      <c r="P26" s="9"/>
    </row>
    <row r="27" spans="1:16">
      <c r="A27" s="12"/>
      <c r="B27" s="25">
        <v>335.49</v>
      </c>
      <c r="C27" s="20" t="s">
        <v>28</v>
      </c>
      <c r="D27" s="46">
        <v>49441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49441</v>
      </c>
      <c r="O27" s="47">
        <f t="shared" si="1"/>
        <v>22.963771481653506</v>
      </c>
      <c r="P27" s="9"/>
    </row>
    <row r="28" spans="1:16">
      <c r="A28" s="12"/>
      <c r="B28" s="25">
        <v>337.9</v>
      </c>
      <c r="C28" s="20" t="s">
        <v>113</v>
      </c>
      <c r="D28" s="46">
        <v>9240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9240</v>
      </c>
      <c r="O28" s="47">
        <f t="shared" si="1"/>
        <v>4.2916860195076634</v>
      </c>
      <c r="P28" s="9"/>
    </row>
    <row r="29" spans="1:16">
      <c r="A29" s="12"/>
      <c r="B29" s="25">
        <v>339</v>
      </c>
      <c r="C29" s="20" t="s">
        <v>68</v>
      </c>
      <c r="D29" s="46">
        <v>2776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2776</v>
      </c>
      <c r="O29" s="47">
        <f t="shared" si="1"/>
        <v>1.2893636785880167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SUM(D31:D36)</f>
        <v>26755</v>
      </c>
      <c r="E30" s="32">
        <f t="shared" si="7"/>
        <v>217885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1647585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1892225</v>
      </c>
      <c r="O30" s="45">
        <f t="shared" si="1"/>
        <v>878.87830933581051</v>
      </c>
      <c r="P30" s="10"/>
    </row>
    <row r="31" spans="1:16">
      <c r="A31" s="12"/>
      <c r="B31" s="25">
        <v>342.2</v>
      </c>
      <c r="C31" s="20" t="s">
        <v>39</v>
      </c>
      <c r="D31" s="46">
        <v>0</v>
      </c>
      <c r="E31" s="46">
        <v>217885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217885</v>
      </c>
      <c r="O31" s="47">
        <f t="shared" si="1"/>
        <v>101.2006502554575</v>
      </c>
      <c r="P31" s="9"/>
    </row>
    <row r="32" spans="1:16">
      <c r="A32" s="12"/>
      <c r="B32" s="25">
        <v>343.3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472946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472946</v>
      </c>
      <c r="O32" s="47">
        <f t="shared" si="1"/>
        <v>219.66836971667442</v>
      </c>
      <c r="P32" s="9"/>
    </row>
    <row r="33" spans="1:119">
      <c r="A33" s="12"/>
      <c r="B33" s="25">
        <v>343.4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678176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678176</v>
      </c>
      <c r="O33" s="47">
        <f t="shared" si="1"/>
        <v>314.99117510450532</v>
      </c>
      <c r="P33" s="9"/>
    </row>
    <row r="34" spans="1:119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496463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496463</v>
      </c>
      <c r="O34" s="47">
        <f t="shared" si="1"/>
        <v>230.59126799814211</v>
      </c>
      <c r="P34" s="9"/>
    </row>
    <row r="35" spans="1:119">
      <c r="A35" s="12"/>
      <c r="B35" s="25">
        <v>347.5</v>
      </c>
      <c r="C35" s="20" t="s">
        <v>45</v>
      </c>
      <c r="D35" s="46">
        <v>20481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20481</v>
      </c>
      <c r="O35" s="47">
        <f t="shared" si="1"/>
        <v>9.512772875058058</v>
      </c>
      <c r="P35" s="9"/>
    </row>
    <row r="36" spans="1:119">
      <c r="A36" s="12"/>
      <c r="B36" s="25">
        <v>349</v>
      </c>
      <c r="C36" s="20" t="s">
        <v>105</v>
      </c>
      <c r="D36" s="46">
        <v>6274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6274</v>
      </c>
      <c r="O36" s="47">
        <f t="shared" si="1"/>
        <v>2.9140733859730608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SUM(D38:D39)</f>
        <v>10729</v>
      </c>
      <c r="E37" s="32">
        <f t="shared" si="9"/>
        <v>27072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37801</v>
      </c>
      <c r="O37" s="45">
        <f t="shared" si="1"/>
        <v>17.557361820715283</v>
      </c>
      <c r="P37" s="10"/>
    </row>
    <row r="38" spans="1:119">
      <c r="A38" s="13"/>
      <c r="B38" s="39">
        <v>351.1</v>
      </c>
      <c r="C38" s="21" t="s">
        <v>48</v>
      </c>
      <c r="D38" s="46">
        <v>10729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10729</v>
      </c>
      <c r="O38" s="47">
        <f t="shared" si="1"/>
        <v>4.9832791453785417</v>
      </c>
      <c r="P38" s="9"/>
    </row>
    <row r="39" spans="1:119">
      <c r="A39" s="13"/>
      <c r="B39" s="39">
        <v>359</v>
      </c>
      <c r="C39" s="21" t="s">
        <v>49</v>
      </c>
      <c r="D39" s="46">
        <v>0</v>
      </c>
      <c r="E39" s="46">
        <v>27072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27072</v>
      </c>
      <c r="O39" s="47">
        <f t="shared" si="1"/>
        <v>12.57408267533674</v>
      </c>
      <c r="P39" s="9"/>
    </row>
    <row r="40" spans="1:119" ht="15.75">
      <c r="A40" s="29" t="s">
        <v>3</v>
      </c>
      <c r="B40" s="30"/>
      <c r="C40" s="31"/>
      <c r="D40" s="32">
        <f t="shared" ref="D40:M40" si="11">SUM(D41:D44)</f>
        <v>42015</v>
      </c>
      <c r="E40" s="32">
        <f t="shared" si="11"/>
        <v>4721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48062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94798</v>
      </c>
      <c r="O40" s="45">
        <f t="shared" si="1"/>
        <v>44.030654900139339</v>
      </c>
      <c r="P40" s="10"/>
    </row>
    <row r="41" spans="1:119">
      <c r="A41" s="12"/>
      <c r="B41" s="25">
        <v>361.1</v>
      </c>
      <c r="C41" s="20" t="s">
        <v>50</v>
      </c>
      <c r="D41" s="46">
        <v>1343</v>
      </c>
      <c r="E41" s="46">
        <v>151</v>
      </c>
      <c r="F41" s="46">
        <v>0</v>
      </c>
      <c r="G41" s="46">
        <v>0</v>
      </c>
      <c r="H41" s="46">
        <v>0</v>
      </c>
      <c r="I41" s="46">
        <v>1269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2763</v>
      </c>
      <c r="O41" s="47">
        <f t="shared" si="1"/>
        <v>1.2833255921969344</v>
      </c>
      <c r="P41" s="9"/>
    </row>
    <row r="42" spans="1:119">
      <c r="A42" s="12"/>
      <c r="B42" s="25">
        <v>362</v>
      </c>
      <c r="C42" s="20" t="s">
        <v>51</v>
      </c>
      <c r="D42" s="46">
        <v>1179</v>
      </c>
      <c r="E42" s="46">
        <v>0</v>
      </c>
      <c r="F42" s="46">
        <v>0</v>
      </c>
      <c r="G42" s="46">
        <v>0</v>
      </c>
      <c r="H42" s="46">
        <v>0</v>
      </c>
      <c r="I42" s="46">
        <v>20466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21645</v>
      </c>
      <c r="O42" s="47">
        <f t="shared" si="1"/>
        <v>10.053413841151881</v>
      </c>
      <c r="P42" s="9"/>
    </row>
    <row r="43" spans="1:119">
      <c r="A43" s="12"/>
      <c r="B43" s="25">
        <v>364</v>
      </c>
      <c r="C43" s="20" t="s">
        <v>114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10000</v>
      </c>
      <c r="O43" s="47">
        <f t="shared" si="1"/>
        <v>4.6446818392940088</v>
      </c>
      <c r="P43" s="9"/>
    </row>
    <row r="44" spans="1:119">
      <c r="A44" s="12"/>
      <c r="B44" s="25">
        <v>369.9</v>
      </c>
      <c r="C44" s="20" t="s">
        <v>53</v>
      </c>
      <c r="D44" s="46">
        <v>39493</v>
      </c>
      <c r="E44" s="46">
        <v>4570</v>
      </c>
      <c r="F44" s="46">
        <v>0</v>
      </c>
      <c r="G44" s="46">
        <v>0</v>
      </c>
      <c r="H44" s="46">
        <v>0</v>
      </c>
      <c r="I44" s="46">
        <v>16327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60390</v>
      </c>
      <c r="O44" s="47">
        <f t="shared" si="1"/>
        <v>28.049233627496516</v>
      </c>
      <c r="P44" s="9"/>
    </row>
    <row r="45" spans="1:119" ht="15.75">
      <c r="A45" s="29" t="s">
        <v>36</v>
      </c>
      <c r="B45" s="30"/>
      <c r="C45" s="31"/>
      <c r="D45" s="32">
        <f t="shared" ref="D45:M45" si="12">SUM(D46:D47)</f>
        <v>37800</v>
      </c>
      <c r="E45" s="32">
        <f t="shared" si="12"/>
        <v>210000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247800</v>
      </c>
      <c r="O45" s="45">
        <f t="shared" si="1"/>
        <v>115.09521597770552</v>
      </c>
      <c r="P45" s="9"/>
    </row>
    <row r="46" spans="1:119">
      <c r="A46" s="12"/>
      <c r="B46" s="25">
        <v>381</v>
      </c>
      <c r="C46" s="20" t="s">
        <v>78</v>
      </c>
      <c r="D46" s="46">
        <v>0</v>
      </c>
      <c r="E46" s="46">
        <v>210000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210000</v>
      </c>
      <c r="O46" s="47">
        <f t="shared" si="1"/>
        <v>97.538318625174171</v>
      </c>
      <c r="P46" s="9"/>
    </row>
    <row r="47" spans="1:119" ht="15.75" thickBot="1">
      <c r="A47" s="12"/>
      <c r="B47" s="25">
        <v>384</v>
      </c>
      <c r="C47" s="20" t="s">
        <v>90</v>
      </c>
      <c r="D47" s="46">
        <v>37800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37800</v>
      </c>
      <c r="O47" s="47">
        <f t="shared" si="1"/>
        <v>17.556897352531351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SUM(D5,D14,D19,D30,D37,D40,D45)</f>
        <v>2181998</v>
      </c>
      <c r="E48" s="15">
        <f t="shared" si="13"/>
        <v>462622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1695647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4340267</v>
      </c>
      <c r="O48" s="38">
        <f t="shared" si="1"/>
        <v>2015.9159312587087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115</v>
      </c>
      <c r="M50" s="48"/>
      <c r="N50" s="48"/>
      <c r="O50" s="43">
        <v>2153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2024-07-12T20:25:18Z</cp:lastPrinted>
  <dcterms:created xsi:type="dcterms:W3CDTF">2000-08-31T21:26:31Z</dcterms:created>
  <dcterms:modified xsi:type="dcterms:W3CDTF">2024-07-18T19:18:09Z</dcterms:modified>
</cp:coreProperties>
</file>