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84" documentId="11_AA39319C5B3579C82F334CE2B85590990AD255C1" xr6:coauthVersionLast="47" xr6:coauthVersionMax="47" xr10:uidLastSave="{8E31B2B5-BA61-4852-8333-7B827F3B1CC1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'2008'!$A$1:$O$50</definedName>
    <definedName name="_xlnm.Print_Area" localSheetId="14">'2009'!$A$1:$O$53</definedName>
    <definedName name="_xlnm.Print_Area" localSheetId="13">'2010'!$A$1:$O$54</definedName>
    <definedName name="_xlnm.Print_Area" localSheetId="12">'2011'!$A$1:$O$52</definedName>
    <definedName name="_xlnm.Print_Area" localSheetId="11">'2012'!$A$1:$O$50</definedName>
    <definedName name="_xlnm.Print_Area" localSheetId="10">'2013'!$A$1:$O$48</definedName>
    <definedName name="_xlnm.Print_Area" localSheetId="9">'2014'!$A$1:$O$51</definedName>
    <definedName name="_xlnm.Print_Area" localSheetId="8">'2015'!$A$1:$O$50</definedName>
    <definedName name="_xlnm.Print_Area" localSheetId="7">'2016'!$A$1:$O$44</definedName>
    <definedName name="_xlnm.Print_Area" localSheetId="6">'2017'!$A$1:$O$49</definedName>
    <definedName name="_xlnm.Print_Area" localSheetId="5">'2018'!$A$1:$O$48</definedName>
    <definedName name="_xlnm.Print_Area" localSheetId="4">'2019'!$A$1:$O$50</definedName>
    <definedName name="_xlnm.Print_Area" localSheetId="3">'2020'!$A$1:$O$48</definedName>
    <definedName name="_xlnm.Print_Area" localSheetId="2">'2021'!$A$1:$P$49</definedName>
    <definedName name="_xlnm.Print_Area" localSheetId="1">'2022'!$A$1:$P$51</definedName>
    <definedName name="_xlnm.Print_Area" localSheetId="0">'2023'!$A$1:$P$54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9" i="48" l="1"/>
  <c r="P49" i="48" s="1"/>
  <c r="N48" i="48"/>
  <c r="M48" i="48"/>
  <c r="L48" i="48"/>
  <c r="K48" i="48"/>
  <c r="J48" i="48"/>
  <c r="I48" i="48"/>
  <c r="H48" i="48"/>
  <c r="G48" i="48"/>
  <c r="F48" i="48"/>
  <c r="E48" i="48"/>
  <c r="D48" i="48"/>
  <c r="O47" i="48"/>
  <c r="P47" i="48" s="1"/>
  <c r="O46" i="48"/>
  <c r="P46" i="48" s="1"/>
  <c r="O45" i="48"/>
  <c r="P45" i="48" s="1"/>
  <c r="O44" i="48"/>
  <c r="P44" i="48" s="1"/>
  <c r="O43" i="48"/>
  <c r="P43" i="48" s="1"/>
  <c r="N42" i="48"/>
  <c r="M42" i="48"/>
  <c r="L42" i="48"/>
  <c r="K42" i="48"/>
  <c r="J42" i="48"/>
  <c r="I42" i="48"/>
  <c r="H42" i="48"/>
  <c r="G42" i="48"/>
  <c r="F42" i="48"/>
  <c r="E42" i="48"/>
  <c r="D42" i="48"/>
  <c r="O41" i="48"/>
  <c r="P41" i="48" s="1"/>
  <c r="N40" i="48"/>
  <c r="M40" i="48"/>
  <c r="L40" i="48"/>
  <c r="K40" i="48"/>
  <c r="J40" i="48"/>
  <c r="I40" i="48"/>
  <c r="H40" i="48"/>
  <c r="G40" i="48"/>
  <c r="F40" i="48"/>
  <c r="E40" i="48"/>
  <c r="D40" i="48"/>
  <c r="O39" i="48"/>
  <c r="P39" i="48" s="1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O30" i="48"/>
  <c r="P30" i="48" s="1"/>
  <c r="N29" i="48"/>
  <c r="M29" i="48"/>
  <c r="L29" i="48"/>
  <c r="K29" i="48"/>
  <c r="J29" i="48"/>
  <c r="I29" i="48"/>
  <c r="H29" i="48"/>
  <c r="G29" i="48"/>
  <c r="F29" i="48"/>
  <c r="E29" i="48"/>
  <c r="D29" i="48"/>
  <c r="O28" i="48"/>
  <c r="P28" i="48" s="1"/>
  <c r="O27" i="48"/>
  <c r="P27" i="48" s="1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N11" i="48"/>
  <c r="M11" i="48"/>
  <c r="L11" i="48"/>
  <c r="K11" i="48"/>
  <c r="J11" i="48"/>
  <c r="I11" i="48"/>
  <c r="H11" i="48"/>
  <c r="G11" i="48"/>
  <c r="F11" i="48"/>
  <c r="E11" i="48"/>
  <c r="D11" i="48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46" i="47"/>
  <c r="P46" i="47" s="1"/>
  <c r="N45" i="47"/>
  <c r="M45" i="47"/>
  <c r="L45" i="47"/>
  <c r="K45" i="47"/>
  <c r="J45" i="47"/>
  <c r="I45" i="47"/>
  <c r="H45" i="47"/>
  <c r="G45" i="47"/>
  <c r="F45" i="47"/>
  <c r="E45" i="47"/>
  <c r="D45" i="47"/>
  <c r="O44" i="47"/>
  <c r="P44" i="47" s="1"/>
  <c r="O43" i="47"/>
  <c r="P43" i="47" s="1"/>
  <c r="O42" i="47"/>
  <c r="P42" i="47" s="1"/>
  <c r="O41" i="47"/>
  <c r="P41" i="47" s="1"/>
  <c r="O40" i="47"/>
  <c r="P40" i="47" s="1"/>
  <c r="O39" i="47"/>
  <c r="P39" i="47" s="1"/>
  <c r="N38" i="47"/>
  <c r="M38" i="47"/>
  <c r="L38" i="47"/>
  <c r="K38" i="47"/>
  <c r="J38" i="47"/>
  <c r="I38" i="47"/>
  <c r="H38" i="47"/>
  <c r="G38" i="47"/>
  <c r="F38" i="47"/>
  <c r="E38" i="47"/>
  <c r="D38" i="47"/>
  <c r="O37" i="47"/>
  <c r="P37" i="47" s="1"/>
  <c r="N36" i="47"/>
  <c r="M36" i="47"/>
  <c r="L36" i="47"/>
  <c r="K36" i="47"/>
  <c r="J36" i="47"/>
  <c r="I36" i="47"/>
  <c r="H36" i="47"/>
  <c r="G36" i="47"/>
  <c r="F36" i="47"/>
  <c r="E36" i="47"/>
  <c r="D36" i="47"/>
  <c r="O35" i="47"/>
  <c r="P35" i="47" s="1"/>
  <c r="O34" i="47"/>
  <c r="P34" i="47" s="1"/>
  <c r="O33" i="47"/>
  <c r="P33" i="47" s="1"/>
  <c r="O32" i="47"/>
  <c r="P32" i="47" s="1"/>
  <c r="O31" i="47"/>
  <c r="P31" i="47" s="1"/>
  <c r="O30" i="47"/>
  <c r="P30" i="47" s="1"/>
  <c r="O29" i="47"/>
  <c r="P29" i="47" s="1"/>
  <c r="O28" i="47"/>
  <c r="P28" i="47" s="1"/>
  <c r="O27" i="47"/>
  <c r="P27" i="47" s="1"/>
  <c r="O26" i="47"/>
  <c r="P26" i="47" s="1"/>
  <c r="N25" i="47"/>
  <c r="M25" i="47"/>
  <c r="L25" i="47"/>
  <c r="K25" i="47"/>
  <c r="J25" i="47"/>
  <c r="I25" i="47"/>
  <c r="H25" i="47"/>
  <c r="G25" i="47"/>
  <c r="F25" i="47"/>
  <c r="E25" i="47"/>
  <c r="D25" i="47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O16" i="47"/>
  <c r="P16" i="47" s="1"/>
  <c r="O15" i="47"/>
  <c r="P15" i="47" s="1"/>
  <c r="O14" i="47"/>
  <c r="P14" i="47" s="1"/>
  <c r="N13" i="47"/>
  <c r="M13" i="47"/>
  <c r="L13" i="47"/>
  <c r="K13" i="47"/>
  <c r="J13" i="47"/>
  <c r="I13" i="47"/>
  <c r="H13" i="47"/>
  <c r="G13" i="47"/>
  <c r="F13" i="47"/>
  <c r="E13" i="47"/>
  <c r="D13" i="47"/>
  <c r="O12" i="47"/>
  <c r="P12" i="47" s="1"/>
  <c r="N11" i="47"/>
  <c r="M11" i="47"/>
  <c r="L11" i="47"/>
  <c r="K11" i="47"/>
  <c r="J11" i="47"/>
  <c r="I11" i="47"/>
  <c r="H11" i="47"/>
  <c r="G11" i="47"/>
  <c r="F11" i="47"/>
  <c r="E11" i="47"/>
  <c r="D11" i="47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48" i="48" l="1"/>
  <c r="P48" i="48" s="1"/>
  <c r="O42" i="48"/>
  <c r="P42" i="48" s="1"/>
  <c r="O40" i="48"/>
  <c r="P40" i="48" s="1"/>
  <c r="O29" i="48"/>
  <c r="P29" i="48" s="1"/>
  <c r="K50" i="48"/>
  <c r="J50" i="48"/>
  <c r="I50" i="48"/>
  <c r="O13" i="48"/>
  <c r="P13" i="48" s="1"/>
  <c r="M50" i="48"/>
  <c r="N50" i="48"/>
  <c r="L50" i="48"/>
  <c r="O11" i="48"/>
  <c r="P11" i="48" s="1"/>
  <c r="E50" i="48"/>
  <c r="F50" i="48"/>
  <c r="O5" i="48"/>
  <c r="P5" i="48" s="1"/>
  <c r="D50" i="48"/>
  <c r="G50" i="48"/>
  <c r="H50" i="48"/>
  <c r="O45" i="47"/>
  <c r="P45" i="47" s="1"/>
  <c r="O38" i="47"/>
  <c r="P38" i="47" s="1"/>
  <c r="O36" i="47"/>
  <c r="P36" i="47" s="1"/>
  <c r="O25" i="47"/>
  <c r="P25" i="47" s="1"/>
  <c r="D47" i="47"/>
  <c r="O13" i="47"/>
  <c r="P13" i="47" s="1"/>
  <c r="J47" i="47"/>
  <c r="I47" i="47"/>
  <c r="L47" i="47"/>
  <c r="H47" i="47"/>
  <c r="N47" i="47"/>
  <c r="G47" i="47"/>
  <c r="K47" i="47"/>
  <c r="F47" i="47"/>
  <c r="O5" i="47"/>
  <c r="P5" i="47" s="1"/>
  <c r="E47" i="47"/>
  <c r="M47" i="47"/>
  <c r="O11" i="47"/>
  <c r="P11" i="47" s="1"/>
  <c r="O44" i="46"/>
  <c r="P44" i="46"/>
  <c r="N43" i="46"/>
  <c r="M43" i="46"/>
  <c r="L43" i="46"/>
  <c r="K43" i="46"/>
  <c r="J43" i="46"/>
  <c r="I43" i="46"/>
  <c r="H43" i="46"/>
  <c r="G43" i="46"/>
  <c r="F43" i="46"/>
  <c r="E43" i="46"/>
  <c r="D43" i="46"/>
  <c r="O42" i="46"/>
  <c r="P42" i="46" s="1"/>
  <c r="O41" i="46"/>
  <c r="P41" i="46"/>
  <c r="O40" i="46"/>
  <c r="P40" i="46"/>
  <c r="O39" i="46"/>
  <c r="P39" i="46" s="1"/>
  <c r="O38" i="46"/>
  <c r="P38" i="46"/>
  <c r="O37" i="46"/>
  <c r="P37" i="46" s="1"/>
  <c r="N36" i="46"/>
  <c r="M36" i="46"/>
  <c r="L36" i="46"/>
  <c r="K36" i="46"/>
  <c r="J36" i="46"/>
  <c r="I36" i="46"/>
  <c r="H36" i="46"/>
  <c r="G36" i="46"/>
  <c r="F36" i="46"/>
  <c r="E36" i="46"/>
  <c r="D36" i="46"/>
  <c r="O35" i="46"/>
  <c r="P35" i="46"/>
  <c r="N34" i="46"/>
  <c r="M34" i="46"/>
  <c r="L34" i="46"/>
  <c r="K34" i="46"/>
  <c r="K45" i="46" s="1"/>
  <c r="J34" i="46"/>
  <c r="I34" i="46"/>
  <c r="H34" i="46"/>
  <c r="G34" i="46"/>
  <c r="F34" i="46"/>
  <c r="E34" i="46"/>
  <c r="D34" i="46"/>
  <c r="O33" i="46"/>
  <c r="P33" i="46" s="1"/>
  <c r="O32" i="46"/>
  <c r="P32" i="46" s="1"/>
  <c r="O31" i="46"/>
  <c r="P31" i="46"/>
  <c r="O30" i="46"/>
  <c r="P30" i="46" s="1"/>
  <c r="O29" i="46"/>
  <c r="P29" i="46"/>
  <c r="O28" i="46"/>
  <c r="P28" i="46" s="1"/>
  <c r="O27" i="46"/>
  <c r="P27" i="46" s="1"/>
  <c r="O26" i="46"/>
  <c r="P26" i="46" s="1"/>
  <c r="O25" i="46"/>
  <c r="P25" i="46"/>
  <c r="O24" i="46"/>
  <c r="P24" i="46" s="1"/>
  <c r="N23" i="46"/>
  <c r="M23" i="46"/>
  <c r="L23" i="46"/>
  <c r="K23" i="46"/>
  <c r="J23" i="46"/>
  <c r="I23" i="46"/>
  <c r="H23" i="46"/>
  <c r="G23" i="46"/>
  <c r="F23" i="46"/>
  <c r="E23" i="46"/>
  <c r="D23" i="46"/>
  <c r="O22" i="46"/>
  <c r="P22" i="46" s="1"/>
  <c r="O21" i="46"/>
  <c r="P21" i="46"/>
  <c r="O20" i="46"/>
  <c r="P20" i="46"/>
  <c r="O19" i="46"/>
  <c r="P19" i="46" s="1"/>
  <c r="O18" i="46"/>
  <c r="P18" i="46" s="1"/>
  <c r="O17" i="46"/>
  <c r="P17" i="46" s="1"/>
  <c r="O16" i="46"/>
  <c r="P16" i="46" s="1"/>
  <c r="O15" i="46"/>
  <c r="P15" i="46"/>
  <c r="O14" i="46"/>
  <c r="P14" i="46"/>
  <c r="N13" i="46"/>
  <c r="M13" i="46"/>
  <c r="L13" i="46"/>
  <c r="K13" i="46"/>
  <c r="J13" i="46"/>
  <c r="I13" i="46"/>
  <c r="H13" i="46"/>
  <c r="G13" i="46"/>
  <c r="F13" i="46"/>
  <c r="E13" i="46"/>
  <c r="D13" i="46"/>
  <c r="O12" i="46"/>
  <c r="P12" i="46" s="1"/>
  <c r="N11" i="46"/>
  <c r="N45" i="46" s="1"/>
  <c r="M11" i="46"/>
  <c r="L11" i="46"/>
  <c r="O11" i="46" s="1"/>
  <c r="P11" i="46" s="1"/>
  <c r="K11" i="46"/>
  <c r="J11" i="46"/>
  <c r="I11" i="46"/>
  <c r="H11" i="46"/>
  <c r="G11" i="46"/>
  <c r="F11" i="46"/>
  <c r="E11" i="46"/>
  <c r="D11" i="46"/>
  <c r="O10" i="46"/>
  <c r="P10" i="46" s="1"/>
  <c r="O9" i="46"/>
  <c r="P9" i="46" s="1"/>
  <c r="O8" i="46"/>
  <c r="P8" i="46" s="1"/>
  <c r="O7" i="46"/>
  <c r="P7" i="46" s="1"/>
  <c r="O6" i="46"/>
  <c r="P6" i="46"/>
  <c r="N5" i="46"/>
  <c r="M5" i="46"/>
  <c r="L5" i="46"/>
  <c r="K5" i="46"/>
  <c r="J5" i="46"/>
  <c r="I5" i="46"/>
  <c r="H5" i="46"/>
  <c r="G5" i="46"/>
  <c r="F5" i="46"/>
  <c r="E5" i="46"/>
  <c r="D5" i="46"/>
  <c r="N43" i="45"/>
  <c r="O43" i="45" s="1"/>
  <c r="M42" i="45"/>
  <c r="L42" i="45"/>
  <c r="K42" i="45"/>
  <c r="J42" i="45"/>
  <c r="I42" i="45"/>
  <c r="H42" i="45"/>
  <c r="G42" i="45"/>
  <c r="F42" i="45"/>
  <c r="E42" i="45"/>
  <c r="D42" i="45"/>
  <c r="N41" i="45"/>
  <c r="O41" i="45" s="1"/>
  <c r="N40" i="45"/>
  <c r="O40" i="45" s="1"/>
  <c r="N39" i="45"/>
  <c r="O39" i="45" s="1"/>
  <c r="N38" i="45"/>
  <c r="O38" i="45" s="1"/>
  <c r="M37" i="45"/>
  <c r="L37" i="45"/>
  <c r="K37" i="45"/>
  <c r="J37" i="45"/>
  <c r="I37" i="45"/>
  <c r="H37" i="45"/>
  <c r="G37" i="45"/>
  <c r="F37" i="45"/>
  <c r="E37" i="45"/>
  <c r="N37" i="45" s="1"/>
  <c r="O37" i="45" s="1"/>
  <c r="D37" i="45"/>
  <c r="N36" i="45"/>
  <c r="O36" i="45" s="1"/>
  <c r="M35" i="45"/>
  <c r="L35" i="45"/>
  <c r="K35" i="45"/>
  <c r="J35" i="45"/>
  <c r="I35" i="45"/>
  <c r="H35" i="45"/>
  <c r="G35" i="45"/>
  <c r="F35" i="45"/>
  <c r="N35" i="45" s="1"/>
  <c r="O35" i="45" s="1"/>
  <c r="E35" i="45"/>
  <c r="D35" i="45"/>
  <c r="N34" i="45"/>
  <c r="O34" i="45" s="1"/>
  <c r="N33" i="45"/>
  <c r="O33" i="45" s="1"/>
  <c r="N32" i="45"/>
  <c r="O32" i="45" s="1"/>
  <c r="N31" i="45"/>
  <c r="O31" i="45" s="1"/>
  <c r="N30" i="45"/>
  <c r="O30" i="45" s="1"/>
  <c r="N29" i="45"/>
  <c r="O29" i="45" s="1"/>
  <c r="N28" i="45"/>
  <c r="O28" i="45" s="1"/>
  <c r="N27" i="45"/>
  <c r="O27" i="45" s="1"/>
  <c r="N26" i="45"/>
  <c r="O26" i="45" s="1"/>
  <c r="N25" i="45"/>
  <c r="O25" i="45" s="1"/>
  <c r="M24" i="45"/>
  <c r="L24" i="45"/>
  <c r="K24" i="45"/>
  <c r="J24" i="45"/>
  <c r="I24" i="45"/>
  <c r="H24" i="45"/>
  <c r="G24" i="45"/>
  <c r="F24" i="45"/>
  <c r="F44" i="45" s="1"/>
  <c r="E24" i="45"/>
  <c r="N24" i="45" s="1"/>
  <c r="O24" i="45" s="1"/>
  <c r="D24" i="45"/>
  <c r="N23" i="45"/>
  <c r="O23" i="45" s="1"/>
  <c r="N22" i="45"/>
  <c r="O22" i="45" s="1"/>
  <c r="N21" i="45"/>
  <c r="O21" i="45" s="1"/>
  <c r="N20" i="45"/>
  <c r="O20" i="45" s="1"/>
  <c r="N19" i="45"/>
  <c r="O19" i="45" s="1"/>
  <c r="N18" i="45"/>
  <c r="O18" i="45" s="1"/>
  <c r="N17" i="45"/>
  <c r="O17" i="45" s="1"/>
  <c r="N16" i="45"/>
  <c r="O16" i="45" s="1"/>
  <c r="N15" i="45"/>
  <c r="O15" i="45" s="1"/>
  <c r="N14" i="45"/>
  <c r="O14" i="45" s="1"/>
  <c r="N13" i="45"/>
  <c r="O13" i="45" s="1"/>
  <c r="M12" i="45"/>
  <c r="L12" i="45"/>
  <c r="K12" i="45"/>
  <c r="J12" i="45"/>
  <c r="I12" i="45"/>
  <c r="H12" i="45"/>
  <c r="G12" i="45"/>
  <c r="G44" i="45" s="1"/>
  <c r="F12" i="45"/>
  <c r="N12" i="45" s="1"/>
  <c r="O12" i="45" s="1"/>
  <c r="E12" i="45"/>
  <c r="D12" i="45"/>
  <c r="N11" i="45"/>
  <c r="O11" i="45" s="1"/>
  <c r="M10" i="45"/>
  <c r="L10" i="45"/>
  <c r="K10" i="45"/>
  <c r="J10" i="45"/>
  <c r="I10" i="45"/>
  <c r="H10" i="45"/>
  <c r="G10" i="45"/>
  <c r="F10" i="45"/>
  <c r="E10" i="45"/>
  <c r="D10" i="45"/>
  <c r="N9" i="45"/>
  <c r="O9" i="45" s="1"/>
  <c r="N8" i="45"/>
  <c r="O8" i="45" s="1"/>
  <c r="N7" i="45"/>
  <c r="O7" i="45" s="1"/>
  <c r="N6" i="45"/>
  <c r="O6" i="45" s="1"/>
  <c r="M5" i="45"/>
  <c r="L5" i="45"/>
  <c r="L44" i="45" s="1"/>
  <c r="K5" i="45"/>
  <c r="N5" i="45" s="1"/>
  <c r="O5" i="45" s="1"/>
  <c r="J5" i="45"/>
  <c r="I5" i="45"/>
  <c r="H5" i="45"/>
  <c r="H44" i="45" s="1"/>
  <c r="G5" i="45"/>
  <c r="F5" i="45"/>
  <c r="E5" i="45"/>
  <c r="D5" i="45"/>
  <c r="N45" i="44"/>
  <c r="O45" i="44" s="1"/>
  <c r="N44" i="44"/>
  <c r="O44" i="44" s="1"/>
  <c r="N43" i="44"/>
  <c r="O43" i="44" s="1"/>
  <c r="N42" i="44"/>
  <c r="O42" i="44" s="1"/>
  <c r="N41" i="44"/>
  <c r="O41" i="44" s="1"/>
  <c r="M40" i="44"/>
  <c r="L40" i="44"/>
  <c r="K40" i="44"/>
  <c r="J40" i="44"/>
  <c r="I40" i="44"/>
  <c r="H40" i="44"/>
  <c r="H46" i="44" s="1"/>
  <c r="G40" i="44"/>
  <c r="N40" i="44" s="1"/>
  <c r="O40" i="44" s="1"/>
  <c r="F40" i="44"/>
  <c r="E40" i="44"/>
  <c r="D40" i="44"/>
  <c r="N39" i="44"/>
  <c r="O39" i="44" s="1"/>
  <c r="N38" i="44"/>
  <c r="O38" i="44" s="1"/>
  <c r="N37" i="44"/>
  <c r="O37" i="44" s="1"/>
  <c r="N36" i="44"/>
  <c r="O36" i="44" s="1"/>
  <c r="M35" i="44"/>
  <c r="L35" i="44"/>
  <c r="K35" i="44"/>
  <c r="N35" i="44" s="1"/>
  <c r="O35" i="44" s="1"/>
  <c r="J35" i="44"/>
  <c r="I35" i="44"/>
  <c r="H35" i="44"/>
  <c r="G35" i="44"/>
  <c r="F35" i="44"/>
  <c r="E35" i="44"/>
  <c r="D35" i="44"/>
  <c r="N34" i="44"/>
  <c r="O34" i="44" s="1"/>
  <c r="M33" i="44"/>
  <c r="L33" i="44"/>
  <c r="K33" i="44"/>
  <c r="J33" i="44"/>
  <c r="I33" i="44"/>
  <c r="H33" i="44"/>
  <c r="G33" i="44"/>
  <c r="F33" i="44"/>
  <c r="E33" i="44"/>
  <c r="D33" i="44"/>
  <c r="N32" i="44"/>
  <c r="O32" i="44" s="1"/>
  <c r="N31" i="44"/>
  <c r="O31" i="44" s="1"/>
  <c r="N30" i="44"/>
  <c r="O30" i="44" s="1"/>
  <c r="N29" i="44"/>
  <c r="O29" i="44" s="1"/>
  <c r="N28" i="44"/>
  <c r="O28" i="44" s="1"/>
  <c r="N27" i="44"/>
  <c r="O27" i="44" s="1"/>
  <c r="N26" i="44"/>
  <c r="O26" i="44" s="1"/>
  <c r="N25" i="44"/>
  <c r="O25" i="44" s="1"/>
  <c r="N24" i="44"/>
  <c r="O24" i="44" s="1"/>
  <c r="N23" i="44"/>
  <c r="O23" i="44" s="1"/>
  <c r="N22" i="44"/>
  <c r="O22" i="44" s="1"/>
  <c r="N21" i="44"/>
  <c r="O21" i="44" s="1"/>
  <c r="M20" i="44"/>
  <c r="L20" i="44"/>
  <c r="K20" i="44"/>
  <c r="J20" i="44"/>
  <c r="I20" i="44"/>
  <c r="H20" i="44"/>
  <c r="G20" i="44"/>
  <c r="F20" i="44"/>
  <c r="E20" i="44"/>
  <c r="D20" i="44"/>
  <c r="N19" i="44"/>
  <c r="O19" i="44" s="1"/>
  <c r="N18" i="44"/>
  <c r="O18" i="44" s="1"/>
  <c r="N17" i="44"/>
  <c r="O17" i="44" s="1"/>
  <c r="N16" i="44"/>
  <c r="O16" i="44" s="1"/>
  <c r="N15" i="44"/>
  <c r="O15" i="44" s="1"/>
  <c r="N14" i="44"/>
  <c r="O14" i="44" s="1"/>
  <c r="N13" i="44"/>
  <c r="O13" i="44" s="1"/>
  <c r="M12" i="44"/>
  <c r="L12" i="44"/>
  <c r="K12" i="44"/>
  <c r="J12" i="44"/>
  <c r="J46" i="44" s="1"/>
  <c r="I12" i="44"/>
  <c r="H12" i="44"/>
  <c r="N12" i="44" s="1"/>
  <c r="O12" i="44" s="1"/>
  <c r="G12" i="44"/>
  <c r="F12" i="44"/>
  <c r="E12" i="44"/>
  <c r="D12" i="44"/>
  <c r="N11" i="44"/>
  <c r="O11" i="44" s="1"/>
  <c r="M10" i="44"/>
  <c r="L10" i="44"/>
  <c r="K10" i="44"/>
  <c r="J10" i="44"/>
  <c r="I10" i="44"/>
  <c r="H10" i="44"/>
  <c r="G10" i="44"/>
  <c r="F10" i="44"/>
  <c r="E10" i="44"/>
  <c r="D10" i="44"/>
  <c r="N9" i="44"/>
  <c r="O9" i="44" s="1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43" i="43"/>
  <c r="O43" i="43" s="1"/>
  <c r="N42" i="43"/>
  <c r="O42" i="43" s="1"/>
  <c r="N41" i="43"/>
  <c r="O41" i="43" s="1"/>
  <c r="M40" i="43"/>
  <c r="L40" i="43"/>
  <c r="K40" i="43"/>
  <c r="J40" i="43"/>
  <c r="I40" i="43"/>
  <c r="H40" i="43"/>
  <c r="H44" i="43" s="1"/>
  <c r="G40" i="43"/>
  <c r="F40" i="43"/>
  <c r="E40" i="43"/>
  <c r="N40" i="43" s="1"/>
  <c r="O40" i="43" s="1"/>
  <c r="D40" i="43"/>
  <c r="N39" i="43"/>
  <c r="O39" i="43" s="1"/>
  <c r="N38" i="43"/>
  <c r="O38" i="43" s="1"/>
  <c r="N37" i="43"/>
  <c r="O37" i="43" s="1"/>
  <c r="N36" i="43"/>
  <c r="O36" i="43" s="1"/>
  <c r="M35" i="43"/>
  <c r="L35" i="43"/>
  <c r="K35" i="43"/>
  <c r="J35" i="43"/>
  <c r="I35" i="43"/>
  <c r="H35" i="43"/>
  <c r="G35" i="43"/>
  <c r="F35" i="43"/>
  <c r="E35" i="43"/>
  <c r="D35" i="43"/>
  <c r="N34" i="43"/>
  <c r="O34" i="43" s="1"/>
  <c r="M33" i="43"/>
  <c r="L33" i="43"/>
  <c r="K33" i="43"/>
  <c r="J33" i="43"/>
  <c r="I33" i="43"/>
  <c r="H33" i="43"/>
  <c r="G33" i="43"/>
  <c r="F33" i="43"/>
  <c r="E33" i="43"/>
  <c r="D33" i="43"/>
  <c r="N33" i="43" s="1"/>
  <c r="O33" i="43" s="1"/>
  <c r="N32" i="43"/>
  <c r="O32" i="43" s="1"/>
  <c r="N31" i="43"/>
  <c r="O31" i="43" s="1"/>
  <c r="N30" i="43"/>
  <c r="O30" i="43" s="1"/>
  <c r="N29" i="43"/>
  <c r="O29" i="43" s="1"/>
  <c r="N28" i="43"/>
  <c r="O28" i="43" s="1"/>
  <c r="N27" i="43"/>
  <c r="O27" i="43" s="1"/>
  <c r="N26" i="43"/>
  <c r="O26" i="43" s="1"/>
  <c r="N25" i="43"/>
  <c r="O25" i="43" s="1"/>
  <c r="N24" i="43"/>
  <c r="O24" i="43" s="1"/>
  <c r="N23" i="43"/>
  <c r="O23" i="43" s="1"/>
  <c r="N22" i="43"/>
  <c r="O22" i="43" s="1"/>
  <c r="N21" i="43"/>
  <c r="O21" i="43" s="1"/>
  <c r="M20" i="43"/>
  <c r="L20" i="43"/>
  <c r="K20" i="43"/>
  <c r="J20" i="43"/>
  <c r="I20" i="43"/>
  <c r="H20" i="43"/>
  <c r="G20" i="43"/>
  <c r="F20" i="43"/>
  <c r="N20" i="43" s="1"/>
  <c r="O20" i="43" s="1"/>
  <c r="E20" i="43"/>
  <c r="D20" i="43"/>
  <c r="N19" i="43"/>
  <c r="O19" i="43" s="1"/>
  <c r="N18" i="43"/>
  <c r="O18" i="43" s="1"/>
  <c r="N17" i="43"/>
  <c r="O17" i="43" s="1"/>
  <c r="N16" i="43"/>
  <c r="O16" i="43" s="1"/>
  <c r="N15" i="43"/>
  <c r="O15" i="43" s="1"/>
  <c r="N14" i="43"/>
  <c r="O14" i="43" s="1"/>
  <c r="N13" i="43"/>
  <c r="O13" i="43" s="1"/>
  <c r="M12" i="43"/>
  <c r="N12" i="43" s="1"/>
  <c r="O12" i="43" s="1"/>
  <c r="L12" i="43"/>
  <c r="K12" i="43"/>
  <c r="J12" i="43"/>
  <c r="I12" i="43"/>
  <c r="H12" i="43"/>
  <c r="G12" i="43"/>
  <c r="F12" i="43"/>
  <c r="E12" i="43"/>
  <c r="D12" i="43"/>
  <c r="N11" i="43"/>
  <c r="O11" i="43" s="1"/>
  <c r="M10" i="43"/>
  <c r="L10" i="43"/>
  <c r="K10" i="43"/>
  <c r="J10" i="43"/>
  <c r="I10" i="43"/>
  <c r="H10" i="43"/>
  <c r="G10" i="43"/>
  <c r="F10" i="43"/>
  <c r="E10" i="43"/>
  <c r="D10" i="43"/>
  <c r="D44" i="43" s="1"/>
  <c r="N9" i="43"/>
  <c r="O9" i="43" s="1"/>
  <c r="N8" i="43"/>
  <c r="O8" i="43"/>
  <c r="N7" i="43"/>
  <c r="O7" i="43" s="1"/>
  <c r="N6" i="43"/>
  <c r="O6" i="43" s="1"/>
  <c r="M5" i="43"/>
  <c r="L5" i="43"/>
  <c r="K5" i="43"/>
  <c r="J5" i="43"/>
  <c r="I5" i="43"/>
  <c r="I44" i="43" s="1"/>
  <c r="H5" i="43"/>
  <c r="G5" i="43"/>
  <c r="F5" i="43"/>
  <c r="E5" i="43"/>
  <c r="D5" i="43"/>
  <c r="N44" i="42"/>
  <c r="O44" i="42" s="1"/>
  <c r="N43" i="42"/>
  <c r="O43" i="42" s="1"/>
  <c r="N42" i="42"/>
  <c r="O42" i="42" s="1"/>
  <c r="N41" i="42"/>
  <c r="O41" i="42" s="1"/>
  <c r="M40" i="42"/>
  <c r="M45" i="42" s="1"/>
  <c r="L40" i="42"/>
  <c r="K40" i="42"/>
  <c r="J40" i="42"/>
  <c r="I40" i="42"/>
  <c r="H40" i="42"/>
  <c r="G40" i="42"/>
  <c r="F40" i="42"/>
  <c r="E40" i="42"/>
  <c r="D40" i="42"/>
  <c r="N39" i="42"/>
  <c r="O39" i="42" s="1"/>
  <c r="N38" i="42"/>
  <c r="O38" i="42" s="1"/>
  <c r="N37" i="42"/>
  <c r="O37" i="42" s="1"/>
  <c r="N36" i="42"/>
  <c r="O36" i="42" s="1"/>
  <c r="M35" i="42"/>
  <c r="L35" i="42"/>
  <c r="K35" i="42"/>
  <c r="J35" i="42"/>
  <c r="I35" i="42"/>
  <c r="H35" i="42"/>
  <c r="G35" i="42"/>
  <c r="N35" i="42" s="1"/>
  <c r="O35" i="42" s="1"/>
  <c r="F35" i="42"/>
  <c r="E35" i="42"/>
  <c r="D35" i="42"/>
  <c r="N34" i="42"/>
  <c r="O34" i="42" s="1"/>
  <c r="M33" i="42"/>
  <c r="L33" i="42"/>
  <c r="K33" i="42"/>
  <c r="J33" i="42"/>
  <c r="I33" i="42"/>
  <c r="H33" i="42"/>
  <c r="G33" i="42"/>
  <c r="F33" i="42"/>
  <c r="E33" i="42"/>
  <c r="D33" i="42"/>
  <c r="N32" i="42"/>
  <c r="O32" i="42" s="1"/>
  <c r="N31" i="42"/>
  <c r="O31" i="42" s="1"/>
  <c r="N30" i="42"/>
  <c r="O30" i="42" s="1"/>
  <c r="N29" i="42"/>
  <c r="O29" i="42" s="1"/>
  <c r="N28" i="42"/>
  <c r="O28" i="42" s="1"/>
  <c r="N27" i="42"/>
  <c r="O27" i="42" s="1"/>
  <c r="N26" i="42"/>
  <c r="O26" i="42" s="1"/>
  <c r="N25" i="42"/>
  <c r="O25" i="42" s="1"/>
  <c r="N24" i="42"/>
  <c r="O24" i="42" s="1"/>
  <c r="N23" i="42"/>
  <c r="O23" i="42" s="1"/>
  <c r="M22" i="42"/>
  <c r="L22" i="42"/>
  <c r="L45" i="42" s="1"/>
  <c r="K22" i="42"/>
  <c r="J22" i="42"/>
  <c r="I22" i="42"/>
  <c r="H22" i="42"/>
  <c r="N22" i="42" s="1"/>
  <c r="O22" i="42" s="1"/>
  <c r="G22" i="42"/>
  <c r="F22" i="42"/>
  <c r="E22" i="42"/>
  <c r="D22" i="42"/>
  <c r="N21" i="42"/>
  <c r="O21" i="42" s="1"/>
  <c r="N20" i="42"/>
  <c r="O20" i="42" s="1"/>
  <c r="N19" i="42"/>
  <c r="O19" i="42" s="1"/>
  <c r="N18" i="42"/>
  <c r="O18" i="42" s="1"/>
  <c r="N17" i="42"/>
  <c r="O17" i="42" s="1"/>
  <c r="N16" i="42"/>
  <c r="O16" i="42" s="1"/>
  <c r="N15" i="42"/>
  <c r="O15" i="42" s="1"/>
  <c r="N14" i="42"/>
  <c r="O14" i="42" s="1"/>
  <c r="N13" i="42"/>
  <c r="O13" i="42" s="1"/>
  <c r="M12" i="42"/>
  <c r="L12" i="42"/>
  <c r="K12" i="42"/>
  <c r="J12" i="42"/>
  <c r="I12" i="42"/>
  <c r="H12" i="42"/>
  <c r="G12" i="42"/>
  <c r="G45" i="42" s="1"/>
  <c r="F12" i="42"/>
  <c r="E12" i="42"/>
  <c r="D12" i="42"/>
  <c r="N11" i="42"/>
  <c r="O11" i="42"/>
  <c r="M10" i="42"/>
  <c r="L10" i="42"/>
  <c r="K10" i="42"/>
  <c r="J10" i="42"/>
  <c r="I10" i="42"/>
  <c r="N10" i="42" s="1"/>
  <c r="O10" i="42" s="1"/>
  <c r="H10" i="42"/>
  <c r="G10" i="42"/>
  <c r="F10" i="42"/>
  <c r="E10" i="42"/>
  <c r="D10" i="42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F45" i="42" s="1"/>
  <c r="E5" i="42"/>
  <c r="E45" i="42" s="1"/>
  <c r="D5" i="42"/>
  <c r="D45" i="42" s="1"/>
  <c r="N39" i="41"/>
  <c r="O39" i="41" s="1"/>
  <c r="N38" i="41"/>
  <c r="O38" i="41" s="1"/>
  <c r="M37" i="41"/>
  <c r="L37" i="41"/>
  <c r="K37" i="41"/>
  <c r="J37" i="41"/>
  <c r="I37" i="41"/>
  <c r="H37" i="41"/>
  <c r="G37" i="41"/>
  <c r="F37" i="41"/>
  <c r="E37" i="41"/>
  <c r="D37" i="41"/>
  <c r="N36" i="41"/>
  <c r="O36" i="41" s="1"/>
  <c r="N35" i="41"/>
  <c r="O35" i="41" s="1"/>
  <c r="N34" i="41"/>
  <c r="O34" i="41" s="1"/>
  <c r="N33" i="41"/>
  <c r="O33" i="41" s="1"/>
  <c r="N32" i="41"/>
  <c r="O32" i="41" s="1"/>
  <c r="M31" i="41"/>
  <c r="L31" i="41"/>
  <c r="K31" i="41"/>
  <c r="K40" i="41" s="1"/>
  <c r="J31" i="41"/>
  <c r="I31" i="41"/>
  <c r="H31" i="41"/>
  <c r="G31" i="41"/>
  <c r="F31" i="41"/>
  <c r="E31" i="41"/>
  <c r="N31" i="41" s="1"/>
  <c r="O31" i="41" s="1"/>
  <c r="D31" i="41"/>
  <c r="N30" i="41"/>
  <c r="O30" i="41" s="1"/>
  <c r="M29" i="41"/>
  <c r="L29" i="41"/>
  <c r="K29" i="41"/>
  <c r="J29" i="41"/>
  <c r="I29" i="41"/>
  <c r="H29" i="41"/>
  <c r="G29" i="41"/>
  <c r="F29" i="41"/>
  <c r="E29" i="41"/>
  <c r="D29" i="41"/>
  <c r="N28" i="41"/>
  <c r="O28" i="41" s="1"/>
  <c r="N27" i="41"/>
  <c r="O27" i="41" s="1"/>
  <c r="N26" i="41"/>
  <c r="O26" i="41" s="1"/>
  <c r="N25" i="41"/>
  <c r="O25" i="41" s="1"/>
  <c r="N24" i="41"/>
  <c r="O24" i="41" s="1"/>
  <c r="N23" i="41"/>
  <c r="O23" i="41" s="1"/>
  <c r="N22" i="41"/>
  <c r="O22" i="41" s="1"/>
  <c r="N21" i="41"/>
  <c r="O21" i="41" s="1"/>
  <c r="N20" i="41"/>
  <c r="O20" i="41" s="1"/>
  <c r="N19" i="41"/>
  <c r="O19" i="41" s="1"/>
  <c r="M18" i="41"/>
  <c r="L18" i="41"/>
  <c r="K18" i="41"/>
  <c r="J18" i="41"/>
  <c r="I18" i="41"/>
  <c r="H18" i="41"/>
  <c r="G18" i="41"/>
  <c r="F18" i="41"/>
  <c r="E18" i="41"/>
  <c r="D18" i="41"/>
  <c r="N18" i="41" s="1"/>
  <c r="O18" i="41" s="1"/>
  <c r="N17" i="41"/>
  <c r="O17" i="41" s="1"/>
  <c r="N16" i="41"/>
  <c r="O16" i="41" s="1"/>
  <c r="N15" i="41"/>
  <c r="O15" i="41" s="1"/>
  <c r="N14" i="41"/>
  <c r="O14" i="41" s="1"/>
  <c r="N13" i="41"/>
  <c r="O13" i="41" s="1"/>
  <c r="M12" i="41"/>
  <c r="L12" i="41"/>
  <c r="K12" i="41"/>
  <c r="J12" i="41"/>
  <c r="I12" i="41"/>
  <c r="H12" i="41"/>
  <c r="G12" i="41"/>
  <c r="F12" i="41"/>
  <c r="E12" i="41"/>
  <c r="N12" i="41" s="1"/>
  <c r="O12" i="41" s="1"/>
  <c r="D12" i="41"/>
  <c r="N11" i="41"/>
  <c r="O11" i="41" s="1"/>
  <c r="M10" i="41"/>
  <c r="L10" i="41"/>
  <c r="K10" i="41"/>
  <c r="J10" i="41"/>
  <c r="I10" i="41"/>
  <c r="I40" i="41" s="1"/>
  <c r="H10" i="41"/>
  <c r="N10" i="41" s="1"/>
  <c r="O10" i="41" s="1"/>
  <c r="G10" i="41"/>
  <c r="G40" i="41" s="1"/>
  <c r="F10" i="41"/>
  <c r="E10" i="41"/>
  <c r="E40" i="41" s="1"/>
  <c r="D10" i="4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D5" i="41"/>
  <c r="N5" i="41" s="1"/>
  <c r="O5" i="41" s="1"/>
  <c r="N45" i="40"/>
  <c r="O45" i="40" s="1"/>
  <c r="N44" i="40"/>
  <c r="O44" i="40" s="1"/>
  <c r="M43" i="40"/>
  <c r="L43" i="40"/>
  <c r="K43" i="40"/>
  <c r="J43" i="40"/>
  <c r="I43" i="40"/>
  <c r="H43" i="40"/>
  <c r="G43" i="40"/>
  <c r="F43" i="40"/>
  <c r="E43" i="40"/>
  <c r="D43" i="40"/>
  <c r="N43" i="40" s="1"/>
  <c r="O43" i="40" s="1"/>
  <c r="N42" i="40"/>
  <c r="O42" i="40" s="1"/>
  <c r="N41" i="40"/>
  <c r="O41" i="40" s="1"/>
  <c r="N40" i="40"/>
  <c r="O40" i="40" s="1"/>
  <c r="N39" i="40"/>
  <c r="O39" i="40" s="1"/>
  <c r="M38" i="40"/>
  <c r="L38" i="40"/>
  <c r="K38" i="40"/>
  <c r="J38" i="40"/>
  <c r="J46" i="40" s="1"/>
  <c r="I38" i="40"/>
  <c r="H38" i="40"/>
  <c r="H46" i="40" s="1"/>
  <c r="G38" i="40"/>
  <c r="F38" i="40"/>
  <c r="E38" i="40"/>
  <c r="D38" i="40"/>
  <c r="D46" i="40" s="1"/>
  <c r="N37" i="40"/>
  <c r="O37" i="40" s="1"/>
  <c r="M36" i="40"/>
  <c r="L36" i="40"/>
  <c r="K36" i="40"/>
  <c r="J36" i="40"/>
  <c r="I36" i="40"/>
  <c r="H36" i="40"/>
  <c r="G36" i="40"/>
  <c r="N36" i="40" s="1"/>
  <c r="O36" i="40" s="1"/>
  <c r="F36" i="40"/>
  <c r="E36" i="40"/>
  <c r="D36" i="40"/>
  <c r="N35" i="40"/>
  <c r="O35" i="40" s="1"/>
  <c r="N34" i="40"/>
  <c r="O34" i="40" s="1"/>
  <c r="N33" i="40"/>
  <c r="O33" i="40" s="1"/>
  <c r="N32" i="40"/>
  <c r="O32" i="40" s="1"/>
  <c r="N31" i="40"/>
  <c r="O31" i="40" s="1"/>
  <c r="N30" i="40"/>
  <c r="O30" i="40" s="1"/>
  <c r="N29" i="40"/>
  <c r="O29" i="40" s="1"/>
  <c r="N28" i="40"/>
  <c r="O28" i="40" s="1"/>
  <c r="N27" i="40"/>
  <c r="O27" i="40" s="1"/>
  <c r="N26" i="40"/>
  <c r="O26" i="40" s="1"/>
  <c r="N25" i="40"/>
  <c r="O25" i="40" s="1"/>
  <c r="N24" i="40"/>
  <c r="O24" i="40" s="1"/>
  <c r="M23" i="40"/>
  <c r="L23" i="40"/>
  <c r="K23" i="40"/>
  <c r="J23" i="40"/>
  <c r="I23" i="40"/>
  <c r="N23" i="40" s="1"/>
  <c r="O23" i="40" s="1"/>
  <c r="H23" i="40"/>
  <c r="G23" i="40"/>
  <c r="F23" i="40"/>
  <c r="E23" i="40"/>
  <c r="D23" i="40"/>
  <c r="N22" i="40"/>
  <c r="O22" i="40" s="1"/>
  <c r="N21" i="40"/>
  <c r="O21" i="40" s="1"/>
  <c r="N20" i="40"/>
  <c r="O20" i="40" s="1"/>
  <c r="N19" i="40"/>
  <c r="O19" i="40" s="1"/>
  <c r="N18" i="40"/>
  <c r="O18" i="40" s="1"/>
  <c r="N17" i="40"/>
  <c r="O17" i="40" s="1"/>
  <c r="N16" i="40"/>
  <c r="O16" i="40" s="1"/>
  <c r="N15" i="40"/>
  <c r="O15" i="40" s="1"/>
  <c r="N14" i="40"/>
  <c r="O14" i="40" s="1"/>
  <c r="M13" i="40"/>
  <c r="L13" i="40"/>
  <c r="K13" i="40"/>
  <c r="J13" i="40"/>
  <c r="I13" i="40"/>
  <c r="H13" i="40"/>
  <c r="N13" i="40" s="1"/>
  <c r="O13" i="40" s="1"/>
  <c r="G13" i="40"/>
  <c r="F13" i="40"/>
  <c r="E13" i="40"/>
  <c r="D13" i="40"/>
  <c r="N12" i="40"/>
  <c r="O12" i="40" s="1"/>
  <c r="M11" i="40"/>
  <c r="M46" i="40" s="1"/>
  <c r="L11" i="40"/>
  <c r="K11" i="40"/>
  <c r="J11" i="40"/>
  <c r="I11" i="40"/>
  <c r="H11" i="40"/>
  <c r="G11" i="40"/>
  <c r="F11" i="40"/>
  <c r="E11" i="40"/>
  <c r="D11" i="40"/>
  <c r="N10" i="40"/>
  <c r="O10" i="40" s="1"/>
  <c r="N9" i="40"/>
  <c r="O9" i="40" s="1"/>
  <c r="N8" i="40"/>
  <c r="O8" i="40" s="1"/>
  <c r="N7" i="40"/>
  <c r="O7" i="40" s="1"/>
  <c r="N6" i="40"/>
  <c r="O6" i="40" s="1"/>
  <c r="M5" i="40"/>
  <c r="L5" i="40"/>
  <c r="K5" i="40"/>
  <c r="J5" i="40"/>
  <c r="I5" i="40"/>
  <c r="I46" i="40" s="1"/>
  <c r="H5" i="40"/>
  <c r="G5" i="40"/>
  <c r="F5" i="40"/>
  <c r="N5" i="40" s="1"/>
  <c r="O5" i="40" s="1"/>
  <c r="E5" i="40"/>
  <c r="E46" i="40" s="1"/>
  <c r="D5" i="40"/>
  <c r="N46" i="39"/>
  <c r="O46" i="39" s="1"/>
  <c r="N45" i="39"/>
  <c r="O45" i="39" s="1"/>
  <c r="M44" i="39"/>
  <c r="L44" i="39"/>
  <c r="K44" i="39"/>
  <c r="J44" i="39"/>
  <c r="I44" i="39"/>
  <c r="H44" i="39"/>
  <c r="G44" i="39"/>
  <c r="F44" i="39"/>
  <c r="N44" i="39" s="1"/>
  <c r="O44" i="39" s="1"/>
  <c r="E44" i="39"/>
  <c r="D44" i="39"/>
  <c r="N43" i="39"/>
  <c r="O43" i="39" s="1"/>
  <c r="N42" i="39"/>
  <c r="O42" i="39" s="1"/>
  <c r="N41" i="39"/>
  <c r="O41" i="39" s="1"/>
  <c r="N40" i="39"/>
  <c r="O40" i="39" s="1"/>
  <c r="M39" i="39"/>
  <c r="M47" i="39" s="1"/>
  <c r="L39" i="39"/>
  <c r="K39" i="39"/>
  <c r="J39" i="39"/>
  <c r="I39" i="39"/>
  <c r="H39" i="39"/>
  <c r="G39" i="39"/>
  <c r="F39" i="39"/>
  <c r="N39" i="39" s="1"/>
  <c r="O39" i="39" s="1"/>
  <c r="E39" i="39"/>
  <c r="D39" i="39"/>
  <c r="N38" i="39"/>
  <c r="O38" i="39" s="1"/>
  <c r="M37" i="39"/>
  <c r="L37" i="39"/>
  <c r="K37" i="39"/>
  <c r="J37" i="39"/>
  <c r="I37" i="39"/>
  <c r="H37" i="39"/>
  <c r="G37" i="39"/>
  <c r="F37" i="39"/>
  <c r="E37" i="39"/>
  <c r="D37" i="39"/>
  <c r="N36" i="39"/>
  <c r="O36" i="39" s="1"/>
  <c r="N35" i="39"/>
  <c r="O35" i="39" s="1"/>
  <c r="N34" i="39"/>
  <c r="O34" i="39" s="1"/>
  <c r="N33" i="39"/>
  <c r="O33" i="39" s="1"/>
  <c r="N32" i="39"/>
  <c r="O32" i="39" s="1"/>
  <c r="N31" i="39"/>
  <c r="O31" i="39" s="1"/>
  <c r="N30" i="39"/>
  <c r="O30" i="39" s="1"/>
  <c r="N29" i="39"/>
  <c r="O29" i="39" s="1"/>
  <c r="N28" i="39"/>
  <c r="O28" i="39" s="1"/>
  <c r="M27" i="39"/>
  <c r="L27" i="39"/>
  <c r="K27" i="39"/>
  <c r="J27" i="39"/>
  <c r="I27" i="39"/>
  <c r="H27" i="39"/>
  <c r="G27" i="39"/>
  <c r="F27" i="39"/>
  <c r="E27" i="39"/>
  <c r="D27" i="39"/>
  <c r="N26" i="39"/>
  <c r="O26" i="39" s="1"/>
  <c r="N25" i="39"/>
  <c r="O25" i="39" s="1"/>
  <c r="N24" i="39"/>
  <c r="O24" i="39" s="1"/>
  <c r="N23" i="39"/>
  <c r="O23" i="39" s="1"/>
  <c r="N22" i="39"/>
  <c r="O22" i="39" s="1"/>
  <c r="N21" i="39"/>
  <c r="O21" i="39" s="1"/>
  <c r="N20" i="39"/>
  <c r="O20" i="39" s="1"/>
  <c r="N19" i="39"/>
  <c r="O19" i="39" s="1"/>
  <c r="N18" i="39"/>
  <c r="O18" i="39" s="1"/>
  <c r="N17" i="39"/>
  <c r="O17" i="39" s="1"/>
  <c r="N16" i="39"/>
  <c r="O16" i="39" s="1"/>
  <c r="N15" i="39"/>
  <c r="O15" i="39" s="1"/>
  <c r="M14" i="39"/>
  <c r="L14" i="39"/>
  <c r="K14" i="39"/>
  <c r="J14" i="39"/>
  <c r="I14" i="39"/>
  <c r="H14" i="39"/>
  <c r="G14" i="39"/>
  <c r="F14" i="39"/>
  <c r="E14" i="39"/>
  <c r="D14" i="39"/>
  <c r="N13" i="39"/>
  <c r="O13" i="39" s="1"/>
  <c r="N12" i="39"/>
  <c r="O12" i="39" s="1"/>
  <c r="M11" i="39"/>
  <c r="L11" i="39"/>
  <c r="K11" i="39"/>
  <c r="J11" i="39"/>
  <c r="I11" i="39"/>
  <c r="H11" i="39"/>
  <c r="G11" i="39"/>
  <c r="F11" i="39"/>
  <c r="E11" i="39"/>
  <c r="D11" i="39"/>
  <c r="D47" i="39" s="1"/>
  <c r="N10" i="39"/>
  <c r="O10" i="39" s="1"/>
  <c r="N9" i="39"/>
  <c r="O9" i="39" s="1"/>
  <c r="N8" i="39"/>
  <c r="O8" i="39" s="1"/>
  <c r="N7" i="39"/>
  <c r="O7" i="39" s="1"/>
  <c r="N6" i="39"/>
  <c r="O6" i="39" s="1"/>
  <c r="M5" i="39"/>
  <c r="L5" i="39"/>
  <c r="L47" i="39" s="1"/>
  <c r="K5" i="39"/>
  <c r="K47" i="39" s="1"/>
  <c r="J5" i="39"/>
  <c r="N5" i="39" s="1"/>
  <c r="O5" i="39" s="1"/>
  <c r="I5" i="39"/>
  <c r="H5" i="39"/>
  <c r="H47" i="39" s="1"/>
  <c r="G5" i="39"/>
  <c r="F5" i="39"/>
  <c r="E5" i="39"/>
  <c r="D5" i="39"/>
  <c r="N45" i="38"/>
  <c r="O45" i="38" s="1"/>
  <c r="M44" i="38"/>
  <c r="L44" i="38"/>
  <c r="K44" i="38"/>
  <c r="J44" i="38"/>
  <c r="I44" i="38"/>
  <c r="H44" i="38"/>
  <c r="G44" i="38"/>
  <c r="F44" i="38"/>
  <c r="E44" i="38"/>
  <c r="D44" i="38"/>
  <c r="N44" i="38" s="1"/>
  <c r="O44" i="38" s="1"/>
  <c r="N43" i="38"/>
  <c r="O43" i="38" s="1"/>
  <c r="N42" i="38"/>
  <c r="O42" i="38" s="1"/>
  <c r="N41" i="38"/>
  <c r="O41" i="38" s="1"/>
  <c r="N40" i="38"/>
  <c r="O40" i="38" s="1"/>
  <c r="M39" i="38"/>
  <c r="L39" i="38"/>
  <c r="K39" i="38"/>
  <c r="J39" i="38"/>
  <c r="I39" i="38"/>
  <c r="H39" i="38"/>
  <c r="G39" i="38"/>
  <c r="F39" i="38"/>
  <c r="E39" i="38"/>
  <c r="D39" i="38"/>
  <c r="N39" i="38" s="1"/>
  <c r="O39" i="38" s="1"/>
  <c r="N38" i="38"/>
  <c r="O38" i="38" s="1"/>
  <c r="M37" i="38"/>
  <c r="L37" i="38"/>
  <c r="K37" i="38"/>
  <c r="J37" i="38"/>
  <c r="I37" i="38"/>
  <c r="H37" i="38"/>
  <c r="G37" i="38"/>
  <c r="G46" i="38" s="1"/>
  <c r="F37" i="38"/>
  <c r="E37" i="38"/>
  <c r="D37" i="38"/>
  <c r="N37" i="38" s="1"/>
  <c r="O37" i="38" s="1"/>
  <c r="N36" i="38"/>
  <c r="O36" i="38" s="1"/>
  <c r="N35" i="38"/>
  <c r="O35" i="38" s="1"/>
  <c r="N34" i="38"/>
  <c r="O34" i="38" s="1"/>
  <c r="N33" i="38"/>
  <c r="O33" i="38" s="1"/>
  <c r="N32" i="38"/>
  <c r="O32" i="38" s="1"/>
  <c r="N31" i="38"/>
  <c r="O31" i="38" s="1"/>
  <c r="N30" i="38"/>
  <c r="O30" i="38" s="1"/>
  <c r="N29" i="38"/>
  <c r="O29" i="38" s="1"/>
  <c r="N28" i="38"/>
  <c r="O28" i="38" s="1"/>
  <c r="N27" i="38"/>
  <c r="O27" i="38" s="1"/>
  <c r="N26" i="38"/>
  <c r="O26" i="38" s="1"/>
  <c r="N25" i="38"/>
  <c r="O25" i="38" s="1"/>
  <c r="M24" i="38"/>
  <c r="L24" i="38"/>
  <c r="K24" i="38"/>
  <c r="J24" i="38"/>
  <c r="I24" i="38"/>
  <c r="N24" i="38" s="1"/>
  <c r="O24" i="38" s="1"/>
  <c r="H24" i="38"/>
  <c r="G24" i="38"/>
  <c r="F24" i="38"/>
  <c r="E24" i="38"/>
  <c r="D24" i="38"/>
  <c r="N23" i="38"/>
  <c r="O23" i="38" s="1"/>
  <c r="N22" i="38"/>
  <c r="O22" i="38" s="1"/>
  <c r="N21" i="38"/>
  <c r="O21" i="38" s="1"/>
  <c r="N20" i="38"/>
  <c r="O20" i="38" s="1"/>
  <c r="N19" i="38"/>
  <c r="O19" i="38" s="1"/>
  <c r="N18" i="38"/>
  <c r="O18" i="38" s="1"/>
  <c r="N17" i="38"/>
  <c r="O17" i="38" s="1"/>
  <c r="N16" i="38"/>
  <c r="O16" i="38" s="1"/>
  <c r="N15" i="38"/>
  <c r="O15" i="38" s="1"/>
  <c r="N14" i="38"/>
  <c r="O14" i="38" s="1"/>
  <c r="N13" i="38"/>
  <c r="O13" i="38" s="1"/>
  <c r="N12" i="38"/>
  <c r="O12" i="38" s="1"/>
  <c r="M11" i="38"/>
  <c r="L11" i="38"/>
  <c r="K11" i="38"/>
  <c r="J11" i="38"/>
  <c r="J46" i="38" s="1"/>
  <c r="I11" i="38"/>
  <c r="H11" i="38"/>
  <c r="G11" i="38"/>
  <c r="F11" i="38"/>
  <c r="E11" i="38"/>
  <c r="N11" i="38" s="1"/>
  <c r="O11" i="38" s="1"/>
  <c r="D11" i="38"/>
  <c r="N10" i="38"/>
  <c r="O10" i="38" s="1"/>
  <c r="N9" i="38"/>
  <c r="O9" i="38" s="1"/>
  <c r="N8" i="38"/>
  <c r="O8" i="38" s="1"/>
  <c r="N7" i="38"/>
  <c r="O7" i="38" s="1"/>
  <c r="N6" i="38"/>
  <c r="O6" i="38" s="1"/>
  <c r="M5" i="38"/>
  <c r="L5" i="38"/>
  <c r="K5" i="38"/>
  <c r="K46" i="38" s="1"/>
  <c r="J5" i="38"/>
  <c r="I5" i="38"/>
  <c r="I46" i="38"/>
  <c r="H5" i="38"/>
  <c r="H46" i="38" s="1"/>
  <c r="G5" i="38"/>
  <c r="F5" i="38"/>
  <c r="E5" i="38"/>
  <c r="D5" i="38"/>
  <c r="D46" i="38" s="1"/>
  <c r="N43" i="37"/>
  <c r="O43" i="37"/>
  <c r="M42" i="37"/>
  <c r="L42" i="37"/>
  <c r="K42" i="37"/>
  <c r="K44" i="37" s="1"/>
  <c r="J42" i="37"/>
  <c r="I42" i="37"/>
  <c r="H42" i="37"/>
  <c r="G42" i="37"/>
  <c r="F42" i="37"/>
  <c r="E42" i="37"/>
  <c r="D42" i="37"/>
  <c r="N41" i="37"/>
  <c r="O41" i="37" s="1"/>
  <c r="N40" i="37"/>
  <c r="O40" i="37"/>
  <c r="N39" i="37"/>
  <c r="O39" i="37" s="1"/>
  <c r="N38" i="37"/>
  <c r="O38" i="37" s="1"/>
  <c r="M37" i="37"/>
  <c r="L37" i="37"/>
  <c r="K37" i="37"/>
  <c r="J37" i="37"/>
  <c r="I37" i="37"/>
  <c r="H37" i="37"/>
  <c r="G37" i="37"/>
  <c r="F37" i="37"/>
  <c r="E37" i="37"/>
  <c r="D37" i="37"/>
  <c r="N36" i="37"/>
  <c r="O36" i="37"/>
  <c r="M35" i="37"/>
  <c r="L35" i="37"/>
  <c r="L44" i="37" s="1"/>
  <c r="K35" i="37"/>
  <c r="J35" i="37"/>
  <c r="I35" i="37"/>
  <c r="H35" i="37"/>
  <c r="G35" i="37"/>
  <c r="F35" i="37"/>
  <c r="N35" i="37" s="1"/>
  <c r="O35" i="37" s="1"/>
  <c r="E35" i="37"/>
  <c r="D35" i="37"/>
  <c r="N34" i="37"/>
  <c r="O34" i="37" s="1"/>
  <c r="N33" i="37"/>
  <c r="O33" i="37" s="1"/>
  <c r="N32" i="37"/>
  <c r="O32" i="37" s="1"/>
  <c r="N31" i="37"/>
  <c r="O31" i="37" s="1"/>
  <c r="N30" i="37"/>
  <c r="O30" i="37" s="1"/>
  <c r="N29" i="37"/>
  <c r="O29" i="37" s="1"/>
  <c r="N28" i="37"/>
  <c r="O28" i="37" s="1"/>
  <c r="N27" i="37"/>
  <c r="O27" i="37" s="1"/>
  <c r="N26" i="37"/>
  <c r="O26" i="37" s="1"/>
  <c r="N25" i="37"/>
  <c r="O25" i="37" s="1"/>
  <c r="N24" i="37"/>
  <c r="O24" i="37" s="1"/>
  <c r="M23" i="37"/>
  <c r="L23" i="37"/>
  <c r="K23" i="37"/>
  <c r="J23" i="37"/>
  <c r="I23" i="37"/>
  <c r="H23" i="37"/>
  <c r="G23" i="37"/>
  <c r="F23" i="37"/>
  <c r="E23" i="37"/>
  <c r="D23" i="37"/>
  <c r="N23" i="37" s="1"/>
  <c r="O23" i="37" s="1"/>
  <c r="N22" i="37"/>
  <c r="O22" i="37" s="1"/>
  <c r="N21" i="37"/>
  <c r="O21" i="37" s="1"/>
  <c r="N20" i="37"/>
  <c r="O20" i="37" s="1"/>
  <c r="N19" i="37"/>
  <c r="O19" i="37" s="1"/>
  <c r="N18" i="37"/>
  <c r="O18" i="37" s="1"/>
  <c r="N17" i="37"/>
  <c r="O17" i="37"/>
  <c r="N16" i="37"/>
  <c r="O16" i="37" s="1"/>
  <c r="N15" i="37"/>
  <c r="O15" i="37" s="1"/>
  <c r="N14" i="37"/>
  <c r="O14" i="37" s="1"/>
  <c r="M13" i="37"/>
  <c r="L13" i="37"/>
  <c r="K13" i="37"/>
  <c r="J13" i="37"/>
  <c r="I13" i="37"/>
  <c r="H13" i="37"/>
  <c r="G13" i="37"/>
  <c r="F13" i="37"/>
  <c r="E13" i="37"/>
  <c r="D13" i="37"/>
  <c r="N12" i="37"/>
  <c r="O12" i="37" s="1"/>
  <c r="M11" i="37"/>
  <c r="L11" i="37"/>
  <c r="K11" i="37"/>
  <c r="J11" i="37"/>
  <c r="I11" i="37"/>
  <c r="H11" i="37"/>
  <c r="G11" i="37"/>
  <c r="F11" i="37"/>
  <c r="F44" i="37" s="1"/>
  <c r="E11" i="37"/>
  <c r="E44" i="37" s="1"/>
  <c r="D11" i="37"/>
  <c r="D44" i="37" s="1"/>
  <c r="N10" i="37"/>
  <c r="O10" i="37" s="1"/>
  <c r="N9" i="37"/>
  <c r="O9" i="37" s="1"/>
  <c r="N8" i="37"/>
  <c r="O8" i="37" s="1"/>
  <c r="N7" i="37"/>
  <c r="O7" i="37" s="1"/>
  <c r="N6" i="37"/>
  <c r="O6" i="37" s="1"/>
  <c r="M5" i="37"/>
  <c r="L5" i="37"/>
  <c r="K5" i="37"/>
  <c r="J5" i="37"/>
  <c r="I5" i="37"/>
  <c r="I44" i="37" s="1"/>
  <c r="H5" i="37"/>
  <c r="H44" i="37" s="1"/>
  <c r="G5" i="37"/>
  <c r="F5" i="37"/>
  <c r="E5" i="37"/>
  <c r="D5" i="37"/>
  <c r="N5" i="37" s="1"/>
  <c r="O5" i="37" s="1"/>
  <c r="N45" i="36"/>
  <c r="O45" i="36" s="1"/>
  <c r="M44" i="36"/>
  <c r="L44" i="36"/>
  <c r="K44" i="36"/>
  <c r="J44" i="36"/>
  <c r="I44" i="36"/>
  <c r="H44" i="36"/>
  <c r="G44" i="36"/>
  <c r="F44" i="36"/>
  <c r="E44" i="36"/>
  <c r="D44" i="36"/>
  <c r="N43" i="36"/>
  <c r="O43" i="36" s="1"/>
  <c r="N42" i="36"/>
  <c r="O42" i="36" s="1"/>
  <c r="N41" i="36"/>
  <c r="O41" i="36"/>
  <c r="N40" i="36"/>
  <c r="O40" i="36" s="1"/>
  <c r="M39" i="36"/>
  <c r="L39" i="36"/>
  <c r="K39" i="36"/>
  <c r="J39" i="36"/>
  <c r="I39" i="36"/>
  <c r="H39" i="36"/>
  <c r="G39" i="36"/>
  <c r="G46" i="36" s="1"/>
  <c r="F39" i="36"/>
  <c r="N39" i="36" s="1"/>
  <c r="O39" i="36" s="1"/>
  <c r="E39" i="36"/>
  <c r="D39" i="36"/>
  <c r="N38" i="36"/>
  <c r="O38" i="36"/>
  <c r="M37" i="36"/>
  <c r="L37" i="36"/>
  <c r="K37" i="36"/>
  <c r="J37" i="36"/>
  <c r="I37" i="36"/>
  <c r="H37" i="36"/>
  <c r="G37" i="36"/>
  <c r="F37" i="36"/>
  <c r="E37" i="36"/>
  <c r="D37" i="36"/>
  <c r="N36" i="36"/>
  <c r="O36" i="36" s="1"/>
  <c r="N35" i="36"/>
  <c r="O35" i="36" s="1"/>
  <c r="N34" i="36"/>
  <c r="O34" i="36" s="1"/>
  <c r="N33" i="36"/>
  <c r="O33" i="36" s="1"/>
  <c r="N32" i="36"/>
  <c r="O32" i="36" s="1"/>
  <c r="N31" i="36"/>
  <c r="O31" i="36" s="1"/>
  <c r="N30" i="36"/>
  <c r="O30" i="36" s="1"/>
  <c r="N29" i="36"/>
  <c r="O29" i="36" s="1"/>
  <c r="N28" i="36"/>
  <c r="O28" i="36" s="1"/>
  <c r="N27" i="36"/>
  <c r="O27" i="36" s="1"/>
  <c r="N26" i="36"/>
  <c r="O26" i="36" s="1"/>
  <c r="M25" i="36"/>
  <c r="L25" i="36"/>
  <c r="K25" i="36"/>
  <c r="K46" i="36" s="1"/>
  <c r="J25" i="36"/>
  <c r="I25" i="36"/>
  <c r="H25" i="36"/>
  <c r="G25" i="36"/>
  <c r="F25" i="36"/>
  <c r="E25" i="36"/>
  <c r="D25" i="36"/>
  <c r="N24" i="36"/>
  <c r="O24" i="36" s="1"/>
  <c r="N23" i="36"/>
  <c r="O23" i="36" s="1"/>
  <c r="N22" i="36"/>
  <c r="O22" i="36" s="1"/>
  <c r="N21" i="36"/>
  <c r="O21" i="36" s="1"/>
  <c r="N20" i="36"/>
  <c r="O20" i="36" s="1"/>
  <c r="N19" i="36"/>
  <c r="O19" i="36" s="1"/>
  <c r="N18" i="36"/>
  <c r="O18" i="36" s="1"/>
  <c r="N17" i="36"/>
  <c r="O17" i="36" s="1"/>
  <c r="N16" i="36"/>
  <c r="O16" i="36" s="1"/>
  <c r="N15" i="36"/>
  <c r="O15" i="36" s="1"/>
  <c r="N14" i="36"/>
  <c r="O14" i="36" s="1"/>
  <c r="M13" i="36"/>
  <c r="L13" i="36"/>
  <c r="L46" i="36" s="1"/>
  <c r="K13" i="36"/>
  <c r="J13" i="36"/>
  <c r="J46" i="36" s="1"/>
  <c r="I13" i="36"/>
  <c r="H13" i="36"/>
  <c r="G13" i="36"/>
  <c r="F13" i="36"/>
  <c r="E13" i="36"/>
  <c r="D13" i="36"/>
  <c r="N12" i="36"/>
  <c r="O12" i="36" s="1"/>
  <c r="M11" i="36"/>
  <c r="L11" i="36"/>
  <c r="K11" i="36"/>
  <c r="J11" i="36"/>
  <c r="I11" i="36"/>
  <c r="H11" i="36"/>
  <c r="G11" i="36"/>
  <c r="F11" i="36"/>
  <c r="E11" i="36"/>
  <c r="D11" i="36"/>
  <c r="N10" i="36"/>
  <c r="O10" i="36" s="1"/>
  <c r="N9" i="36"/>
  <c r="O9" i="36" s="1"/>
  <c r="N8" i="36"/>
  <c r="O8" i="36" s="1"/>
  <c r="N7" i="36"/>
  <c r="O7" i="36" s="1"/>
  <c r="N6" i="36"/>
  <c r="O6" i="36" s="1"/>
  <c r="M5" i="36"/>
  <c r="L5" i="36"/>
  <c r="K5" i="36"/>
  <c r="J5" i="36"/>
  <c r="I5" i="36"/>
  <c r="N5" i="36" s="1"/>
  <c r="O5" i="36" s="1"/>
  <c r="H5" i="36"/>
  <c r="H46" i="36" s="1"/>
  <c r="G5" i="36"/>
  <c r="F5" i="36"/>
  <c r="F46" i="36" s="1"/>
  <c r="E5" i="36"/>
  <c r="E46" i="36" s="1"/>
  <c r="D5" i="36"/>
  <c r="N47" i="35"/>
  <c r="O47" i="35" s="1"/>
  <c r="M46" i="35"/>
  <c r="L46" i="35"/>
  <c r="K46" i="35"/>
  <c r="J46" i="35"/>
  <c r="I46" i="35"/>
  <c r="N46" i="35" s="1"/>
  <c r="O46" i="35" s="1"/>
  <c r="H46" i="35"/>
  <c r="G46" i="35"/>
  <c r="F46" i="35"/>
  <c r="E46" i="35"/>
  <c r="D46" i="35"/>
  <c r="N45" i="35"/>
  <c r="O45" i="35" s="1"/>
  <c r="N44" i="35"/>
  <c r="O44" i="35" s="1"/>
  <c r="N43" i="35"/>
  <c r="O43" i="35" s="1"/>
  <c r="N42" i="35"/>
  <c r="O42" i="35" s="1"/>
  <c r="M41" i="35"/>
  <c r="L41" i="35"/>
  <c r="K41" i="35"/>
  <c r="J41" i="35"/>
  <c r="I41" i="35"/>
  <c r="H41" i="35"/>
  <c r="G41" i="35"/>
  <c r="F41" i="35"/>
  <c r="E41" i="35"/>
  <c r="D41" i="35"/>
  <c r="N41" i="35" s="1"/>
  <c r="O41" i="35" s="1"/>
  <c r="N40" i="35"/>
  <c r="O40" i="35" s="1"/>
  <c r="M39" i="35"/>
  <c r="L39" i="35"/>
  <c r="K39" i="35"/>
  <c r="J39" i="35"/>
  <c r="I39" i="35"/>
  <c r="H39" i="35"/>
  <c r="G39" i="35"/>
  <c r="F39" i="35"/>
  <c r="N39" i="35" s="1"/>
  <c r="O39" i="35" s="1"/>
  <c r="E39" i="35"/>
  <c r="D39" i="35"/>
  <c r="N38" i="35"/>
  <c r="O38" i="35" s="1"/>
  <c r="N37" i="35"/>
  <c r="O37" i="35" s="1"/>
  <c r="N36" i="35"/>
  <c r="O36" i="35" s="1"/>
  <c r="N35" i="35"/>
  <c r="O35" i="35" s="1"/>
  <c r="N34" i="35"/>
  <c r="O34" i="35" s="1"/>
  <c r="N33" i="35"/>
  <c r="O33" i="35" s="1"/>
  <c r="N32" i="35"/>
  <c r="O32" i="35" s="1"/>
  <c r="N31" i="35"/>
  <c r="O31" i="35" s="1"/>
  <c r="N30" i="35"/>
  <c r="O30" i="35" s="1"/>
  <c r="N29" i="35"/>
  <c r="O29" i="35" s="1"/>
  <c r="N28" i="35"/>
  <c r="O28" i="35" s="1"/>
  <c r="N27" i="35"/>
  <c r="O27" i="35" s="1"/>
  <c r="M26" i="35"/>
  <c r="L26" i="35"/>
  <c r="K26" i="35"/>
  <c r="J26" i="35"/>
  <c r="I26" i="35"/>
  <c r="H26" i="35"/>
  <c r="N26" i="35" s="1"/>
  <c r="O26" i="35" s="1"/>
  <c r="G26" i="35"/>
  <c r="F26" i="35"/>
  <c r="E26" i="35"/>
  <c r="D26" i="35"/>
  <c r="N25" i="35"/>
  <c r="O25" i="35" s="1"/>
  <c r="N24" i="35"/>
  <c r="O24" i="35" s="1"/>
  <c r="N23" i="35"/>
  <c r="O23" i="35" s="1"/>
  <c r="N22" i="35"/>
  <c r="O22" i="35" s="1"/>
  <c r="N21" i="35"/>
  <c r="O21" i="35" s="1"/>
  <c r="N20" i="35"/>
  <c r="O20" i="35" s="1"/>
  <c r="N19" i="35"/>
  <c r="O19" i="35" s="1"/>
  <c r="N18" i="35"/>
  <c r="O18" i="35" s="1"/>
  <c r="N17" i="35"/>
  <c r="O17" i="35" s="1"/>
  <c r="N16" i="35"/>
  <c r="O16" i="35" s="1"/>
  <c r="N15" i="35"/>
  <c r="O15" i="35" s="1"/>
  <c r="N14" i="35"/>
  <c r="O14" i="35" s="1"/>
  <c r="M13" i="35"/>
  <c r="L13" i="35"/>
  <c r="K13" i="35"/>
  <c r="J13" i="35"/>
  <c r="I13" i="35"/>
  <c r="H13" i="35"/>
  <c r="G13" i="35"/>
  <c r="F13" i="35"/>
  <c r="E13" i="35"/>
  <c r="D13" i="35"/>
  <c r="N13" i="35" s="1"/>
  <c r="O13" i="35" s="1"/>
  <c r="N12" i="35"/>
  <c r="O12" i="35" s="1"/>
  <c r="M11" i="35"/>
  <c r="L11" i="35"/>
  <c r="K11" i="35"/>
  <c r="J11" i="35"/>
  <c r="I11" i="35"/>
  <c r="I48" i="35" s="1"/>
  <c r="H11" i="35"/>
  <c r="G11" i="35"/>
  <c r="F11" i="35"/>
  <c r="E11" i="35"/>
  <c r="D11" i="35"/>
  <c r="D48" i="35" s="1"/>
  <c r="N48" i="35" s="1"/>
  <c r="O48" i="35" s="1"/>
  <c r="N10" i="35"/>
  <c r="O10" i="35" s="1"/>
  <c r="N9" i="35"/>
  <c r="O9" i="35" s="1"/>
  <c r="N8" i="35"/>
  <c r="O8" i="35" s="1"/>
  <c r="N7" i="35"/>
  <c r="O7" i="35" s="1"/>
  <c r="N6" i="35"/>
  <c r="O6" i="35" s="1"/>
  <c r="M5" i="35"/>
  <c r="M48" i="35" s="1"/>
  <c r="L5" i="35"/>
  <c r="K5" i="35"/>
  <c r="K48" i="35" s="1"/>
  <c r="J5" i="35"/>
  <c r="J48" i="35" s="1"/>
  <c r="I5" i="35"/>
  <c r="H5" i="35"/>
  <c r="G5" i="35"/>
  <c r="F5" i="35"/>
  <c r="F48" i="35" s="1"/>
  <c r="E5" i="35"/>
  <c r="E48" i="35" s="1"/>
  <c r="D5" i="35"/>
  <c r="N49" i="34"/>
  <c r="O49" i="34" s="1"/>
  <c r="M48" i="34"/>
  <c r="L48" i="34"/>
  <c r="K48" i="34"/>
  <c r="J48" i="34"/>
  <c r="I48" i="34"/>
  <c r="H48" i="34"/>
  <c r="G48" i="34"/>
  <c r="F48" i="34"/>
  <c r="E48" i="34"/>
  <c r="D48" i="34"/>
  <c r="N47" i="34"/>
  <c r="O47" i="34" s="1"/>
  <c r="N46" i="34"/>
  <c r="O46" i="34" s="1"/>
  <c r="N45" i="34"/>
  <c r="O45" i="34" s="1"/>
  <c r="N44" i="34"/>
  <c r="O44" i="34" s="1"/>
  <c r="M43" i="34"/>
  <c r="L43" i="34"/>
  <c r="K43" i="34"/>
  <c r="J43" i="34"/>
  <c r="I43" i="34"/>
  <c r="H43" i="34"/>
  <c r="G43" i="34"/>
  <c r="F43" i="34"/>
  <c r="E43" i="34"/>
  <c r="D43" i="34"/>
  <c r="N42" i="34"/>
  <c r="O42" i="34" s="1"/>
  <c r="M41" i="34"/>
  <c r="L41" i="34"/>
  <c r="K41" i="34"/>
  <c r="J41" i="34"/>
  <c r="I41" i="34"/>
  <c r="H41" i="34"/>
  <c r="G41" i="34"/>
  <c r="G50" i="34" s="1"/>
  <c r="F41" i="34"/>
  <c r="E41" i="34"/>
  <c r="D41" i="34"/>
  <c r="N40" i="34"/>
  <c r="O40" i="34" s="1"/>
  <c r="N39" i="34"/>
  <c r="O39" i="34" s="1"/>
  <c r="N38" i="34"/>
  <c r="O38" i="34" s="1"/>
  <c r="N37" i="34"/>
  <c r="O37" i="34" s="1"/>
  <c r="N36" i="34"/>
  <c r="O36" i="34" s="1"/>
  <c r="N35" i="34"/>
  <c r="O35" i="34" s="1"/>
  <c r="N34" i="34"/>
  <c r="O34" i="34" s="1"/>
  <c r="N33" i="34"/>
  <c r="O33" i="34" s="1"/>
  <c r="N32" i="34"/>
  <c r="O32" i="34" s="1"/>
  <c r="N31" i="34"/>
  <c r="O31" i="34" s="1"/>
  <c r="N30" i="34"/>
  <c r="O30" i="34" s="1"/>
  <c r="M29" i="34"/>
  <c r="L29" i="34"/>
  <c r="K29" i="34"/>
  <c r="J29" i="34"/>
  <c r="I29" i="34"/>
  <c r="H29" i="34"/>
  <c r="G29" i="34"/>
  <c r="F29" i="34"/>
  <c r="E29" i="34"/>
  <c r="D29" i="34"/>
  <c r="N28" i="34"/>
  <c r="O28" i="34" s="1"/>
  <c r="N27" i="34"/>
  <c r="O27" i="34" s="1"/>
  <c r="N26" i="34"/>
  <c r="O26" i="34" s="1"/>
  <c r="N25" i="34"/>
  <c r="O25" i="34" s="1"/>
  <c r="N24" i="34"/>
  <c r="O24" i="34" s="1"/>
  <c r="N23" i="34"/>
  <c r="O23" i="34" s="1"/>
  <c r="N22" i="34"/>
  <c r="O22" i="34"/>
  <c r="N21" i="34"/>
  <c r="O21" i="34" s="1"/>
  <c r="N20" i="34"/>
  <c r="O20" i="34" s="1"/>
  <c r="N19" i="34"/>
  <c r="O19" i="34" s="1"/>
  <c r="N18" i="34"/>
  <c r="O18" i="34" s="1"/>
  <c r="N17" i="34"/>
  <c r="O17" i="34" s="1"/>
  <c r="N16" i="34"/>
  <c r="O16" i="34" s="1"/>
  <c r="N15" i="34"/>
  <c r="O15" i="34" s="1"/>
  <c r="N14" i="34"/>
  <c r="O14" i="34" s="1"/>
  <c r="M13" i="34"/>
  <c r="L13" i="34"/>
  <c r="K13" i="34"/>
  <c r="J13" i="34"/>
  <c r="J50" i="34" s="1"/>
  <c r="I13" i="34"/>
  <c r="H13" i="34"/>
  <c r="G13" i="34"/>
  <c r="F13" i="34"/>
  <c r="E13" i="34"/>
  <c r="N13" i="34" s="1"/>
  <c r="O13" i="34" s="1"/>
  <c r="D13" i="34"/>
  <c r="N12" i="34"/>
  <c r="O12" i="34" s="1"/>
  <c r="M11" i="34"/>
  <c r="L11" i="34"/>
  <c r="K11" i="34"/>
  <c r="K50" i="34" s="1"/>
  <c r="J11" i="34"/>
  <c r="I11" i="34"/>
  <c r="H11" i="34"/>
  <c r="G11" i="34"/>
  <c r="F11" i="34"/>
  <c r="N11" i="34" s="1"/>
  <c r="O11" i="34" s="1"/>
  <c r="E11" i="34"/>
  <c r="D11" i="34"/>
  <c r="N10" i="34"/>
  <c r="O10" i="34" s="1"/>
  <c r="N9" i="34"/>
  <c r="O9" i="34" s="1"/>
  <c r="N8" i="34"/>
  <c r="O8" i="34" s="1"/>
  <c r="N7" i="34"/>
  <c r="O7" i="34" s="1"/>
  <c r="N6" i="34"/>
  <c r="O6" i="34" s="1"/>
  <c r="M5" i="34"/>
  <c r="L5" i="34"/>
  <c r="K5" i="34"/>
  <c r="J5" i="34"/>
  <c r="I5" i="34"/>
  <c r="H5" i="34"/>
  <c r="H50" i="34" s="1"/>
  <c r="G5" i="34"/>
  <c r="F5" i="34"/>
  <c r="E5" i="34"/>
  <c r="E50" i="34" s="1"/>
  <c r="D5" i="34"/>
  <c r="N48" i="33"/>
  <c r="O48" i="33" s="1"/>
  <c r="N27" i="33"/>
  <c r="O27" i="33" s="1"/>
  <c r="N28" i="33"/>
  <c r="O28" i="33" s="1"/>
  <c r="N29" i="33"/>
  <c r="O29" i="33" s="1"/>
  <c r="N30" i="33"/>
  <c r="O30" i="33" s="1"/>
  <c r="N31" i="33"/>
  <c r="O31" i="33" s="1"/>
  <c r="N32" i="33"/>
  <c r="O32" i="33" s="1"/>
  <c r="N33" i="33"/>
  <c r="O33" i="33" s="1"/>
  <c r="N34" i="33"/>
  <c r="O34" i="33" s="1"/>
  <c r="N35" i="33"/>
  <c r="O35" i="33" s="1"/>
  <c r="N36" i="33"/>
  <c r="O36" i="33" s="1"/>
  <c r="N37" i="33"/>
  <c r="O37" i="33" s="1"/>
  <c r="N38" i="33"/>
  <c r="O38" i="33" s="1"/>
  <c r="N15" i="33"/>
  <c r="O15" i="33" s="1"/>
  <c r="N16" i="33"/>
  <c r="O16" i="33" s="1"/>
  <c r="N17" i="33"/>
  <c r="O17" i="33" s="1"/>
  <c r="N18" i="33"/>
  <c r="O18" i="33" s="1"/>
  <c r="N19" i="33"/>
  <c r="O19" i="33" s="1"/>
  <c r="N20" i="33"/>
  <c r="O20" i="33" s="1"/>
  <c r="N21" i="33"/>
  <c r="O21" i="33" s="1"/>
  <c r="N22" i="33"/>
  <c r="O22" i="33" s="1"/>
  <c r="N23" i="33"/>
  <c r="O23" i="33" s="1"/>
  <c r="N24" i="33"/>
  <c r="O24" i="33" s="1"/>
  <c r="N25" i="33"/>
  <c r="O25" i="33" s="1"/>
  <c r="E26" i="33"/>
  <c r="F26" i="33"/>
  <c r="G26" i="33"/>
  <c r="H26" i="33"/>
  <c r="I26" i="33"/>
  <c r="J26" i="33"/>
  <c r="K26" i="33"/>
  <c r="L26" i="33"/>
  <c r="M26" i="33"/>
  <c r="D26" i="33"/>
  <c r="E13" i="33"/>
  <c r="F13" i="33"/>
  <c r="G13" i="33"/>
  <c r="H13" i="33"/>
  <c r="I13" i="33"/>
  <c r="J13" i="33"/>
  <c r="K13" i="33"/>
  <c r="L13" i="33"/>
  <c r="M13" i="33"/>
  <c r="D13" i="33"/>
  <c r="E11" i="33"/>
  <c r="F11" i="33"/>
  <c r="G11" i="33"/>
  <c r="H11" i="33"/>
  <c r="I11" i="33"/>
  <c r="J11" i="33"/>
  <c r="K11" i="33"/>
  <c r="L11" i="33"/>
  <c r="M11" i="33"/>
  <c r="M49" i="33" s="1"/>
  <c r="D11" i="33"/>
  <c r="N11" i="33" s="1"/>
  <c r="O11" i="33" s="1"/>
  <c r="E5" i="33"/>
  <c r="F5" i="33"/>
  <c r="G5" i="33"/>
  <c r="H5" i="33"/>
  <c r="I5" i="33"/>
  <c r="J5" i="33"/>
  <c r="K5" i="33"/>
  <c r="L5" i="33"/>
  <c r="M5" i="33"/>
  <c r="D5" i="33"/>
  <c r="N5" i="33" s="1"/>
  <c r="O5" i="33" s="1"/>
  <c r="E47" i="33"/>
  <c r="F47" i="33"/>
  <c r="G47" i="33"/>
  <c r="H47" i="33"/>
  <c r="I47" i="33"/>
  <c r="J47" i="33"/>
  <c r="K47" i="33"/>
  <c r="L47" i="33"/>
  <c r="M47" i="33"/>
  <c r="D47" i="33"/>
  <c r="N43" i="33"/>
  <c r="O43" i="33" s="1"/>
  <c r="N44" i="33"/>
  <c r="O44" i="33" s="1"/>
  <c r="N45" i="33"/>
  <c r="O45" i="33" s="1"/>
  <c r="N46" i="33"/>
  <c r="O46" i="33" s="1"/>
  <c r="N42" i="33"/>
  <c r="O42" i="33" s="1"/>
  <c r="E41" i="33"/>
  <c r="F41" i="33"/>
  <c r="G41" i="33"/>
  <c r="H41" i="33"/>
  <c r="I41" i="33"/>
  <c r="J41" i="33"/>
  <c r="K41" i="33"/>
  <c r="L41" i="33"/>
  <c r="N41" i="33" s="1"/>
  <c r="O41" i="33" s="1"/>
  <c r="M41" i="33"/>
  <c r="D41" i="33"/>
  <c r="E39" i="33"/>
  <c r="F39" i="33"/>
  <c r="G39" i="33"/>
  <c r="H39" i="33"/>
  <c r="I39" i="33"/>
  <c r="J39" i="33"/>
  <c r="K39" i="33"/>
  <c r="L39" i="33"/>
  <c r="M39" i="33"/>
  <c r="D39" i="33"/>
  <c r="N40" i="33"/>
  <c r="O40" i="33" s="1"/>
  <c r="N12" i="33"/>
  <c r="O12" i="33"/>
  <c r="N7" i="33"/>
  <c r="O7" i="33" s="1"/>
  <c r="N8" i="33"/>
  <c r="O8" i="33" s="1"/>
  <c r="N9" i="33"/>
  <c r="O9" i="33" s="1"/>
  <c r="N10" i="33"/>
  <c r="O10" i="33"/>
  <c r="N6" i="33"/>
  <c r="O6" i="33" s="1"/>
  <c r="N14" i="33"/>
  <c r="O14" i="33"/>
  <c r="H48" i="35"/>
  <c r="L48" i="35"/>
  <c r="G48" i="35"/>
  <c r="N37" i="36"/>
  <c r="O37" i="36" s="1"/>
  <c r="D46" i="36"/>
  <c r="J44" i="37"/>
  <c r="N37" i="37"/>
  <c r="O37" i="37" s="1"/>
  <c r="G44" i="37"/>
  <c r="J47" i="39"/>
  <c r="G47" i="39"/>
  <c r="E47" i="39"/>
  <c r="F47" i="39"/>
  <c r="N11" i="39"/>
  <c r="O11" i="39" s="1"/>
  <c r="N37" i="39"/>
  <c r="O37" i="39" s="1"/>
  <c r="I47" i="39"/>
  <c r="N27" i="39"/>
  <c r="O27" i="39" s="1"/>
  <c r="N14" i="39"/>
  <c r="O14" i="39" s="1"/>
  <c r="K46" i="40"/>
  <c r="L46" i="40"/>
  <c r="N11" i="40"/>
  <c r="O11" i="40" s="1"/>
  <c r="M40" i="41"/>
  <c r="L40" i="41"/>
  <c r="J40" i="41"/>
  <c r="N37" i="41"/>
  <c r="O37" i="41" s="1"/>
  <c r="D40" i="41"/>
  <c r="F40" i="41"/>
  <c r="N29" i="41"/>
  <c r="O29" i="41" s="1"/>
  <c r="K45" i="42"/>
  <c r="N40" i="42"/>
  <c r="O40" i="42" s="1"/>
  <c r="J45" i="42"/>
  <c r="H45" i="42"/>
  <c r="N33" i="42"/>
  <c r="O33" i="42"/>
  <c r="I45" i="42"/>
  <c r="L44" i="43"/>
  <c r="M44" i="43"/>
  <c r="N5" i="43"/>
  <c r="O5" i="43" s="1"/>
  <c r="J44" i="43"/>
  <c r="K44" i="43"/>
  <c r="N35" i="43"/>
  <c r="O35" i="43" s="1"/>
  <c r="E44" i="43"/>
  <c r="F44" i="43"/>
  <c r="G44" i="43"/>
  <c r="L46" i="44"/>
  <c r="M46" i="44"/>
  <c r="F46" i="44"/>
  <c r="N10" i="44"/>
  <c r="O10" i="44" s="1"/>
  <c r="I46" i="44"/>
  <c r="D46" i="44"/>
  <c r="M44" i="45"/>
  <c r="J44" i="45"/>
  <c r="N10" i="45"/>
  <c r="O10" i="45" s="1"/>
  <c r="N42" i="45"/>
  <c r="O42" i="45"/>
  <c r="E44" i="45"/>
  <c r="D44" i="45"/>
  <c r="O43" i="46"/>
  <c r="P43" i="46" s="1"/>
  <c r="O34" i="46"/>
  <c r="P34" i="46" s="1"/>
  <c r="O36" i="46"/>
  <c r="P36" i="46" s="1"/>
  <c r="O23" i="46"/>
  <c r="P23" i="46"/>
  <c r="D45" i="46"/>
  <c r="J45" i="46"/>
  <c r="O13" i="46"/>
  <c r="P13" i="46" s="1"/>
  <c r="L45" i="46"/>
  <c r="E45" i="46"/>
  <c r="F45" i="46"/>
  <c r="M45" i="46"/>
  <c r="G45" i="46"/>
  <c r="H45" i="46"/>
  <c r="O5" i="46"/>
  <c r="P5" i="46" s="1"/>
  <c r="I45" i="46"/>
  <c r="O50" i="48" l="1"/>
  <c r="P50" i="48" s="1"/>
  <c r="N45" i="42"/>
  <c r="O45" i="42" s="1"/>
  <c r="N44" i="43"/>
  <c r="O44" i="43" s="1"/>
  <c r="N44" i="37"/>
  <c r="O44" i="37" s="1"/>
  <c r="N47" i="39"/>
  <c r="O47" i="39" s="1"/>
  <c r="F46" i="38"/>
  <c r="E46" i="38"/>
  <c r="N46" i="38" s="1"/>
  <c r="O46" i="38" s="1"/>
  <c r="N5" i="35"/>
  <c r="O5" i="35" s="1"/>
  <c r="N5" i="34"/>
  <c r="O5" i="34" s="1"/>
  <c r="F50" i="34"/>
  <c r="N11" i="36"/>
  <c r="O11" i="36" s="1"/>
  <c r="H40" i="41"/>
  <c r="N40" i="41" s="1"/>
  <c r="O40" i="41" s="1"/>
  <c r="O45" i="46"/>
  <c r="P45" i="46" s="1"/>
  <c r="N10" i="43"/>
  <c r="O10" i="43" s="1"/>
  <c r="N5" i="42"/>
  <c r="O5" i="42" s="1"/>
  <c r="N13" i="36"/>
  <c r="O13" i="36" s="1"/>
  <c r="N39" i="33"/>
  <c r="O39" i="33" s="1"/>
  <c r="M44" i="37"/>
  <c r="G46" i="40"/>
  <c r="N47" i="33"/>
  <c r="O47" i="33" s="1"/>
  <c r="I50" i="34"/>
  <c r="I44" i="45"/>
  <c r="G49" i="33"/>
  <c r="F49" i="33"/>
  <c r="N12" i="42"/>
  <c r="O12" i="42" s="1"/>
  <c r="N11" i="35"/>
  <c r="O11" i="35" s="1"/>
  <c r="N43" i="34"/>
  <c r="O43" i="34" s="1"/>
  <c r="E49" i="33"/>
  <c r="L50" i="34"/>
  <c r="N48" i="34"/>
  <c r="O48" i="34" s="1"/>
  <c r="M46" i="36"/>
  <c r="K44" i="45"/>
  <c r="N44" i="45" s="1"/>
  <c r="O44" i="45" s="1"/>
  <c r="I46" i="36"/>
  <c r="N46" i="36" s="1"/>
  <c r="O46" i="36" s="1"/>
  <c r="M50" i="34"/>
  <c r="L46" i="38"/>
  <c r="E46" i="44"/>
  <c r="F46" i="40"/>
  <c r="N13" i="33"/>
  <c r="O13" i="33" s="1"/>
  <c r="M46" i="38"/>
  <c r="N5" i="38"/>
  <c r="O5" i="38" s="1"/>
  <c r="N41" i="34"/>
  <c r="O41" i="34" s="1"/>
  <c r="N25" i="36"/>
  <c r="O25" i="36" s="1"/>
  <c r="N13" i="37"/>
  <c r="O13" i="37" s="1"/>
  <c r="N11" i="37"/>
  <c r="O11" i="37" s="1"/>
  <c r="D49" i="33"/>
  <c r="D50" i="34"/>
  <c r="N50" i="34" s="1"/>
  <c r="O50" i="34" s="1"/>
  <c r="N29" i="34"/>
  <c r="O29" i="34" s="1"/>
  <c r="K46" i="44"/>
  <c r="N33" i="44"/>
  <c r="O33" i="44" s="1"/>
  <c r="O47" i="47"/>
  <c r="P47" i="47" s="1"/>
  <c r="L49" i="33"/>
  <c r="G46" i="44"/>
  <c r="N44" i="36"/>
  <c r="O44" i="36" s="1"/>
  <c r="N38" i="40"/>
  <c r="O38" i="40" s="1"/>
  <c r="N42" i="37"/>
  <c r="O42" i="37" s="1"/>
  <c r="N5" i="44"/>
  <c r="O5" i="44" s="1"/>
  <c r="K49" i="33"/>
  <c r="N20" i="44"/>
  <c r="O20" i="44" s="1"/>
  <c r="J49" i="33"/>
  <c r="I49" i="33"/>
  <c r="H49" i="33"/>
  <c r="N26" i="33"/>
  <c r="O26" i="33" s="1"/>
  <c r="N46" i="44" l="1"/>
  <c r="O46" i="44" s="1"/>
  <c r="N49" i="33"/>
  <c r="O49" i="33" s="1"/>
  <c r="N46" i="40"/>
  <c r="O46" i="40" s="1"/>
</calcChain>
</file>

<file path=xl/sharedStrings.xml><?xml version="1.0" encoding="utf-8"?>
<sst xmlns="http://schemas.openxmlformats.org/spreadsheetml/2006/main" count="996" uniqueCount="166">
  <si>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</si>
  <si>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</si>
  <si>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</si>
  <si>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</si>
  <si>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</si>
  <si>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</si>
  <si>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</si>
  <si>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</si>
  <si>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</si>
  <si>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First Local Option Fuel Tax (1 to 6 Cents)</t>
  </si>
  <si>
    <t>Discretionary Sales Surtaxes</t>
  </si>
  <si>
    <t>Communications Services Taxes</t>
  </si>
  <si>
    <t>Local Business Tax</t>
  </si>
  <si>
    <t>Permits, Fees, and Special Assessments</t>
  </si>
  <si>
    <t>Other Permits, Fees, and Special Assessments</t>
  </si>
  <si>
    <t>Federal Grant - General Government</t>
  </si>
  <si>
    <t>Federal Grant - Public Safety</t>
  </si>
  <si>
    <t>Intergovernmental Revenue</t>
  </si>
  <si>
    <t>Federal Grant - Culture / Recreation</t>
  </si>
  <si>
    <t>Federal Grant - Physical Environment - Sewer / Wastewater</t>
  </si>
  <si>
    <t>State Grant - Culture / Recreation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</si>
  <si>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</si>
  <si>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</si>
  <si>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</si>
  <si>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</si>
  <si>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Transportation - Other Transportation</t>
  </si>
  <si>
    <t>Grants from Other Local Units - Public Safety</t>
  </si>
  <si>
    <t>Grants from Other Local Units - Other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</si>
  <si>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</si>
  <si>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</si>
  <si>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</si>
  <si>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</si>
  <si>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</si>
  <si>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</si>
  <si>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</si>
  <si>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Administrative Service Fees</t>
  </si>
  <si>
    <t>Public Safety - Law Enforcement Services</t>
  </si>
  <si>
    <t>Physical Environment - Electric Utility</t>
  </si>
  <si>
    <t>Physical Environment - Gas Utility</t>
  </si>
  <si>
    <t>Physical Environment - Water Utility</t>
  </si>
  <si>
    <t>Physical Environment - Garbage / Solid Waste</t>
  </si>
  <si>
    <t>Physical Environment - Sewer / Wastewater Utility</t>
  </si>
  <si>
    <t>Human Services - Animal Control and Shelter Fees</t>
  </si>
  <si>
    <t>Human Services - Other Human Services Charges</t>
  </si>
  <si>
    <t>Culture / Recreation - Cultural Services</t>
  </si>
  <si>
    <t>Culture / Recreation - Special Events</t>
  </si>
  <si>
    <t>Culture / Recreation - Special Recreation Facilities</t>
  </si>
  <si>
    <t>Total - All Account Codes</t>
  </si>
  <si>
    <t>Local Fiscal Year Ended September 30, 2009</t>
  </si>
  <si>
    <t>Court-Ordered Judgments and Fines - As Decided by Circuit Court Civil</t>
  </si>
  <si>
    <t>Interest and Other Earnings - Interest</t>
  </si>
  <si>
    <t>Rents and Royalties</t>
  </si>
  <si>
    <t>Sale of Surplus Materials and Scrap</t>
  </si>
  <si>
    <t>Pension Fund Contributions</t>
  </si>
  <si>
    <t>Other Miscellaneous Revenues - Other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</si>
  <si>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</si>
  <si>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</si>
  <si>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</si>
  <si>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</si>
  <si>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</si>
  <si>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</si>
  <si>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</si>
  <si>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Contributions from Enterprise Operations</t>
  </si>
  <si>
    <t>Chattahoochee Revenues Reported by Account Code and Fund Type</t>
  </si>
  <si>
    <t>Local Fiscal Year Ended September 30, 2010</t>
  </si>
  <si>
    <t>Other General Taxes</t>
  </si>
  <si>
    <t>Licenses</t>
  </si>
  <si>
    <t>State Grant - Physical Environment - Water Supply System</t>
  </si>
  <si>
    <t>State Grant - Human Services - Other Human Services</t>
  </si>
  <si>
    <t>Grants from Other Local Units - Human Services</t>
  </si>
  <si>
    <t>General Gov't (Not Court-Related) - Internal Service Fund Fees and Charges</t>
  </si>
  <si>
    <t>Public Safety - Other Public Safety Charges and Fees</t>
  </si>
  <si>
    <t>Culture / Recreation - Parks and Recreation</t>
  </si>
  <si>
    <t>Culture / Recreation - Other Culture / Recreation Charges</t>
  </si>
  <si>
    <t>Other Judgments, Fines, and Forfeits</t>
  </si>
  <si>
    <t>2010 Municipal Census Population:</t>
  </si>
  <si>
    <t>Local Fiscal Year Ended September 30, 2011</t>
  </si>
  <si>
    <t>Franchise Fee - Telecommunications</t>
  </si>
  <si>
    <t>Federal Grant - Physical Environment - Gas Supply System</t>
  </si>
  <si>
    <t>Federal Grant - Human Services - Other Human Services</t>
  </si>
  <si>
    <t>Economic Environment - Other Economic Environment Charges</t>
  </si>
  <si>
    <t>Other Charges for Services</t>
  </si>
  <si>
    <t>Non-Operating - Inter-Fund Group Transfers In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</si>
  <si>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</si>
  <si>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</si>
  <si>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</si>
  <si>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State Grant - Public Safety</t>
  </si>
  <si>
    <t>2012 Municipal Population:</t>
  </si>
  <si>
    <t>Local Fiscal Year Ended September 30, 2013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</si>
  <si>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</si>
  <si>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</si>
  <si>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</si>
  <si>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</si>
  <si>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</si>
  <si>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</si>
  <si>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2013 Municipal Population:</t>
  </si>
  <si>
    <t>Local Fiscal Year Ended September 30, 2008</t>
  </si>
  <si>
    <t>Federal Grant - Transportation - Other Transportation</t>
  </si>
  <si>
    <t>State Grant - General Government</t>
  </si>
  <si>
    <t>2008 Municipal Population:</t>
  </si>
  <si>
    <t>Local Fiscal Year Ended September 30, 2014</t>
  </si>
  <si>
    <t>Impact Fees - Residential - Other</t>
  </si>
  <si>
    <t>State Grant - Physical Environment - Sewer / Wastewater</t>
  </si>
  <si>
    <t>Grants from Other Local Units - Transportation</t>
  </si>
  <si>
    <t>General Government - Administrative Service Fees</t>
  </si>
  <si>
    <t>Fines - Local Ordinance Violations</t>
  </si>
  <si>
    <t>Proceeds of General Capital Asset Dispositions - Sales</t>
  </si>
  <si>
    <t>2014 Municipal Population:</t>
  </si>
  <si>
    <t>Local Fiscal Year Ended September 30, 2015</t>
  </si>
  <si>
    <t>Local Option Taxes</t>
  </si>
  <si>
    <t>General Government - Other General Government Charges and Fees</t>
  </si>
  <si>
    <t>Court-Related Revenues - Restricted Board Revenue - Animal Control Surcharge</t>
  </si>
  <si>
    <t>Court-Ordered Judgments and Fines - Other Court-Ordered</t>
  </si>
  <si>
    <t>2015 Municipal Population:</t>
  </si>
  <si>
    <t>Local Fiscal Year Ended September 30, 2016</t>
  </si>
  <si>
    <t>State Grant - Other</t>
  </si>
  <si>
    <t>General Government - County Officer Commission and Fees</t>
  </si>
  <si>
    <t>Physical Environment - Conservation and Resource Management</t>
  </si>
  <si>
    <t>Contributions and Donations from Private Sources</t>
  </si>
  <si>
    <t>Proprietary Non-Operating - Interest</t>
  </si>
  <si>
    <t>2016 Municipal Population:</t>
  </si>
  <si>
    <t>Local Fiscal Year Ended September 30, 2017</t>
  </si>
  <si>
    <t>State Shared Revenues - Other</t>
  </si>
  <si>
    <t>Proceeds - Debt Proceeds</t>
  </si>
  <si>
    <t>2017 Municipal Population:</t>
  </si>
  <si>
    <t>Local Fiscal Year Ended September 30, 2018</t>
  </si>
  <si>
    <t>State Grant - Physical Environment - Other Physical Environment</t>
  </si>
  <si>
    <t>State Grant - Transportation - Other Transportation</t>
  </si>
  <si>
    <t>Public Safety - Fire Protection</t>
  </si>
  <si>
    <t>Physical Environment - Other Physical Environment Charges</t>
  </si>
  <si>
    <t>2018 Municipal Population:</t>
  </si>
  <si>
    <t>Local Fiscal Year Ended September 30, 2019</t>
  </si>
  <si>
    <t>Proprietary Non-Operating - Federal Grants and Donations</t>
  </si>
  <si>
    <t>Proprietary Non-Operating - Other Non-Operating Sources</t>
  </si>
  <si>
    <t>2019 Municipal Population:</t>
  </si>
  <si>
    <t>Local Fiscal Year Ended September 30, 2020</t>
  </si>
  <si>
    <t>Transportation - Other Transportation Charges</t>
  </si>
  <si>
    <t>Court-Ordered Judgments and Fines - As Decided by County Court Criminal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</si>
  <si>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</si>
  <si>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</si>
  <si>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</si>
  <si>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</si>
  <si>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</si>
  <si>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</si>
  <si>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</si>
  <si>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Local Government Infrastructure Surtax</t>
  </si>
  <si>
    <t>State Communications Services Taxes</t>
  </si>
  <si>
    <t>Permits - Other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</si>
  <si>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</si>
  <si>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</si>
  <si>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</si>
  <si>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Court-Ordered Judgments and Fines - Other</t>
  </si>
  <si>
    <t>Sales - Disposition of Fixed Assets</t>
  </si>
  <si>
    <t>2021 Municipal Population:</t>
  </si>
  <si>
    <t>Local Fiscal Year Ended September 30, 2022</t>
  </si>
  <si>
    <t>Local Communications Services Taxes</t>
  </si>
  <si>
    <t>Other Fees and Special Assessments</t>
  </si>
  <si>
    <t>Federal Grant - Economic Environment</t>
  </si>
  <si>
    <t>Federal Grant - Other Federal Grants</t>
  </si>
  <si>
    <t>State Shared Revenues - General Government - Insurance License Tax</t>
  </si>
  <si>
    <t>2022 Municipal Population:</t>
  </si>
  <si>
    <t>Local Fiscal Year Ended September 30, 2023</t>
  </si>
  <si>
    <t>Federal Grant - Physical Environment - Water Supply System</t>
  </si>
  <si>
    <t>Federal Grant - American Rescue Plan Act Funds</t>
  </si>
  <si>
    <t>State Shared Revenues - Transportation - Fuel Tax Refunds and Credits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</si>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</sst>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14212-9665-46DF-82B8-FDBDA2502BE0}">
  <sheetPr>
    <pageSetUpPr fitToPage="1"/>
  </sheetPr>
  <dimension ref="A1:ED54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63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161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55</v>
      </c>
      <c r="B3" s="108"/>
      <c r="C3" s="109"/>
      <c r="D3" s="113" t="s">
        <v>28</v>
      </c>
      <c r="E3" s="114"/>
      <c r="F3" s="114"/>
      <c r="G3" s="114"/>
      <c r="H3" s="115"/>
      <c r="I3" s="113" t="s">
        <v>29</v>
      </c>
      <c r="J3" s="115"/>
      <c r="K3" s="113" t="s">
        <v>31</v>
      </c>
      <c r="L3" s="114"/>
      <c r="M3" s="115"/>
      <c r="N3" s="49"/>
      <c r="O3" s="50"/>
      <c r="P3" s="116" t="s">
        <v>140</v>
      </c>
      <c r="Q3" s="51"/>
      <c r="R3"/>
    </row>
    <row r="4" spans="1:134" ht="32.25" customHeight="1" thickBot="1">
      <c r="A4" s="110"/>
      <c r="B4" s="111"/>
      <c r="C4" s="112"/>
      <c r="D4" s="52" t="s">
        <v>3</v>
      </c>
      <c r="E4" s="52" t="s">
        <v>56</v>
      </c>
      <c r="F4" s="52" t="s">
        <v>57</v>
      </c>
      <c r="G4" s="52" t="s">
        <v>58</v>
      </c>
      <c r="H4" s="52" t="s">
        <v>4</v>
      </c>
      <c r="I4" s="52" t="s">
        <v>5</v>
      </c>
      <c r="J4" s="53" t="s">
        <v>59</v>
      </c>
      <c r="K4" s="53" t="s">
        <v>6</v>
      </c>
      <c r="L4" s="53" t="s">
        <v>7</v>
      </c>
      <c r="M4" s="53" t="s">
        <v>141</v>
      </c>
      <c r="N4" s="53" t="s">
        <v>8</v>
      </c>
      <c r="O4" s="53" t="s">
        <v>142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143</v>
      </c>
      <c r="B5" s="57"/>
      <c r="C5" s="57"/>
      <c r="D5" s="58">
        <f t="shared" ref="D5:N5" si="0">SUM(D6:D10)</f>
        <v>546250</v>
      </c>
      <c r="E5" s="58">
        <f t="shared" si="0"/>
        <v>0</v>
      </c>
      <c r="F5" s="58">
        <f t="shared" si="0"/>
        <v>0</v>
      </c>
      <c r="G5" s="58">
        <f t="shared" si="0"/>
        <v>0</v>
      </c>
      <c r="H5" s="58">
        <f t="shared" si="0"/>
        <v>0</v>
      </c>
      <c r="I5" s="58">
        <f t="shared" si="0"/>
        <v>0</v>
      </c>
      <c r="J5" s="58">
        <f t="shared" si="0"/>
        <v>0</v>
      </c>
      <c r="K5" s="58">
        <f t="shared" si="0"/>
        <v>0</v>
      </c>
      <c r="L5" s="58">
        <f t="shared" si="0"/>
        <v>0</v>
      </c>
      <c r="M5" s="58">
        <f t="shared" si="0"/>
        <v>0</v>
      </c>
      <c r="N5" s="58">
        <f t="shared" si="0"/>
        <v>0</v>
      </c>
      <c r="O5" s="59">
        <f>SUM(D5:N5)</f>
        <v>546250</v>
      </c>
      <c r="P5" s="60">
        <f t="shared" ref="P5:P50" si="1">(O5/P$52)</f>
        <v>177.75789131142207</v>
      </c>
      <c r="Q5" s="61"/>
    </row>
    <row r="6" spans="1:134">
      <c r="A6" s="63"/>
      <c r="B6" s="64">
        <v>311</v>
      </c>
      <c r="C6" s="65" t="s">
        <v>1</v>
      </c>
      <c r="D6" s="66">
        <v>104394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104394</v>
      </c>
      <c r="P6" s="67">
        <f t="shared" si="1"/>
        <v>33.971363488447771</v>
      </c>
      <c r="Q6" s="68"/>
    </row>
    <row r="7" spans="1:134">
      <c r="A7" s="63"/>
      <c r="B7" s="64">
        <v>312.41000000000003</v>
      </c>
      <c r="C7" s="65" t="s">
        <v>144</v>
      </c>
      <c r="D7" s="66">
        <v>179868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0" si="2">SUM(D7:N7)</f>
        <v>179868</v>
      </c>
      <c r="P7" s="67">
        <f t="shared" si="1"/>
        <v>58.531727953140255</v>
      </c>
      <c r="Q7" s="68"/>
    </row>
    <row r="8" spans="1:134">
      <c r="A8" s="63"/>
      <c r="B8" s="64">
        <v>312.63</v>
      </c>
      <c r="C8" s="65" t="s">
        <v>145</v>
      </c>
      <c r="D8" s="66">
        <v>206440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2"/>
        <v>206440</v>
      </c>
      <c r="P8" s="67">
        <f t="shared" si="1"/>
        <v>67.178652782297434</v>
      </c>
      <c r="Q8" s="68"/>
    </row>
    <row r="9" spans="1:134">
      <c r="A9" s="63"/>
      <c r="B9" s="64">
        <v>315.10000000000002</v>
      </c>
      <c r="C9" s="65" t="s">
        <v>146</v>
      </c>
      <c r="D9" s="66">
        <v>50769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2"/>
        <v>50769</v>
      </c>
      <c r="P9" s="67">
        <f t="shared" si="1"/>
        <v>16.520989261308166</v>
      </c>
      <c r="Q9" s="68"/>
    </row>
    <row r="10" spans="1:134">
      <c r="A10" s="63"/>
      <c r="B10" s="64">
        <v>316</v>
      </c>
      <c r="C10" s="65" t="s">
        <v>90</v>
      </c>
      <c r="D10" s="66">
        <v>4779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2"/>
        <v>4779</v>
      </c>
      <c r="P10" s="67">
        <f t="shared" si="1"/>
        <v>1.5551578262284413</v>
      </c>
      <c r="Q10" s="68"/>
    </row>
    <row r="11" spans="1:134" ht="15.75">
      <c r="A11" s="69" t="s">
        <v>13</v>
      </c>
      <c r="B11" s="70"/>
      <c r="C11" s="71"/>
      <c r="D11" s="72">
        <f t="shared" ref="D11:N11" si="3">SUM(D12:D12)</f>
        <v>50</v>
      </c>
      <c r="E11" s="72">
        <f t="shared" si="3"/>
        <v>0</v>
      </c>
      <c r="F11" s="72">
        <f t="shared" si="3"/>
        <v>0</v>
      </c>
      <c r="G11" s="72">
        <f t="shared" si="3"/>
        <v>0</v>
      </c>
      <c r="H11" s="72">
        <f t="shared" si="3"/>
        <v>0</v>
      </c>
      <c r="I11" s="72">
        <f t="shared" si="3"/>
        <v>0</v>
      </c>
      <c r="J11" s="72">
        <f t="shared" si="3"/>
        <v>0</v>
      </c>
      <c r="K11" s="72">
        <f t="shared" si="3"/>
        <v>0</v>
      </c>
      <c r="L11" s="72">
        <f t="shared" si="3"/>
        <v>0</v>
      </c>
      <c r="M11" s="72">
        <f t="shared" si="3"/>
        <v>0</v>
      </c>
      <c r="N11" s="72">
        <f t="shared" si="3"/>
        <v>0</v>
      </c>
      <c r="O11" s="73">
        <f>SUM(D11:N11)</f>
        <v>50</v>
      </c>
      <c r="P11" s="74">
        <f t="shared" si="1"/>
        <v>1.6270745200130166E-2</v>
      </c>
      <c r="Q11" s="75"/>
    </row>
    <row r="12" spans="1:134">
      <c r="A12" s="63"/>
      <c r="B12" s="64">
        <v>322.89999999999998</v>
      </c>
      <c r="C12" s="65" t="s">
        <v>147</v>
      </c>
      <c r="D12" s="66">
        <v>50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ref="O12" si="4">SUM(D12:N12)</f>
        <v>50</v>
      </c>
      <c r="P12" s="67">
        <f t="shared" si="1"/>
        <v>1.6270745200130166E-2</v>
      </c>
      <c r="Q12" s="68"/>
    </row>
    <row r="13" spans="1:134" ht="15.75">
      <c r="A13" s="69" t="s">
        <v>148</v>
      </c>
      <c r="B13" s="70"/>
      <c r="C13" s="71"/>
      <c r="D13" s="72">
        <f t="shared" ref="D13:N13" si="5">SUM(D14:D28)</f>
        <v>826029</v>
      </c>
      <c r="E13" s="72">
        <f t="shared" si="5"/>
        <v>0</v>
      </c>
      <c r="F13" s="72">
        <f t="shared" si="5"/>
        <v>0</v>
      </c>
      <c r="G13" s="72">
        <f t="shared" si="5"/>
        <v>0</v>
      </c>
      <c r="H13" s="72">
        <f t="shared" si="5"/>
        <v>0</v>
      </c>
      <c r="I13" s="72">
        <f t="shared" si="5"/>
        <v>755115</v>
      </c>
      <c r="J13" s="72">
        <f t="shared" si="5"/>
        <v>0</v>
      </c>
      <c r="K13" s="72">
        <f t="shared" si="5"/>
        <v>0</v>
      </c>
      <c r="L13" s="72">
        <f t="shared" si="5"/>
        <v>0</v>
      </c>
      <c r="M13" s="72">
        <f t="shared" si="5"/>
        <v>0</v>
      </c>
      <c r="N13" s="72">
        <f t="shared" si="5"/>
        <v>0</v>
      </c>
      <c r="O13" s="73">
        <f>SUM(D13:N13)</f>
        <v>1581144</v>
      </c>
      <c r="P13" s="74">
        <f t="shared" si="1"/>
        <v>514.52782297429223</v>
      </c>
      <c r="Q13" s="75"/>
    </row>
    <row r="14" spans="1:134">
      <c r="A14" s="63"/>
      <c r="B14" s="64">
        <v>331.1</v>
      </c>
      <c r="C14" s="65" t="s">
        <v>15</v>
      </c>
      <c r="D14" s="66">
        <v>167660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>SUM(D14:N14)</f>
        <v>167660</v>
      </c>
      <c r="P14" s="67">
        <f t="shared" si="1"/>
        <v>54.559062805076472</v>
      </c>
      <c r="Q14" s="68"/>
    </row>
    <row r="15" spans="1:134">
      <c r="A15" s="63"/>
      <c r="B15" s="64">
        <v>331.2</v>
      </c>
      <c r="C15" s="65" t="s">
        <v>16</v>
      </c>
      <c r="D15" s="66">
        <v>85000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>SUM(D15:N15)</f>
        <v>85000</v>
      </c>
      <c r="P15" s="67">
        <f t="shared" si="1"/>
        <v>27.660266840221283</v>
      </c>
      <c r="Q15" s="68"/>
    </row>
    <row r="16" spans="1:134">
      <c r="A16" s="63"/>
      <c r="B16" s="64">
        <v>331.31</v>
      </c>
      <c r="C16" s="65" t="s">
        <v>162</v>
      </c>
      <c r="D16" s="66">
        <v>0</v>
      </c>
      <c r="E16" s="66">
        <v>0</v>
      </c>
      <c r="F16" s="66">
        <v>0</v>
      </c>
      <c r="G16" s="66">
        <v>0</v>
      </c>
      <c r="H16" s="66">
        <v>0</v>
      </c>
      <c r="I16" s="66">
        <v>193714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ref="O16:O26" si="6">SUM(D16:N16)</f>
        <v>193714</v>
      </c>
      <c r="P16" s="67">
        <f t="shared" si="1"/>
        <v>63.037422713960297</v>
      </c>
      <c r="Q16" s="68"/>
    </row>
    <row r="17" spans="1:17">
      <c r="A17" s="63"/>
      <c r="B17" s="64">
        <v>331.5</v>
      </c>
      <c r="C17" s="65" t="s">
        <v>157</v>
      </c>
      <c r="D17" s="66">
        <v>3938</v>
      </c>
      <c r="E17" s="66">
        <v>0</v>
      </c>
      <c r="F17" s="66">
        <v>0</v>
      </c>
      <c r="G17" s="66">
        <v>0</v>
      </c>
      <c r="H17" s="66">
        <v>0</v>
      </c>
      <c r="I17" s="66">
        <v>86355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si="6"/>
        <v>90293</v>
      </c>
      <c r="P17" s="67">
        <f t="shared" si="1"/>
        <v>29.38268792710706</v>
      </c>
      <c r="Q17" s="68"/>
    </row>
    <row r="18" spans="1:17">
      <c r="A18" s="63"/>
      <c r="B18" s="64">
        <v>331.51</v>
      </c>
      <c r="C18" s="65" t="s">
        <v>163</v>
      </c>
      <c r="D18" s="66">
        <v>66043</v>
      </c>
      <c r="E18" s="66">
        <v>0</v>
      </c>
      <c r="F18" s="66">
        <v>0</v>
      </c>
      <c r="G18" s="66">
        <v>0</v>
      </c>
      <c r="H18" s="66">
        <v>0</v>
      </c>
      <c r="I18" s="66">
        <v>444129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6"/>
        <v>510172</v>
      </c>
      <c r="P18" s="67">
        <f t="shared" si="1"/>
        <v>166.01757240481615</v>
      </c>
      <c r="Q18" s="68"/>
    </row>
    <row r="19" spans="1:17">
      <c r="A19" s="63"/>
      <c r="B19" s="64">
        <v>331.9</v>
      </c>
      <c r="C19" s="65" t="s">
        <v>158</v>
      </c>
      <c r="D19" s="66">
        <v>14700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6"/>
        <v>14700</v>
      </c>
      <c r="P19" s="67">
        <f t="shared" si="1"/>
        <v>4.7835990888382689</v>
      </c>
      <c r="Q19" s="68"/>
    </row>
    <row r="20" spans="1:17">
      <c r="A20" s="63"/>
      <c r="B20" s="64">
        <v>334.2</v>
      </c>
      <c r="C20" s="65" t="s">
        <v>86</v>
      </c>
      <c r="D20" s="66">
        <v>65699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6"/>
        <v>65699</v>
      </c>
      <c r="P20" s="67">
        <f t="shared" si="1"/>
        <v>21.379433778067035</v>
      </c>
      <c r="Q20" s="68"/>
    </row>
    <row r="21" spans="1:17">
      <c r="A21" s="63"/>
      <c r="B21" s="64">
        <v>334.35</v>
      </c>
      <c r="C21" s="65" t="s">
        <v>102</v>
      </c>
      <c r="D21" s="66">
        <v>0</v>
      </c>
      <c r="E21" s="66">
        <v>0</v>
      </c>
      <c r="F21" s="66">
        <v>0</v>
      </c>
      <c r="G21" s="66">
        <v>0</v>
      </c>
      <c r="H21" s="66">
        <v>0</v>
      </c>
      <c r="I21" s="66">
        <v>30917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6"/>
        <v>30917</v>
      </c>
      <c r="P21" s="67">
        <f t="shared" si="1"/>
        <v>10.060852587048487</v>
      </c>
      <c r="Q21" s="68"/>
    </row>
    <row r="22" spans="1:17">
      <c r="A22" s="63"/>
      <c r="B22" s="64">
        <v>334.7</v>
      </c>
      <c r="C22" s="65" t="s">
        <v>20</v>
      </c>
      <c r="D22" s="66">
        <v>79000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si="6"/>
        <v>79000</v>
      </c>
      <c r="P22" s="67">
        <f t="shared" si="1"/>
        <v>25.707777416205662</v>
      </c>
      <c r="Q22" s="68"/>
    </row>
    <row r="23" spans="1:17">
      <c r="A23" s="63"/>
      <c r="B23" s="64">
        <v>335.125</v>
      </c>
      <c r="C23" s="65" t="s">
        <v>149</v>
      </c>
      <c r="D23" s="66">
        <v>188579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si="6"/>
        <v>188579</v>
      </c>
      <c r="P23" s="67">
        <f t="shared" si="1"/>
        <v>61.366417181906932</v>
      </c>
      <c r="Q23" s="68"/>
    </row>
    <row r="24" spans="1:17">
      <c r="A24" s="63"/>
      <c r="B24" s="64">
        <v>335.14</v>
      </c>
      <c r="C24" s="65" t="s">
        <v>92</v>
      </c>
      <c r="D24" s="66">
        <v>412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si="6"/>
        <v>412</v>
      </c>
      <c r="P24" s="67">
        <f t="shared" si="1"/>
        <v>0.13407094044907256</v>
      </c>
      <c r="Q24" s="68"/>
    </row>
    <row r="25" spans="1:17">
      <c r="A25" s="63"/>
      <c r="B25" s="64">
        <v>335.15</v>
      </c>
      <c r="C25" s="65" t="s">
        <v>93</v>
      </c>
      <c r="D25" s="66">
        <v>979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si="6"/>
        <v>979</v>
      </c>
      <c r="P25" s="67">
        <f t="shared" si="1"/>
        <v>0.31858119101854865</v>
      </c>
      <c r="Q25" s="68"/>
    </row>
    <row r="26" spans="1:17">
      <c r="A26" s="63"/>
      <c r="B26" s="64">
        <v>335.18</v>
      </c>
      <c r="C26" s="65" t="s">
        <v>150</v>
      </c>
      <c r="D26" s="66">
        <v>112071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si="6"/>
        <v>112071</v>
      </c>
      <c r="P26" s="67">
        <f t="shared" si="1"/>
        <v>36.469573706475757</v>
      </c>
      <c r="Q26" s="68"/>
    </row>
    <row r="27" spans="1:17">
      <c r="A27" s="63"/>
      <c r="B27" s="64">
        <v>335.45</v>
      </c>
      <c r="C27" s="65" t="s">
        <v>164</v>
      </c>
      <c r="D27" s="66">
        <v>5573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ref="O27:O28" si="7">SUM(D27:N27)</f>
        <v>5573</v>
      </c>
      <c r="P27" s="67">
        <f t="shared" si="1"/>
        <v>1.8135372600065083</v>
      </c>
      <c r="Q27" s="68"/>
    </row>
    <row r="28" spans="1:17">
      <c r="A28" s="63"/>
      <c r="B28" s="64">
        <v>337.2</v>
      </c>
      <c r="C28" s="65" t="s">
        <v>26</v>
      </c>
      <c r="D28" s="66">
        <v>36375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si="7"/>
        <v>36375</v>
      </c>
      <c r="P28" s="67">
        <f t="shared" si="1"/>
        <v>11.836967133094696</v>
      </c>
      <c r="Q28" s="68"/>
    </row>
    <row r="29" spans="1:17" ht="15.75">
      <c r="A29" s="69" t="s">
        <v>32</v>
      </c>
      <c r="B29" s="70"/>
      <c r="C29" s="71"/>
      <c r="D29" s="72">
        <f t="shared" ref="D29:N29" si="8">SUM(D30:D39)</f>
        <v>481847</v>
      </c>
      <c r="E29" s="72">
        <f t="shared" si="8"/>
        <v>0</v>
      </c>
      <c r="F29" s="72">
        <f t="shared" si="8"/>
        <v>0</v>
      </c>
      <c r="G29" s="72">
        <f t="shared" si="8"/>
        <v>0</v>
      </c>
      <c r="H29" s="72">
        <f t="shared" si="8"/>
        <v>0</v>
      </c>
      <c r="I29" s="72">
        <f t="shared" si="8"/>
        <v>4376746</v>
      </c>
      <c r="J29" s="72">
        <f t="shared" si="8"/>
        <v>0</v>
      </c>
      <c r="K29" s="72">
        <f t="shared" si="8"/>
        <v>0</v>
      </c>
      <c r="L29" s="72">
        <f t="shared" si="8"/>
        <v>0</v>
      </c>
      <c r="M29" s="72">
        <f t="shared" si="8"/>
        <v>0</v>
      </c>
      <c r="N29" s="72">
        <f t="shared" si="8"/>
        <v>0</v>
      </c>
      <c r="O29" s="72">
        <f>SUM(D29:N29)</f>
        <v>4858593</v>
      </c>
      <c r="P29" s="74">
        <f t="shared" si="1"/>
        <v>1581.0585746827205</v>
      </c>
      <c r="Q29" s="75"/>
    </row>
    <row r="30" spans="1:17">
      <c r="A30" s="63"/>
      <c r="B30" s="64">
        <v>342.1</v>
      </c>
      <c r="C30" s="65" t="s">
        <v>36</v>
      </c>
      <c r="D30" s="66">
        <v>33159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ref="O30:O39" si="9">SUM(D30:N30)</f>
        <v>33159</v>
      </c>
      <c r="P30" s="67">
        <f t="shared" si="1"/>
        <v>10.790432801822323</v>
      </c>
      <c r="Q30" s="68"/>
    </row>
    <row r="31" spans="1:17">
      <c r="A31" s="63"/>
      <c r="B31" s="64">
        <v>342.2</v>
      </c>
      <c r="C31" s="65" t="s">
        <v>128</v>
      </c>
      <c r="D31" s="66">
        <v>24911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 t="shared" si="9"/>
        <v>24911</v>
      </c>
      <c r="P31" s="67">
        <f t="shared" si="1"/>
        <v>8.1064106736088508</v>
      </c>
      <c r="Q31" s="68"/>
    </row>
    <row r="32" spans="1:17">
      <c r="A32" s="63"/>
      <c r="B32" s="64">
        <v>343.1</v>
      </c>
      <c r="C32" s="65" t="s">
        <v>37</v>
      </c>
      <c r="D32" s="66">
        <v>0</v>
      </c>
      <c r="E32" s="66">
        <v>0</v>
      </c>
      <c r="F32" s="66">
        <v>0</v>
      </c>
      <c r="G32" s="66">
        <v>0</v>
      </c>
      <c r="H32" s="66">
        <v>0</v>
      </c>
      <c r="I32" s="66">
        <v>3648665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si="9"/>
        <v>3648665</v>
      </c>
      <c r="P32" s="67">
        <f t="shared" si="1"/>
        <v>1187.3299707126587</v>
      </c>
      <c r="Q32" s="68"/>
    </row>
    <row r="33" spans="1:17">
      <c r="A33" s="63"/>
      <c r="B33" s="64">
        <v>343.2</v>
      </c>
      <c r="C33" s="65" t="s">
        <v>38</v>
      </c>
      <c r="D33" s="66">
        <v>0</v>
      </c>
      <c r="E33" s="66">
        <v>0</v>
      </c>
      <c r="F33" s="66">
        <v>0</v>
      </c>
      <c r="G33" s="66">
        <v>0</v>
      </c>
      <c r="H33" s="66">
        <v>0</v>
      </c>
      <c r="I33" s="66">
        <v>158356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si="9"/>
        <v>158356</v>
      </c>
      <c r="P33" s="67">
        <f t="shared" si="1"/>
        <v>51.53140253823625</v>
      </c>
      <c r="Q33" s="68"/>
    </row>
    <row r="34" spans="1:17">
      <c r="A34" s="63"/>
      <c r="B34" s="64">
        <v>343.3</v>
      </c>
      <c r="C34" s="65" t="s">
        <v>39</v>
      </c>
      <c r="D34" s="66">
        <v>0</v>
      </c>
      <c r="E34" s="66">
        <v>0</v>
      </c>
      <c r="F34" s="66">
        <v>0</v>
      </c>
      <c r="G34" s="66">
        <v>0</v>
      </c>
      <c r="H34" s="66">
        <v>0</v>
      </c>
      <c r="I34" s="66">
        <v>207702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 t="shared" si="9"/>
        <v>207702</v>
      </c>
      <c r="P34" s="67">
        <f t="shared" si="1"/>
        <v>67.589326391148717</v>
      </c>
      <c r="Q34" s="68"/>
    </row>
    <row r="35" spans="1:17">
      <c r="A35" s="63"/>
      <c r="B35" s="64">
        <v>343.4</v>
      </c>
      <c r="C35" s="65" t="s">
        <v>40</v>
      </c>
      <c r="D35" s="66">
        <v>337498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 t="shared" si="9"/>
        <v>337498</v>
      </c>
      <c r="P35" s="67">
        <f t="shared" si="1"/>
        <v>109.82687927107061</v>
      </c>
      <c r="Q35" s="68"/>
    </row>
    <row r="36" spans="1:17">
      <c r="A36" s="63"/>
      <c r="B36" s="64">
        <v>343.5</v>
      </c>
      <c r="C36" s="65" t="s">
        <v>41</v>
      </c>
      <c r="D36" s="66">
        <v>6205</v>
      </c>
      <c r="E36" s="66">
        <v>0</v>
      </c>
      <c r="F36" s="66">
        <v>0</v>
      </c>
      <c r="G36" s="66">
        <v>0</v>
      </c>
      <c r="H36" s="66">
        <v>0</v>
      </c>
      <c r="I36" s="66">
        <v>362023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 t="shared" si="9"/>
        <v>368228</v>
      </c>
      <c r="P36" s="67">
        <f t="shared" si="1"/>
        <v>119.82687927107061</v>
      </c>
      <c r="Q36" s="68"/>
    </row>
    <row r="37" spans="1:17">
      <c r="A37" s="63"/>
      <c r="B37" s="64">
        <v>346.4</v>
      </c>
      <c r="C37" s="65" t="s">
        <v>42</v>
      </c>
      <c r="D37" s="66">
        <v>6199</v>
      </c>
      <c r="E37" s="66">
        <v>0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 t="shared" si="9"/>
        <v>6199</v>
      </c>
      <c r="P37" s="67">
        <f t="shared" si="1"/>
        <v>2.0172469899121381</v>
      </c>
      <c r="Q37" s="68"/>
    </row>
    <row r="38" spans="1:17">
      <c r="A38" s="63"/>
      <c r="B38" s="64">
        <v>347.2</v>
      </c>
      <c r="C38" s="65" t="s">
        <v>72</v>
      </c>
      <c r="D38" s="66">
        <v>1174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 t="shared" si="9"/>
        <v>1174</v>
      </c>
      <c r="P38" s="67">
        <f t="shared" si="1"/>
        <v>0.38203709729905627</v>
      </c>
      <c r="Q38" s="68"/>
    </row>
    <row r="39" spans="1:17">
      <c r="A39" s="63"/>
      <c r="B39" s="64">
        <v>347.5</v>
      </c>
      <c r="C39" s="65" t="s">
        <v>46</v>
      </c>
      <c r="D39" s="66">
        <v>72701</v>
      </c>
      <c r="E39" s="66">
        <v>0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 t="shared" si="9"/>
        <v>72701</v>
      </c>
      <c r="P39" s="67">
        <f t="shared" si="1"/>
        <v>23.657988935893265</v>
      </c>
      <c r="Q39" s="68"/>
    </row>
    <row r="40" spans="1:17" ht="15.75">
      <c r="A40" s="69" t="s">
        <v>33</v>
      </c>
      <c r="B40" s="70"/>
      <c r="C40" s="71"/>
      <c r="D40" s="72">
        <f t="shared" ref="D40:N40" si="10">SUM(D41:D41)</f>
        <v>6497</v>
      </c>
      <c r="E40" s="72">
        <f t="shared" si="10"/>
        <v>0</v>
      </c>
      <c r="F40" s="72">
        <f t="shared" si="10"/>
        <v>0</v>
      </c>
      <c r="G40" s="72">
        <f t="shared" si="10"/>
        <v>0</v>
      </c>
      <c r="H40" s="72">
        <f t="shared" si="10"/>
        <v>0</v>
      </c>
      <c r="I40" s="72">
        <f t="shared" si="10"/>
        <v>0</v>
      </c>
      <c r="J40" s="72">
        <f t="shared" si="10"/>
        <v>0</v>
      </c>
      <c r="K40" s="72">
        <f t="shared" si="10"/>
        <v>0</v>
      </c>
      <c r="L40" s="72">
        <f t="shared" si="10"/>
        <v>0</v>
      </c>
      <c r="M40" s="72">
        <f t="shared" si="10"/>
        <v>0</v>
      </c>
      <c r="N40" s="72">
        <f t="shared" si="10"/>
        <v>0</v>
      </c>
      <c r="O40" s="72">
        <f>SUM(D40:N40)</f>
        <v>6497</v>
      </c>
      <c r="P40" s="74">
        <f t="shared" si="1"/>
        <v>2.1142206313049137</v>
      </c>
      <c r="Q40" s="75"/>
    </row>
    <row r="41" spans="1:17">
      <c r="A41" s="76"/>
      <c r="B41" s="77">
        <v>351.1</v>
      </c>
      <c r="C41" s="78" t="s">
        <v>137</v>
      </c>
      <c r="D41" s="66">
        <v>6497</v>
      </c>
      <c r="E41" s="66">
        <v>0</v>
      </c>
      <c r="F41" s="66">
        <v>0</v>
      </c>
      <c r="G41" s="66">
        <v>0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f>SUM(D41:N41)</f>
        <v>6497</v>
      </c>
      <c r="P41" s="67">
        <f t="shared" si="1"/>
        <v>2.1142206313049137</v>
      </c>
      <c r="Q41" s="68"/>
    </row>
    <row r="42" spans="1:17" ht="15.75">
      <c r="A42" s="69" t="s">
        <v>2</v>
      </c>
      <c r="B42" s="70"/>
      <c r="C42" s="71"/>
      <c r="D42" s="72">
        <f t="shared" ref="D42:N42" si="11">SUM(D43:D47)</f>
        <v>60809</v>
      </c>
      <c r="E42" s="72">
        <f t="shared" si="11"/>
        <v>0</v>
      </c>
      <c r="F42" s="72">
        <f t="shared" si="11"/>
        <v>0</v>
      </c>
      <c r="G42" s="72">
        <f t="shared" si="11"/>
        <v>0</v>
      </c>
      <c r="H42" s="72">
        <f t="shared" si="11"/>
        <v>0</v>
      </c>
      <c r="I42" s="72">
        <f t="shared" si="11"/>
        <v>190477</v>
      </c>
      <c r="J42" s="72">
        <f t="shared" si="11"/>
        <v>0</v>
      </c>
      <c r="K42" s="72">
        <f t="shared" si="11"/>
        <v>27795</v>
      </c>
      <c r="L42" s="72">
        <f t="shared" si="11"/>
        <v>0</v>
      </c>
      <c r="M42" s="72">
        <f t="shared" si="11"/>
        <v>0</v>
      </c>
      <c r="N42" s="72">
        <f t="shared" si="11"/>
        <v>0</v>
      </c>
      <c r="O42" s="72">
        <f>SUM(D42:N42)</f>
        <v>279081</v>
      </c>
      <c r="P42" s="74">
        <f t="shared" si="1"/>
        <v>90.817116823950542</v>
      </c>
      <c r="Q42" s="75"/>
    </row>
    <row r="43" spans="1:17">
      <c r="A43" s="63"/>
      <c r="B43" s="64">
        <v>361.1</v>
      </c>
      <c r="C43" s="65" t="s">
        <v>50</v>
      </c>
      <c r="D43" s="66">
        <v>8937</v>
      </c>
      <c r="E43" s="66">
        <v>0</v>
      </c>
      <c r="F43" s="66">
        <v>0</v>
      </c>
      <c r="G43" s="66">
        <v>0</v>
      </c>
      <c r="H43" s="66">
        <v>0</v>
      </c>
      <c r="I43" s="66">
        <v>103223</v>
      </c>
      <c r="J43" s="66">
        <v>0</v>
      </c>
      <c r="K43" s="66">
        <v>5053</v>
      </c>
      <c r="L43" s="66">
        <v>0</v>
      </c>
      <c r="M43" s="66">
        <v>0</v>
      </c>
      <c r="N43" s="66">
        <v>0</v>
      </c>
      <c r="O43" s="66">
        <f>SUM(D43:N43)</f>
        <v>117213</v>
      </c>
      <c r="P43" s="67">
        <f t="shared" si="1"/>
        <v>38.142857142857146</v>
      </c>
      <c r="Q43" s="68"/>
    </row>
    <row r="44" spans="1:17">
      <c r="A44" s="63"/>
      <c r="B44" s="64">
        <v>362</v>
      </c>
      <c r="C44" s="65" t="s">
        <v>51</v>
      </c>
      <c r="D44" s="66">
        <v>30770</v>
      </c>
      <c r="E44" s="66">
        <v>0</v>
      </c>
      <c r="F44" s="66">
        <v>0</v>
      </c>
      <c r="G44" s="66">
        <v>0</v>
      </c>
      <c r="H44" s="66">
        <v>0</v>
      </c>
      <c r="I44" s="66">
        <v>0</v>
      </c>
      <c r="J44" s="66">
        <v>0</v>
      </c>
      <c r="K44" s="66">
        <v>0</v>
      </c>
      <c r="L44" s="66">
        <v>0</v>
      </c>
      <c r="M44" s="66">
        <v>0</v>
      </c>
      <c r="N44" s="66">
        <v>0</v>
      </c>
      <c r="O44" s="66">
        <f t="shared" ref="O44:O49" si="12">SUM(D44:N44)</f>
        <v>30770</v>
      </c>
      <c r="P44" s="67">
        <f t="shared" si="1"/>
        <v>10.013016596160105</v>
      </c>
      <c r="Q44" s="68"/>
    </row>
    <row r="45" spans="1:17">
      <c r="A45" s="63"/>
      <c r="B45" s="64">
        <v>366</v>
      </c>
      <c r="C45" s="65" t="s">
        <v>118</v>
      </c>
      <c r="D45" s="66">
        <v>2810</v>
      </c>
      <c r="E45" s="66">
        <v>0</v>
      </c>
      <c r="F45" s="66">
        <v>0</v>
      </c>
      <c r="G45" s="66">
        <v>0</v>
      </c>
      <c r="H45" s="66">
        <v>0</v>
      </c>
      <c r="I45" s="66">
        <v>0</v>
      </c>
      <c r="J45" s="66">
        <v>0</v>
      </c>
      <c r="K45" s="66">
        <v>0</v>
      </c>
      <c r="L45" s="66">
        <v>0</v>
      </c>
      <c r="M45" s="66">
        <v>0</v>
      </c>
      <c r="N45" s="66">
        <v>0</v>
      </c>
      <c r="O45" s="66">
        <f t="shared" si="12"/>
        <v>2810</v>
      </c>
      <c r="P45" s="67">
        <f t="shared" si="1"/>
        <v>0.91441588024731535</v>
      </c>
      <c r="Q45" s="68"/>
    </row>
    <row r="46" spans="1:17">
      <c r="A46" s="63"/>
      <c r="B46" s="64">
        <v>368</v>
      </c>
      <c r="C46" s="65" t="s">
        <v>53</v>
      </c>
      <c r="D46" s="66">
        <v>0</v>
      </c>
      <c r="E46" s="66">
        <v>0</v>
      </c>
      <c r="F46" s="66">
        <v>0</v>
      </c>
      <c r="G46" s="66">
        <v>0</v>
      </c>
      <c r="H46" s="66">
        <v>0</v>
      </c>
      <c r="I46" s="66">
        <v>0</v>
      </c>
      <c r="J46" s="66">
        <v>0</v>
      </c>
      <c r="K46" s="66">
        <v>22742</v>
      </c>
      <c r="L46" s="66">
        <v>0</v>
      </c>
      <c r="M46" s="66">
        <v>0</v>
      </c>
      <c r="N46" s="66">
        <v>0</v>
      </c>
      <c r="O46" s="66">
        <f t="shared" si="12"/>
        <v>22742</v>
      </c>
      <c r="P46" s="67">
        <f t="shared" si="1"/>
        <v>7.4005857468272049</v>
      </c>
      <c r="Q46" s="68"/>
    </row>
    <row r="47" spans="1:17">
      <c r="A47" s="63"/>
      <c r="B47" s="64">
        <v>369.9</v>
      </c>
      <c r="C47" s="65" t="s">
        <v>54</v>
      </c>
      <c r="D47" s="66">
        <v>18292</v>
      </c>
      <c r="E47" s="66">
        <v>0</v>
      </c>
      <c r="F47" s="66">
        <v>0</v>
      </c>
      <c r="G47" s="66">
        <v>0</v>
      </c>
      <c r="H47" s="66">
        <v>0</v>
      </c>
      <c r="I47" s="66">
        <v>87254</v>
      </c>
      <c r="J47" s="66">
        <v>0</v>
      </c>
      <c r="K47" s="66">
        <v>0</v>
      </c>
      <c r="L47" s="66">
        <v>0</v>
      </c>
      <c r="M47" s="66">
        <v>0</v>
      </c>
      <c r="N47" s="66">
        <v>0</v>
      </c>
      <c r="O47" s="66">
        <f t="shared" si="12"/>
        <v>105546</v>
      </c>
      <c r="P47" s="67">
        <f t="shared" si="1"/>
        <v>34.346241457858767</v>
      </c>
      <c r="Q47" s="68"/>
    </row>
    <row r="48" spans="1:17" ht="15.75">
      <c r="A48" s="69" t="s">
        <v>34</v>
      </c>
      <c r="B48" s="70"/>
      <c r="C48" s="71"/>
      <c r="D48" s="72">
        <f t="shared" ref="D48:N48" si="13">SUM(D49:D49)</f>
        <v>1175000</v>
      </c>
      <c r="E48" s="72">
        <f t="shared" si="13"/>
        <v>0</v>
      </c>
      <c r="F48" s="72">
        <f t="shared" si="13"/>
        <v>0</v>
      </c>
      <c r="G48" s="72">
        <f t="shared" si="13"/>
        <v>0</v>
      </c>
      <c r="H48" s="72">
        <f t="shared" si="13"/>
        <v>0</v>
      </c>
      <c r="I48" s="72">
        <f t="shared" si="13"/>
        <v>0</v>
      </c>
      <c r="J48" s="72">
        <f t="shared" si="13"/>
        <v>0</v>
      </c>
      <c r="K48" s="72">
        <f t="shared" si="13"/>
        <v>0</v>
      </c>
      <c r="L48" s="72">
        <f t="shared" si="13"/>
        <v>0</v>
      </c>
      <c r="M48" s="72">
        <f t="shared" si="13"/>
        <v>0</v>
      </c>
      <c r="N48" s="72">
        <f t="shared" si="13"/>
        <v>0</v>
      </c>
      <c r="O48" s="72">
        <f t="shared" si="12"/>
        <v>1175000</v>
      </c>
      <c r="P48" s="74">
        <f t="shared" si="1"/>
        <v>382.36251220305888</v>
      </c>
      <c r="Q48" s="68"/>
    </row>
    <row r="49" spans="1:120" ht="15.75" thickBot="1">
      <c r="A49" s="63"/>
      <c r="B49" s="64">
        <v>381</v>
      </c>
      <c r="C49" s="65" t="s">
        <v>82</v>
      </c>
      <c r="D49" s="66">
        <v>1175000</v>
      </c>
      <c r="E49" s="66">
        <v>0</v>
      </c>
      <c r="F49" s="66">
        <v>0</v>
      </c>
      <c r="G49" s="66">
        <v>0</v>
      </c>
      <c r="H49" s="66">
        <v>0</v>
      </c>
      <c r="I49" s="66">
        <v>0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66">
        <f t="shared" si="12"/>
        <v>1175000</v>
      </c>
      <c r="P49" s="67">
        <f t="shared" si="1"/>
        <v>382.36251220305888</v>
      </c>
      <c r="Q49" s="68"/>
    </row>
    <row r="50" spans="1:120" ht="16.5" thickBot="1">
      <c r="A50" s="79" t="s">
        <v>47</v>
      </c>
      <c r="B50" s="80"/>
      <c r="C50" s="81"/>
      <c r="D50" s="82">
        <f t="shared" ref="D50:N50" si="14">SUM(D5,D11,D13,D29,D40,D42,D48)</f>
        <v>3096482</v>
      </c>
      <c r="E50" s="82">
        <f t="shared" si="14"/>
        <v>0</v>
      </c>
      <c r="F50" s="82">
        <f t="shared" si="14"/>
        <v>0</v>
      </c>
      <c r="G50" s="82">
        <f t="shared" si="14"/>
        <v>0</v>
      </c>
      <c r="H50" s="82">
        <f t="shared" si="14"/>
        <v>0</v>
      </c>
      <c r="I50" s="82">
        <f t="shared" si="14"/>
        <v>5322338</v>
      </c>
      <c r="J50" s="82">
        <f t="shared" si="14"/>
        <v>0</v>
      </c>
      <c r="K50" s="82">
        <f t="shared" si="14"/>
        <v>27795</v>
      </c>
      <c r="L50" s="82">
        <f t="shared" si="14"/>
        <v>0</v>
      </c>
      <c r="M50" s="82">
        <f t="shared" si="14"/>
        <v>0</v>
      </c>
      <c r="N50" s="82">
        <f t="shared" si="14"/>
        <v>0</v>
      </c>
      <c r="O50" s="82">
        <f>SUM(D50:N50)</f>
        <v>8446615</v>
      </c>
      <c r="P50" s="83">
        <f t="shared" si="1"/>
        <v>2748.6544093719494</v>
      </c>
      <c r="Q50" s="61"/>
      <c r="R50" s="84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  <c r="BH50" s="51"/>
      <c r="BI50" s="51"/>
      <c r="BJ50" s="51"/>
      <c r="BK50" s="51"/>
      <c r="BL50" s="51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1"/>
      <c r="CA50" s="51"/>
      <c r="CB50" s="51"/>
      <c r="CC50" s="51"/>
      <c r="CD50" s="51"/>
      <c r="CE50" s="51"/>
      <c r="CF50" s="51"/>
      <c r="CG50" s="51"/>
      <c r="CH50" s="51"/>
      <c r="CI50" s="51"/>
      <c r="CJ50" s="51"/>
      <c r="CK50" s="51"/>
      <c r="CL50" s="51"/>
      <c r="CM50" s="51"/>
      <c r="CN50" s="51"/>
      <c r="CO50" s="51"/>
      <c r="CP50" s="51"/>
      <c r="CQ50" s="51"/>
      <c r="CR50" s="51"/>
      <c r="CS50" s="51"/>
      <c r="CT50" s="51"/>
      <c r="CU50" s="51"/>
      <c r="CV50" s="51"/>
      <c r="CW50" s="51"/>
      <c r="CX50" s="51"/>
      <c r="CY50" s="51"/>
      <c r="CZ50" s="51"/>
      <c r="DA50" s="51"/>
      <c r="DB50" s="51"/>
      <c r="DC50" s="51"/>
      <c r="DD50" s="51"/>
      <c r="DE50" s="51"/>
      <c r="DF50" s="51"/>
      <c r="DG50" s="51"/>
      <c r="DH50" s="51"/>
      <c r="DI50" s="51"/>
      <c r="DJ50" s="51"/>
      <c r="DK50" s="51"/>
      <c r="DL50" s="51"/>
      <c r="DM50" s="51"/>
      <c r="DN50" s="51"/>
      <c r="DO50" s="51"/>
      <c r="DP50" s="51"/>
    </row>
    <row r="51" spans="1:120">
      <c r="A51" s="85"/>
      <c r="B51" s="86"/>
      <c r="C51" s="86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8"/>
    </row>
    <row r="52" spans="1:120">
      <c r="A52" s="89"/>
      <c r="B52" s="90"/>
      <c r="C52" s="90"/>
      <c r="D52" s="91"/>
      <c r="E52" s="91"/>
      <c r="F52" s="91"/>
      <c r="G52" s="91"/>
      <c r="H52" s="91"/>
      <c r="I52" s="91"/>
      <c r="J52" s="91"/>
      <c r="K52" s="91"/>
      <c r="L52" s="91"/>
      <c r="M52" s="94" t="s">
        <v>165</v>
      </c>
      <c r="N52" s="94"/>
      <c r="O52" s="94"/>
      <c r="P52" s="92">
        <v>3073</v>
      </c>
    </row>
    <row r="53" spans="1:120">
      <c r="A53" s="95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7"/>
    </row>
    <row r="54" spans="1:120" ht="15.75" customHeight="1" thickBot="1">
      <c r="A54" s="98" t="s">
        <v>84</v>
      </c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100"/>
    </row>
  </sheetData>
  <mergeCells count="10">
    <mergeCell ref="M52:O52"/>
    <mergeCell ref="A53:P53"/>
    <mergeCell ref="A54:P5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5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55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30"/>
      <c r="M3" s="36"/>
      <c r="N3" s="37"/>
      <c r="O3" s="131" t="s">
        <v>60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56</v>
      </c>
      <c r="F4" s="34" t="s">
        <v>57</v>
      </c>
      <c r="G4" s="34" t="s">
        <v>58</v>
      </c>
      <c r="H4" s="34" t="s">
        <v>4</v>
      </c>
      <c r="I4" s="34" t="s">
        <v>5</v>
      </c>
      <c r="J4" s="35" t="s">
        <v>59</v>
      </c>
      <c r="K4" s="35" t="s">
        <v>6</v>
      </c>
      <c r="L4" s="35" t="s">
        <v>7</v>
      </c>
      <c r="M4" s="35" t="s">
        <v>8</v>
      </c>
      <c r="N4" s="35" t="s">
        <v>30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SUM(D6:D10)</f>
        <v>394764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8" si="1">SUM(D5:M5)</f>
        <v>394764</v>
      </c>
      <c r="O5" s="33">
        <f t="shared" ref="O5:O47" si="2">(N5/O$49)</f>
        <v>125.80114722753346</v>
      </c>
      <c r="P5" s="6"/>
    </row>
    <row r="6" spans="1:133">
      <c r="A6" s="12"/>
      <c r="B6" s="25">
        <v>311</v>
      </c>
      <c r="C6" s="20" t="s">
        <v>1</v>
      </c>
      <c r="D6" s="46">
        <v>28260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28260</v>
      </c>
      <c r="O6" s="47">
        <f t="shared" si="2"/>
        <v>9.005736137667304</v>
      </c>
      <c r="P6" s="9"/>
    </row>
    <row r="7" spans="1:133">
      <c r="A7" s="12"/>
      <c r="B7" s="25">
        <v>312.41000000000003</v>
      </c>
      <c r="C7" s="20" t="s">
        <v>9</v>
      </c>
      <c r="D7" s="46">
        <v>184871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184871</v>
      </c>
      <c r="O7" s="47">
        <f t="shared" si="2"/>
        <v>58.913639260675588</v>
      </c>
      <c r="P7" s="9"/>
    </row>
    <row r="8" spans="1:133">
      <c r="A8" s="12"/>
      <c r="B8" s="25">
        <v>312.60000000000002</v>
      </c>
      <c r="C8" s="20" t="s">
        <v>10</v>
      </c>
      <c r="D8" s="46">
        <v>122159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122159</v>
      </c>
      <c r="O8" s="47">
        <f t="shared" si="2"/>
        <v>38.928935627788398</v>
      </c>
      <c r="P8" s="9"/>
    </row>
    <row r="9" spans="1:133">
      <c r="A9" s="12"/>
      <c r="B9" s="25">
        <v>315</v>
      </c>
      <c r="C9" s="20" t="s">
        <v>89</v>
      </c>
      <c r="D9" s="46">
        <v>53774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53774</v>
      </c>
      <c r="O9" s="47">
        <f t="shared" si="2"/>
        <v>17.136392606755894</v>
      </c>
      <c r="P9" s="9"/>
    </row>
    <row r="10" spans="1:133">
      <c r="A10" s="12"/>
      <c r="B10" s="25">
        <v>316</v>
      </c>
      <c r="C10" s="20" t="s">
        <v>90</v>
      </c>
      <c r="D10" s="46">
        <v>5700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5700</v>
      </c>
      <c r="O10" s="47">
        <f t="shared" si="2"/>
        <v>1.8164435946462716</v>
      </c>
      <c r="P10" s="9"/>
    </row>
    <row r="11" spans="1:133" ht="15.75">
      <c r="A11" s="29" t="s">
        <v>13</v>
      </c>
      <c r="B11" s="30"/>
      <c r="C11" s="31"/>
      <c r="D11" s="32">
        <f t="shared" ref="D11:M11" si="3">SUM(D12:D13)</f>
        <v>12380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12380</v>
      </c>
      <c r="O11" s="45">
        <f t="shared" si="2"/>
        <v>3.9451880178457617</v>
      </c>
      <c r="P11" s="10"/>
    </row>
    <row r="12" spans="1:133">
      <c r="A12" s="12"/>
      <c r="B12" s="25">
        <v>324.70999999999998</v>
      </c>
      <c r="C12" s="20" t="s">
        <v>101</v>
      </c>
      <c r="D12" s="46">
        <v>12297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12297</v>
      </c>
      <c r="O12" s="47">
        <f t="shared" si="2"/>
        <v>3.918738049713193</v>
      </c>
      <c r="P12" s="9"/>
    </row>
    <row r="13" spans="1:133">
      <c r="A13" s="12"/>
      <c r="B13" s="25">
        <v>329</v>
      </c>
      <c r="C13" s="20" t="s">
        <v>14</v>
      </c>
      <c r="D13" s="46">
        <v>83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83</v>
      </c>
      <c r="O13" s="47">
        <f t="shared" si="2"/>
        <v>2.6449968132568516E-2</v>
      </c>
      <c r="P13" s="9"/>
    </row>
    <row r="14" spans="1:133" ht="15.75">
      <c r="A14" s="29" t="s">
        <v>17</v>
      </c>
      <c r="B14" s="30"/>
      <c r="C14" s="31"/>
      <c r="D14" s="32">
        <f t="shared" ref="D14:M14" si="4">SUM(D15:D26)</f>
        <v>304358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197944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502302</v>
      </c>
      <c r="O14" s="45">
        <f t="shared" si="2"/>
        <v>160.07074569789674</v>
      </c>
      <c r="P14" s="10"/>
    </row>
    <row r="15" spans="1:133">
      <c r="A15" s="12"/>
      <c r="B15" s="25">
        <v>331.2</v>
      </c>
      <c r="C15" s="20" t="s">
        <v>16</v>
      </c>
      <c r="D15" s="46">
        <v>1000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1000</v>
      </c>
      <c r="O15" s="47">
        <f t="shared" si="2"/>
        <v>0.31867431485022307</v>
      </c>
      <c r="P15" s="9"/>
    </row>
    <row r="16" spans="1:133">
      <c r="A16" s="12"/>
      <c r="B16" s="25">
        <v>334.2</v>
      </c>
      <c r="C16" s="20" t="s">
        <v>86</v>
      </c>
      <c r="D16" s="46">
        <v>1652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1652</v>
      </c>
      <c r="O16" s="47">
        <f t="shared" si="2"/>
        <v>0.5264499681325685</v>
      </c>
      <c r="P16" s="9"/>
    </row>
    <row r="17" spans="1:16">
      <c r="A17" s="12"/>
      <c r="B17" s="25">
        <v>334.31</v>
      </c>
      <c r="C17" s="20" t="s">
        <v>67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150654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150654</v>
      </c>
      <c r="O17" s="47">
        <f t="shared" si="2"/>
        <v>48.009560229445505</v>
      </c>
      <c r="P17" s="9"/>
    </row>
    <row r="18" spans="1:16">
      <c r="A18" s="12"/>
      <c r="B18" s="25">
        <v>334.35</v>
      </c>
      <c r="C18" s="20" t="s">
        <v>102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47290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47290</v>
      </c>
      <c r="O18" s="47">
        <f t="shared" si="2"/>
        <v>15.070108349267048</v>
      </c>
      <c r="P18" s="9"/>
    </row>
    <row r="19" spans="1:16">
      <c r="A19" s="12"/>
      <c r="B19" s="25">
        <v>334.69</v>
      </c>
      <c r="C19" s="20" t="s">
        <v>68</v>
      </c>
      <c r="D19" s="46">
        <v>11000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5">SUM(D19:M19)</f>
        <v>11000</v>
      </c>
      <c r="O19" s="47">
        <f t="shared" si="2"/>
        <v>3.5054174633524537</v>
      </c>
      <c r="P19" s="9"/>
    </row>
    <row r="20" spans="1:16">
      <c r="A20" s="12"/>
      <c r="B20" s="25">
        <v>335.12</v>
      </c>
      <c r="C20" s="20" t="s">
        <v>91</v>
      </c>
      <c r="D20" s="46">
        <v>117010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117010</v>
      </c>
      <c r="O20" s="47">
        <f t="shared" si="2"/>
        <v>37.288081580624599</v>
      </c>
      <c r="P20" s="9"/>
    </row>
    <row r="21" spans="1:16">
      <c r="A21" s="12"/>
      <c r="B21" s="25">
        <v>335.14</v>
      </c>
      <c r="C21" s="20" t="s">
        <v>92</v>
      </c>
      <c r="D21" s="46">
        <v>285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285</v>
      </c>
      <c r="O21" s="47">
        <f t="shared" si="2"/>
        <v>9.0822179732313574E-2</v>
      </c>
      <c r="P21" s="9"/>
    </row>
    <row r="22" spans="1:16">
      <c r="A22" s="12"/>
      <c r="B22" s="25">
        <v>335.15</v>
      </c>
      <c r="C22" s="20" t="s">
        <v>93</v>
      </c>
      <c r="D22" s="46">
        <v>468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468</v>
      </c>
      <c r="O22" s="47">
        <f t="shared" si="2"/>
        <v>0.14913957934990441</v>
      </c>
      <c r="P22" s="9"/>
    </row>
    <row r="23" spans="1:16">
      <c r="A23" s="12"/>
      <c r="B23" s="25">
        <v>335.18</v>
      </c>
      <c r="C23" s="20" t="s">
        <v>94</v>
      </c>
      <c r="D23" s="46">
        <v>65680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65680</v>
      </c>
      <c r="O23" s="47">
        <f t="shared" si="2"/>
        <v>20.93052899936265</v>
      </c>
      <c r="P23" s="9"/>
    </row>
    <row r="24" spans="1:16">
      <c r="A24" s="12"/>
      <c r="B24" s="25">
        <v>335.49</v>
      </c>
      <c r="C24" s="20" t="s">
        <v>25</v>
      </c>
      <c r="D24" s="46">
        <v>4095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4095</v>
      </c>
      <c r="O24" s="47">
        <f t="shared" si="2"/>
        <v>1.3049713193116634</v>
      </c>
      <c r="P24" s="9"/>
    </row>
    <row r="25" spans="1:16">
      <c r="A25" s="12"/>
      <c r="B25" s="25">
        <v>337.2</v>
      </c>
      <c r="C25" s="20" t="s">
        <v>26</v>
      </c>
      <c r="D25" s="46">
        <v>31000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31000</v>
      </c>
      <c r="O25" s="47">
        <f t="shared" si="2"/>
        <v>9.8789037603569145</v>
      </c>
      <c r="P25" s="9"/>
    </row>
    <row r="26" spans="1:16">
      <c r="A26" s="12"/>
      <c r="B26" s="25">
        <v>337.4</v>
      </c>
      <c r="C26" s="20" t="s">
        <v>103</v>
      </c>
      <c r="D26" s="46">
        <v>72168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72168</v>
      </c>
      <c r="O26" s="47">
        <f t="shared" si="2"/>
        <v>22.998087954110897</v>
      </c>
      <c r="P26" s="9"/>
    </row>
    <row r="27" spans="1:16" ht="15.75">
      <c r="A27" s="29" t="s">
        <v>32</v>
      </c>
      <c r="B27" s="30"/>
      <c r="C27" s="31"/>
      <c r="D27" s="32">
        <f t="shared" ref="D27:M27" si="6">SUM(D28:D36)</f>
        <v>488057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4806426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>SUM(D27:M27)</f>
        <v>5294483</v>
      </c>
      <c r="O27" s="45">
        <f t="shared" si="2"/>
        <v>1687.2157425111536</v>
      </c>
      <c r="P27" s="10"/>
    </row>
    <row r="28" spans="1:16">
      <c r="A28" s="12"/>
      <c r="B28" s="25">
        <v>341.3</v>
      </c>
      <c r="C28" s="20" t="s">
        <v>104</v>
      </c>
      <c r="D28" s="46">
        <v>156692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6" si="7">SUM(D28:M28)</f>
        <v>156692</v>
      </c>
      <c r="O28" s="47">
        <f t="shared" si="2"/>
        <v>49.933715742511154</v>
      </c>
      <c r="P28" s="9"/>
    </row>
    <row r="29" spans="1:16">
      <c r="A29" s="12"/>
      <c r="B29" s="25">
        <v>342.1</v>
      </c>
      <c r="C29" s="20" t="s">
        <v>36</v>
      </c>
      <c r="D29" s="46">
        <v>33159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33159</v>
      </c>
      <c r="O29" s="47">
        <f t="shared" si="2"/>
        <v>10.566921606118546</v>
      </c>
      <c r="P29" s="9"/>
    </row>
    <row r="30" spans="1:16">
      <c r="A30" s="12"/>
      <c r="B30" s="25">
        <v>343.1</v>
      </c>
      <c r="C30" s="20" t="s">
        <v>37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3882655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3882655</v>
      </c>
      <c r="O30" s="47">
        <f t="shared" si="2"/>
        <v>1237.302421924793</v>
      </c>
      <c r="P30" s="9"/>
    </row>
    <row r="31" spans="1:16">
      <c r="A31" s="12"/>
      <c r="B31" s="25">
        <v>343.2</v>
      </c>
      <c r="C31" s="20" t="s">
        <v>38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285826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285826</v>
      </c>
      <c r="O31" s="47">
        <f t="shared" si="2"/>
        <v>91.085404716379855</v>
      </c>
      <c r="P31" s="9"/>
    </row>
    <row r="32" spans="1:16">
      <c r="A32" s="12"/>
      <c r="B32" s="25">
        <v>343.3</v>
      </c>
      <c r="C32" s="20" t="s">
        <v>39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232841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232841</v>
      </c>
      <c r="O32" s="47">
        <f t="shared" si="2"/>
        <v>74.200446144040797</v>
      </c>
      <c r="P32" s="9"/>
    </row>
    <row r="33" spans="1:119">
      <c r="A33" s="12"/>
      <c r="B33" s="25">
        <v>343.4</v>
      </c>
      <c r="C33" s="20" t="s">
        <v>40</v>
      </c>
      <c r="D33" s="46">
        <v>253735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253735</v>
      </c>
      <c r="O33" s="47">
        <f t="shared" si="2"/>
        <v>80.858827278521346</v>
      </c>
      <c r="P33" s="9"/>
    </row>
    <row r="34" spans="1:119">
      <c r="A34" s="12"/>
      <c r="B34" s="25">
        <v>343.5</v>
      </c>
      <c r="C34" s="20" t="s">
        <v>41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405104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405104</v>
      </c>
      <c r="O34" s="47">
        <f t="shared" si="2"/>
        <v>129.09623964308477</v>
      </c>
      <c r="P34" s="9"/>
    </row>
    <row r="35" spans="1:119">
      <c r="A35" s="12"/>
      <c r="B35" s="25">
        <v>347.2</v>
      </c>
      <c r="C35" s="20" t="s">
        <v>72</v>
      </c>
      <c r="D35" s="46">
        <v>9279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9279</v>
      </c>
      <c r="O35" s="47">
        <f t="shared" si="2"/>
        <v>2.9569789674952198</v>
      </c>
      <c r="P35" s="9"/>
    </row>
    <row r="36" spans="1:119">
      <c r="A36" s="12"/>
      <c r="B36" s="25">
        <v>347.5</v>
      </c>
      <c r="C36" s="20" t="s">
        <v>46</v>
      </c>
      <c r="D36" s="46">
        <v>35192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35192</v>
      </c>
      <c r="O36" s="47">
        <f t="shared" si="2"/>
        <v>11.21478648820905</v>
      </c>
      <c r="P36" s="9"/>
    </row>
    <row r="37" spans="1:119" ht="15.75">
      <c r="A37" s="29" t="s">
        <v>33</v>
      </c>
      <c r="B37" s="30"/>
      <c r="C37" s="31"/>
      <c r="D37" s="32">
        <f t="shared" ref="D37:M37" si="8">SUM(D38:D38)</f>
        <v>5305</v>
      </c>
      <c r="E37" s="32">
        <f t="shared" si="8"/>
        <v>0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0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ref="N37:N47" si="9">SUM(D37:M37)</f>
        <v>5305</v>
      </c>
      <c r="O37" s="45">
        <f t="shared" si="2"/>
        <v>1.6905672402804335</v>
      </c>
      <c r="P37" s="10"/>
    </row>
    <row r="38" spans="1:119">
      <c r="A38" s="13"/>
      <c r="B38" s="39">
        <v>354</v>
      </c>
      <c r="C38" s="21" t="s">
        <v>105</v>
      </c>
      <c r="D38" s="46">
        <v>5305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5305</v>
      </c>
      <c r="O38" s="47">
        <f t="shared" si="2"/>
        <v>1.6905672402804335</v>
      </c>
      <c r="P38" s="9"/>
    </row>
    <row r="39" spans="1:119" ht="15.75">
      <c r="A39" s="29" t="s">
        <v>2</v>
      </c>
      <c r="B39" s="30"/>
      <c r="C39" s="31"/>
      <c r="D39" s="32">
        <f t="shared" ref="D39:M39" si="10">SUM(D40:D43)</f>
        <v>25225</v>
      </c>
      <c r="E39" s="32">
        <f t="shared" si="10"/>
        <v>0</v>
      </c>
      <c r="F39" s="32">
        <f t="shared" si="10"/>
        <v>0</v>
      </c>
      <c r="G39" s="32">
        <f t="shared" si="10"/>
        <v>0</v>
      </c>
      <c r="H39" s="32">
        <f t="shared" si="10"/>
        <v>0</v>
      </c>
      <c r="I39" s="32">
        <f t="shared" si="10"/>
        <v>6388</v>
      </c>
      <c r="J39" s="32">
        <f t="shared" si="10"/>
        <v>0</v>
      </c>
      <c r="K39" s="32">
        <f t="shared" si="10"/>
        <v>21206</v>
      </c>
      <c r="L39" s="32">
        <f t="shared" si="10"/>
        <v>0</v>
      </c>
      <c r="M39" s="32">
        <f t="shared" si="10"/>
        <v>0</v>
      </c>
      <c r="N39" s="32">
        <f t="shared" si="9"/>
        <v>52819</v>
      </c>
      <c r="O39" s="45">
        <f t="shared" si="2"/>
        <v>16.832058636073931</v>
      </c>
      <c r="P39" s="10"/>
    </row>
    <row r="40" spans="1:119">
      <c r="A40" s="12"/>
      <c r="B40" s="25">
        <v>361.1</v>
      </c>
      <c r="C40" s="20" t="s">
        <v>50</v>
      </c>
      <c r="D40" s="46">
        <v>677</v>
      </c>
      <c r="E40" s="46">
        <v>0</v>
      </c>
      <c r="F40" s="46">
        <v>0</v>
      </c>
      <c r="G40" s="46">
        <v>0</v>
      </c>
      <c r="H40" s="46">
        <v>0</v>
      </c>
      <c r="I40" s="46">
        <v>6388</v>
      </c>
      <c r="J40" s="46">
        <v>0</v>
      </c>
      <c r="K40" s="46">
        <v>5140</v>
      </c>
      <c r="L40" s="46">
        <v>0</v>
      </c>
      <c r="M40" s="46">
        <v>0</v>
      </c>
      <c r="N40" s="46">
        <f t="shared" si="9"/>
        <v>12205</v>
      </c>
      <c r="O40" s="47">
        <f t="shared" si="2"/>
        <v>3.8894200127469727</v>
      </c>
      <c r="P40" s="9"/>
    </row>
    <row r="41" spans="1:119">
      <c r="A41" s="12"/>
      <c r="B41" s="25">
        <v>362</v>
      </c>
      <c r="C41" s="20" t="s">
        <v>51</v>
      </c>
      <c r="D41" s="46">
        <v>19829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19829</v>
      </c>
      <c r="O41" s="47">
        <f t="shared" si="2"/>
        <v>6.3189929891650731</v>
      </c>
      <c r="P41" s="9"/>
    </row>
    <row r="42" spans="1:119">
      <c r="A42" s="12"/>
      <c r="B42" s="25">
        <v>368</v>
      </c>
      <c r="C42" s="20" t="s">
        <v>53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16066</v>
      </c>
      <c r="L42" s="46">
        <v>0</v>
      </c>
      <c r="M42" s="46">
        <v>0</v>
      </c>
      <c r="N42" s="46">
        <f t="shared" si="9"/>
        <v>16066</v>
      </c>
      <c r="O42" s="47">
        <f t="shared" si="2"/>
        <v>5.1198215423836837</v>
      </c>
      <c r="P42" s="9"/>
    </row>
    <row r="43" spans="1:119">
      <c r="A43" s="12"/>
      <c r="B43" s="25">
        <v>369.9</v>
      </c>
      <c r="C43" s="20" t="s">
        <v>54</v>
      </c>
      <c r="D43" s="46">
        <v>4719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4719</v>
      </c>
      <c r="O43" s="47">
        <f t="shared" si="2"/>
        <v>1.5038240917782026</v>
      </c>
      <c r="P43" s="9"/>
    </row>
    <row r="44" spans="1:119" ht="15.75">
      <c r="A44" s="29" t="s">
        <v>34</v>
      </c>
      <c r="B44" s="30"/>
      <c r="C44" s="31"/>
      <c r="D44" s="32">
        <f t="shared" ref="D44:M44" si="11">SUM(D45:D46)</f>
        <v>973524</v>
      </c>
      <c r="E44" s="32">
        <f t="shared" si="11"/>
        <v>0</v>
      </c>
      <c r="F44" s="32">
        <f t="shared" si="11"/>
        <v>0</v>
      </c>
      <c r="G44" s="32">
        <f t="shared" si="11"/>
        <v>54500</v>
      </c>
      <c r="H44" s="32">
        <f t="shared" si="11"/>
        <v>0</v>
      </c>
      <c r="I44" s="32">
        <f t="shared" si="11"/>
        <v>8550</v>
      </c>
      <c r="J44" s="32">
        <f t="shared" si="11"/>
        <v>0</v>
      </c>
      <c r="K44" s="32">
        <f t="shared" si="11"/>
        <v>0</v>
      </c>
      <c r="L44" s="32">
        <f t="shared" si="11"/>
        <v>0</v>
      </c>
      <c r="M44" s="32">
        <f t="shared" si="11"/>
        <v>0</v>
      </c>
      <c r="N44" s="32">
        <f t="shared" si="9"/>
        <v>1036574</v>
      </c>
      <c r="O44" s="45">
        <f t="shared" si="2"/>
        <v>330.32950924155512</v>
      </c>
      <c r="P44" s="9"/>
    </row>
    <row r="45" spans="1:119">
      <c r="A45" s="12"/>
      <c r="B45" s="25">
        <v>381</v>
      </c>
      <c r="C45" s="20" t="s">
        <v>82</v>
      </c>
      <c r="D45" s="46">
        <v>973524</v>
      </c>
      <c r="E45" s="46">
        <v>0</v>
      </c>
      <c r="F45" s="46">
        <v>0</v>
      </c>
      <c r="G45" s="46">
        <v>54500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1028024</v>
      </c>
      <c r="O45" s="47">
        <f t="shared" si="2"/>
        <v>327.60484384958573</v>
      </c>
      <c r="P45" s="9"/>
    </row>
    <row r="46" spans="1:119" ht="15.75" thickBot="1">
      <c r="A46" s="12"/>
      <c r="B46" s="25">
        <v>388.1</v>
      </c>
      <c r="C46" s="20" t="s">
        <v>106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8550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8550</v>
      </c>
      <c r="O46" s="47">
        <f t="shared" si="2"/>
        <v>2.724665391969407</v>
      </c>
      <c r="P46" s="9"/>
    </row>
    <row r="47" spans="1:119" ht="16.5" thickBot="1">
      <c r="A47" s="14" t="s">
        <v>47</v>
      </c>
      <c r="B47" s="23"/>
      <c r="C47" s="22"/>
      <c r="D47" s="15">
        <f t="shared" ref="D47:M47" si="12">SUM(D5,D11,D14,D27,D37,D39,D44)</f>
        <v>2203613</v>
      </c>
      <c r="E47" s="15">
        <f t="shared" si="12"/>
        <v>0</v>
      </c>
      <c r="F47" s="15">
        <f t="shared" si="12"/>
        <v>0</v>
      </c>
      <c r="G47" s="15">
        <f t="shared" si="12"/>
        <v>54500</v>
      </c>
      <c r="H47" s="15">
        <f t="shared" si="12"/>
        <v>0</v>
      </c>
      <c r="I47" s="15">
        <f t="shared" si="12"/>
        <v>5019308</v>
      </c>
      <c r="J47" s="15">
        <f t="shared" si="12"/>
        <v>0</v>
      </c>
      <c r="K47" s="15">
        <f t="shared" si="12"/>
        <v>21206</v>
      </c>
      <c r="L47" s="15">
        <f t="shared" si="12"/>
        <v>0</v>
      </c>
      <c r="M47" s="15">
        <f t="shared" si="12"/>
        <v>0</v>
      </c>
      <c r="N47" s="15">
        <f t="shared" si="9"/>
        <v>7298627</v>
      </c>
      <c r="O47" s="38">
        <f t="shared" si="2"/>
        <v>2325.8849585723392</v>
      </c>
      <c r="P47" s="6"/>
      <c r="Q47" s="2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</row>
    <row r="48" spans="1:119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9"/>
    </row>
    <row r="49" spans="1:15">
      <c r="A49" s="40"/>
      <c r="B49" s="41"/>
      <c r="C49" s="41"/>
      <c r="D49" s="42"/>
      <c r="E49" s="42"/>
      <c r="F49" s="42"/>
      <c r="G49" s="42"/>
      <c r="H49" s="42"/>
      <c r="I49" s="42"/>
      <c r="J49" s="42"/>
      <c r="K49" s="42"/>
      <c r="L49" s="118" t="s">
        <v>107</v>
      </c>
      <c r="M49" s="118"/>
      <c r="N49" s="118"/>
      <c r="O49" s="43">
        <v>3138</v>
      </c>
    </row>
    <row r="50" spans="1:15">
      <c r="A50" s="119"/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7"/>
    </row>
    <row r="51" spans="1:15" ht="15.75" customHeight="1" thickBot="1">
      <c r="A51" s="120" t="s">
        <v>84</v>
      </c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100"/>
    </row>
  </sheetData>
  <mergeCells count="10">
    <mergeCell ref="L49:N49"/>
    <mergeCell ref="A50:O50"/>
    <mergeCell ref="A51:O5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4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55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30"/>
      <c r="M3" s="36"/>
      <c r="N3" s="37"/>
      <c r="O3" s="131" t="s">
        <v>60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56</v>
      </c>
      <c r="F4" s="34" t="s">
        <v>57</v>
      </c>
      <c r="G4" s="34" t="s">
        <v>58</v>
      </c>
      <c r="H4" s="34" t="s">
        <v>4</v>
      </c>
      <c r="I4" s="34" t="s">
        <v>5</v>
      </c>
      <c r="J4" s="35" t="s">
        <v>59</v>
      </c>
      <c r="K4" s="35" t="s">
        <v>6</v>
      </c>
      <c r="L4" s="35" t="s">
        <v>7</v>
      </c>
      <c r="M4" s="35" t="s">
        <v>8</v>
      </c>
      <c r="N4" s="35" t="s">
        <v>30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SUM(D6:D10)</f>
        <v>406986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3" si="1">SUM(D5:M5)</f>
        <v>406986</v>
      </c>
      <c r="O5" s="33">
        <f t="shared" ref="O5:O44" si="2">(N5/O$46)</f>
        <v>131.6254851228978</v>
      </c>
      <c r="P5" s="6"/>
    </row>
    <row r="6" spans="1:133">
      <c r="A6" s="12"/>
      <c r="B6" s="25">
        <v>311</v>
      </c>
      <c r="C6" s="20" t="s">
        <v>1</v>
      </c>
      <c r="D6" s="46">
        <v>28067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28067</v>
      </c>
      <c r="O6" s="47">
        <f t="shared" si="2"/>
        <v>9.0772962483829236</v>
      </c>
      <c r="P6" s="9"/>
    </row>
    <row r="7" spans="1:133">
      <c r="A7" s="12"/>
      <c r="B7" s="25">
        <v>312.41000000000003</v>
      </c>
      <c r="C7" s="20" t="s">
        <v>9</v>
      </c>
      <c r="D7" s="46">
        <v>183834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183834</v>
      </c>
      <c r="O7" s="47">
        <f t="shared" si="2"/>
        <v>59.454721862871928</v>
      </c>
      <c r="P7" s="9"/>
    </row>
    <row r="8" spans="1:133">
      <c r="A8" s="12"/>
      <c r="B8" s="25">
        <v>312.60000000000002</v>
      </c>
      <c r="C8" s="20" t="s">
        <v>10</v>
      </c>
      <c r="D8" s="46">
        <v>125487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125487</v>
      </c>
      <c r="O8" s="47">
        <f t="shared" si="2"/>
        <v>40.584411384217333</v>
      </c>
      <c r="P8" s="9"/>
    </row>
    <row r="9" spans="1:133">
      <c r="A9" s="12"/>
      <c r="B9" s="25">
        <v>315</v>
      </c>
      <c r="C9" s="20" t="s">
        <v>89</v>
      </c>
      <c r="D9" s="46">
        <v>63272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63272</v>
      </c>
      <c r="O9" s="47">
        <f t="shared" si="2"/>
        <v>20.463130659767142</v>
      </c>
      <c r="P9" s="9"/>
    </row>
    <row r="10" spans="1:133">
      <c r="A10" s="12"/>
      <c r="B10" s="25">
        <v>316</v>
      </c>
      <c r="C10" s="20" t="s">
        <v>90</v>
      </c>
      <c r="D10" s="46">
        <v>6326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6326</v>
      </c>
      <c r="O10" s="47">
        <f t="shared" si="2"/>
        <v>2.0459249676584736</v>
      </c>
      <c r="P10" s="9"/>
    </row>
    <row r="11" spans="1:133" ht="15.75">
      <c r="A11" s="29" t="s">
        <v>13</v>
      </c>
      <c r="B11" s="30"/>
      <c r="C11" s="31"/>
      <c r="D11" s="32">
        <f t="shared" ref="D11:M11" si="3">SUM(D12:D12)</f>
        <v>50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50</v>
      </c>
      <c r="O11" s="45">
        <f t="shared" si="2"/>
        <v>1.6170763260025874E-2</v>
      </c>
      <c r="P11" s="10"/>
    </row>
    <row r="12" spans="1:133">
      <c r="A12" s="12"/>
      <c r="B12" s="25">
        <v>329</v>
      </c>
      <c r="C12" s="20" t="s">
        <v>14</v>
      </c>
      <c r="D12" s="46">
        <v>50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50</v>
      </c>
      <c r="O12" s="47">
        <f t="shared" si="2"/>
        <v>1.6170763260025874E-2</v>
      </c>
      <c r="P12" s="9"/>
    </row>
    <row r="13" spans="1:133" ht="15.75">
      <c r="A13" s="29" t="s">
        <v>17</v>
      </c>
      <c r="B13" s="30"/>
      <c r="C13" s="31"/>
      <c r="D13" s="32">
        <f t="shared" ref="D13:M13" si="4">SUM(D14:D22)</f>
        <v>638752</v>
      </c>
      <c r="E13" s="32">
        <f t="shared" si="4"/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89042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4">
        <f t="shared" si="1"/>
        <v>727794</v>
      </c>
      <c r="O13" s="45">
        <f t="shared" si="2"/>
        <v>235.3796895213454</v>
      </c>
      <c r="P13" s="10"/>
    </row>
    <row r="14" spans="1:133">
      <c r="A14" s="12"/>
      <c r="B14" s="25">
        <v>331.7</v>
      </c>
      <c r="C14" s="20" t="s">
        <v>18</v>
      </c>
      <c r="D14" s="46">
        <v>13693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13693</v>
      </c>
      <c r="O14" s="47">
        <f t="shared" si="2"/>
        <v>4.4285252263906854</v>
      </c>
      <c r="P14" s="9"/>
    </row>
    <row r="15" spans="1:133">
      <c r="A15" s="12"/>
      <c r="B15" s="25">
        <v>334.2</v>
      </c>
      <c r="C15" s="20" t="s">
        <v>86</v>
      </c>
      <c r="D15" s="46">
        <v>414686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414686</v>
      </c>
      <c r="O15" s="47">
        <f t="shared" si="2"/>
        <v>134.11578266494178</v>
      </c>
      <c r="P15" s="9"/>
    </row>
    <row r="16" spans="1:133">
      <c r="A16" s="12"/>
      <c r="B16" s="25">
        <v>334.31</v>
      </c>
      <c r="C16" s="20" t="s">
        <v>67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89042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89042</v>
      </c>
      <c r="O16" s="47">
        <f t="shared" si="2"/>
        <v>28.797542043984475</v>
      </c>
      <c r="P16" s="9"/>
    </row>
    <row r="17" spans="1:16">
      <c r="A17" s="12"/>
      <c r="B17" s="25">
        <v>335.12</v>
      </c>
      <c r="C17" s="20" t="s">
        <v>91</v>
      </c>
      <c r="D17" s="46">
        <v>102678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102678</v>
      </c>
      <c r="O17" s="47">
        <f t="shared" si="2"/>
        <v>33.207632600258734</v>
      </c>
      <c r="P17" s="9"/>
    </row>
    <row r="18" spans="1:16">
      <c r="A18" s="12"/>
      <c r="B18" s="25">
        <v>335.14</v>
      </c>
      <c r="C18" s="20" t="s">
        <v>92</v>
      </c>
      <c r="D18" s="46">
        <v>148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148</v>
      </c>
      <c r="O18" s="47">
        <f t="shared" si="2"/>
        <v>4.7865459249676584E-2</v>
      </c>
      <c r="P18" s="9"/>
    </row>
    <row r="19" spans="1:16">
      <c r="A19" s="12"/>
      <c r="B19" s="25">
        <v>335.15</v>
      </c>
      <c r="C19" s="20" t="s">
        <v>93</v>
      </c>
      <c r="D19" s="46">
        <v>475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475</v>
      </c>
      <c r="O19" s="47">
        <f t="shared" si="2"/>
        <v>0.15362225097024579</v>
      </c>
      <c r="P19" s="9"/>
    </row>
    <row r="20" spans="1:16">
      <c r="A20" s="12"/>
      <c r="B20" s="25">
        <v>335.18</v>
      </c>
      <c r="C20" s="20" t="s">
        <v>94</v>
      </c>
      <c r="D20" s="46">
        <v>71620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71620</v>
      </c>
      <c r="O20" s="47">
        <f t="shared" si="2"/>
        <v>23.163001293661061</v>
      </c>
      <c r="P20" s="9"/>
    </row>
    <row r="21" spans="1:16">
      <c r="A21" s="12"/>
      <c r="B21" s="25">
        <v>335.49</v>
      </c>
      <c r="C21" s="20" t="s">
        <v>25</v>
      </c>
      <c r="D21" s="46">
        <v>4452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4452</v>
      </c>
      <c r="O21" s="47">
        <f t="shared" si="2"/>
        <v>1.4398447606727038</v>
      </c>
      <c r="P21" s="9"/>
    </row>
    <row r="22" spans="1:16">
      <c r="A22" s="12"/>
      <c r="B22" s="25">
        <v>337.2</v>
      </c>
      <c r="C22" s="20" t="s">
        <v>26</v>
      </c>
      <c r="D22" s="46">
        <v>31000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31000</v>
      </c>
      <c r="O22" s="47">
        <f t="shared" si="2"/>
        <v>10.025873221216042</v>
      </c>
      <c r="P22" s="9"/>
    </row>
    <row r="23" spans="1:16" ht="15.75">
      <c r="A23" s="29" t="s">
        <v>32</v>
      </c>
      <c r="B23" s="30"/>
      <c r="C23" s="31"/>
      <c r="D23" s="32">
        <f t="shared" ref="D23:M23" si="5">SUM(D24:D34)</f>
        <v>521855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5254139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1"/>
        <v>5775994</v>
      </c>
      <c r="O23" s="45">
        <f t="shared" si="2"/>
        <v>1868.0446313065977</v>
      </c>
      <c r="P23" s="10"/>
    </row>
    <row r="24" spans="1:16">
      <c r="A24" s="12"/>
      <c r="B24" s="25">
        <v>342.1</v>
      </c>
      <c r="C24" s="20" t="s">
        <v>36</v>
      </c>
      <c r="D24" s="46">
        <v>33159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4" si="6">SUM(D24:M24)</f>
        <v>33159</v>
      </c>
      <c r="O24" s="47">
        <f t="shared" si="2"/>
        <v>10.724126778783958</v>
      </c>
      <c r="P24" s="9"/>
    </row>
    <row r="25" spans="1:16">
      <c r="A25" s="12"/>
      <c r="B25" s="25">
        <v>343.1</v>
      </c>
      <c r="C25" s="20" t="s">
        <v>37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4377892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4377892</v>
      </c>
      <c r="O25" s="47">
        <f t="shared" si="2"/>
        <v>1415.8771021992238</v>
      </c>
      <c r="P25" s="9"/>
    </row>
    <row r="26" spans="1:16">
      <c r="A26" s="12"/>
      <c r="B26" s="25">
        <v>343.2</v>
      </c>
      <c r="C26" s="20" t="s">
        <v>38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239959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239959</v>
      </c>
      <c r="O26" s="47">
        <f t="shared" si="2"/>
        <v>77.606403622250966</v>
      </c>
      <c r="P26" s="9"/>
    </row>
    <row r="27" spans="1:16">
      <c r="A27" s="12"/>
      <c r="B27" s="25">
        <v>343.3</v>
      </c>
      <c r="C27" s="20" t="s">
        <v>39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237316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237316</v>
      </c>
      <c r="O27" s="47">
        <f t="shared" si="2"/>
        <v>76.751617076325999</v>
      </c>
      <c r="P27" s="9"/>
    </row>
    <row r="28" spans="1:16">
      <c r="A28" s="12"/>
      <c r="B28" s="25">
        <v>343.4</v>
      </c>
      <c r="C28" s="20" t="s">
        <v>40</v>
      </c>
      <c r="D28" s="46">
        <v>252255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252255</v>
      </c>
      <c r="O28" s="47">
        <f t="shared" si="2"/>
        <v>81.583117723156533</v>
      </c>
      <c r="P28" s="9"/>
    </row>
    <row r="29" spans="1:16">
      <c r="A29" s="12"/>
      <c r="B29" s="25">
        <v>343.5</v>
      </c>
      <c r="C29" s="20" t="s">
        <v>41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398972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398972</v>
      </c>
      <c r="O29" s="47">
        <f t="shared" si="2"/>
        <v>129.03363518758084</v>
      </c>
      <c r="P29" s="9"/>
    </row>
    <row r="30" spans="1:16">
      <c r="A30" s="12"/>
      <c r="B30" s="25">
        <v>345.9</v>
      </c>
      <c r="C30" s="20" t="s">
        <v>80</v>
      </c>
      <c r="D30" s="46">
        <v>6213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6213</v>
      </c>
      <c r="O30" s="47">
        <f t="shared" si="2"/>
        <v>2.0093790426908149</v>
      </c>
      <c r="P30" s="9"/>
    </row>
    <row r="31" spans="1:16">
      <c r="A31" s="12"/>
      <c r="B31" s="25">
        <v>346.4</v>
      </c>
      <c r="C31" s="20" t="s">
        <v>42</v>
      </c>
      <c r="D31" s="46">
        <v>6258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6258</v>
      </c>
      <c r="O31" s="47">
        <f t="shared" si="2"/>
        <v>2.0239327296248382</v>
      </c>
      <c r="P31" s="9"/>
    </row>
    <row r="32" spans="1:16">
      <c r="A32" s="12"/>
      <c r="B32" s="25">
        <v>347.2</v>
      </c>
      <c r="C32" s="20" t="s">
        <v>72</v>
      </c>
      <c r="D32" s="46">
        <v>12313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12313</v>
      </c>
      <c r="O32" s="47">
        <f t="shared" si="2"/>
        <v>3.9822121604139715</v>
      </c>
      <c r="P32" s="9"/>
    </row>
    <row r="33" spans="1:119">
      <c r="A33" s="12"/>
      <c r="B33" s="25">
        <v>347.5</v>
      </c>
      <c r="C33" s="20" t="s">
        <v>46</v>
      </c>
      <c r="D33" s="46">
        <v>31622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31622</v>
      </c>
      <c r="O33" s="47">
        <f t="shared" si="2"/>
        <v>10.227037516170764</v>
      </c>
      <c r="P33" s="9"/>
    </row>
    <row r="34" spans="1:119">
      <c r="A34" s="12"/>
      <c r="B34" s="25">
        <v>349</v>
      </c>
      <c r="C34" s="20" t="s">
        <v>81</v>
      </c>
      <c r="D34" s="46">
        <v>180035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180035</v>
      </c>
      <c r="O34" s="47">
        <f t="shared" si="2"/>
        <v>58.226067270375161</v>
      </c>
      <c r="P34" s="9"/>
    </row>
    <row r="35" spans="1:119" ht="15.75">
      <c r="A35" s="29" t="s">
        <v>33</v>
      </c>
      <c r="B35" s="30"/>
      <c r="C35" s="31"/>
      <c r="D35" s="32">
        <f t="shared" ref="D35:M35" si="7">SUM(D36:D36)</f>
        <v>9055</v>
      </c>
      <c r="E35" s="32">
        <f t="shared" si="7"/>
        <v>0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0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 t="shared" ref="N35:N44" si="8">SUM(D35:M35)</f>
        <v>9055</v>
      </c>
      <c r="O35" s="45">
        <f t="shared" si="2"/>
        <v>2.9285252263906858</v>
      </c>
      <c r="P35" s="10"/>
    </row>
    <row r="36" spans="1:119">
      <c r="A36" s="13"/>
      <c r="B36" s="39">
        <v>359</v>
      </c>
      <c r="C36" s="21" t="s">
        <v>74</v>
      </c>
      <c r="D36" s="46">
        <v>9055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9055</v>
      </c>
      <c r="O36" s="47">
        <f t="shared" si="2"/>
        <v>2.9285252263906858</v>
      </c>
      <c r="P36" s="9"/>
    </row>
    <row r="37" spans="1:119" ht="15.75">
      <c r="A37" s="29" t="s">
        <v>2</v>
      </c>
      <c r="B37" s="30"/>
      <c r="C37" s="31"/>
      <c r="D37" s="32">
        <f t="shared" ref="D37:M37" si="9">SUM(D38:D41)</f>
        <v>51399</v>
      </c>
      <c r="E37" s="32">
        <f t="shared" si="9"/>
        <v>0</v>
      </c>
      <c r="F37" s="32">
        <f t="shared" si="9"/>
        <v>0</v>
      </c>
      <c r="G37" s="32">
        <f t="shared" si="9"/>
        <v>0</v>
      </c>
      <c r="H37" s="32">
        <f t="shared" si="9"/>
        <v>0</v>
      </c>
      <c r="I37" s="32">
        <f t="shared" si="9"/>
        <v>11712</v>
      </c>
      <c r="J37" s="32">
        <f t="shared" si="9"/>
        <v>0</v>
      </c>
      <c r="K37" s="32">
        <f t="shared" si="9"/>
        <v>24011</v>
      </c>
      <c r="L37" s="32">
        <f t="shared" si="9"/>
        <v>0</v>
      </c>
      <c r="M37" s="32">
        <f t="shared" si="9"/>
        <v>0</v>
      </c>
      <c r="N37" s="32">
        <f t="shared" si="8"/>
        <v>87122</v>
      </c>
      <c r="O37" s="45">
        <f t="shared" si="2"/>
        <v>28.176584734799484</v>
      </c>
      <c r="P37" s="10"/>
    </row>
    <row r="38" spans="1:119">
      <c r="A38" s="12"/>
      <c r="B38" s="25">
        <v>361.1</v>
      </c>
      <c r="C38" s="20" t="s">
        <v>50</v>
      </c>
      <c r="D38" s="46">
        <v>1246</v>
      </c>
      <c r="E38" s="46">
        <v>0</v>
      </c>
      <c r="F38" s="46">
        <v>0</v>
      </c>
      <c r="G38" s="46">
        <v>0</v>
      </c>
      <c r="H38" s="46">
        <v>0</v>
      </c>
      <c r="I38" s="46">
        <v>11712</v>
      </c>
      <c r="J38" s="46">
        <v>0</v>
      </c>
      <c r="K38" s="46">
        <v>7434</v>
      </c>
      <c r="L38" s="46">
        <v>0</v>
      </c>
      <c r="M38" s="46">
        <v>0</v>
      </c>
      <c r="N38" s="46">
        <f t="shared" si="8"/>
        <v>20392</v>
      </c>
      <c r="O38" s="47">
        <f t="shared" si="2"/>
        <v>6.5950840879689521</v>
      </c>
      <c r="P38" s="9"/>
    </row>
    <row r="39" spans="1:119">
      <c r="A39" s="12"/>
      <c r="B39" s="25">
        <v>362</v>
      </c>
      <c r="C39" s="20" t="s">
        <v>51</v>
      </c>
      <c r="D39" s="46">
        <v>24357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24357</v>
      </c>
      <c r="O39" s="47">
        <f t="shared" si="2"/>
        <v>7.8774256144890042</v>
      </c>
      <c r="P39" s="9"/>
    </row>
    <row r="40" spans="1:119">
      <c r="A40" s="12"/>
      <c r="B40" s="25">
        <v>368</v>
      </c>
      <c r="C40" s="20" t="s">
        <v>53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16577</v>
      </c>
      <c r="L40" s="46">
        <v>0</v>
      </c>
      <c r="M40" s="46">
        <v>0</v>
      </c>
      <c r="N40" s="46">
        <f t="shared" si="8"/>
        <v>16577</v>
      </c>
      <c r="O40" s="47">
        <f t="shared" si="2"/>
        <v>5.3612548512289777</v>
      </c>
      <c r="P40" s="9"/>
    </row>
    <row r="41" spans="1:119">
      <c r="A41" s="12"/>
      <c r="B41" s="25">
        <v>369.9</v>
      </c>
      <c r="C41" s="20" t="s">
        <v>54</v>
      </c>
      <c r="D41" s="46">
        <v>25796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25796</v>
      </c>
      <c r="O41" s="47">
        <f t="shared" si="2"/>
        <v>8.3428201811125486</v>
      </c>
      <c r="P41" s="9"/>
    </row>
    <row r="42" spans="1:119" ht="15.75">
      <c r="A42" s="29" t="s">
        <v>34</v>
      </c>
      <c r="B42" s="30"/>
      <c r="C42" s="31"/>
      <c r="D42" s="32">
        <f t="shared" ref="D42:M42" si="10">SUM(D43:D43)</f>
        <v>1123615</v>
      </c>
      <c r="E42" s="32">
        <f t="shared" si="10"/>
        <v>0</v>
      </c>
      <c r="F42" s="32">
        <f t="shared" si="10"/>
        <v>0</v>
      </c>
      <c r="G42" s="32">
        <f t="shared" si="10"/>
        <v>54500</v>
      </c>
      <c r="H42" s="32">
        <f t="shared" si="10"/>
        <v>0</v>
      </c>
      <c r="I42" s="32">
        <f t="shared" si="10"/>
        <v>0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 t="shared" si="8"/>
        <v>1178115</v>
      </c>
      <c r="O42" s="45">
        <f t="shared" si="2"/>
        <v>381.02037516170765</v>
      </c>
      <c r="P42" s="9"/>
    </row>
    <row r="43" spans="1:119" ht="15.75" thickBot="1">
      <c r="A43" s="12"/>
      <c r="B43" s="25">
        <v>381</v>
      </c>
      <c r="C43" s="20" t="s">
        <v>82</v>
      </c>
      <c r="D43" s="46">
        <v>1123615</v>
      </c>
      <c r="E43" s="46">
        <v>0</v>
      </c>
      <c r="F43" s="46">
        <v>0</v>
      </c>
      <c r="G43" s="46">
        <v>54500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1178115</v>
      </c>
      <c r="O43" s="47">
        <f t="shared" si="2"/>
        <v>381.02037516170765</v>
      </c>
      <c r="P43" s="9"/>
    </row>
    <row r="44" spans="1:119" ht="16.5" thickBot="1">
      <c r="A44" s="14" t="s">
        <v>47</v>
      </c>
      <c r="B44" s="23"/>
      <c r="C44" s="22"/>
      <c r="D44" s="15">
        <f t="shared" ref="D44:M44" si="11">SUM(D5,D11,D13,D23,D35,D37,D42)</f>
        <v>2751712</v>
      </c>
      <c r="E44" s="15">
        <f t="shared" si="11"/>
        <v>0</v>
      </c>
      <c r="F44" s="15">
        <f t="shared" si="11"/>
        <v>0</v>
      </c>
      <c r="G44" s="15">
        <f t="shared" si="11"/>
        <v>54500</v>
      </c>
      <c r="H44" s="15">
        <f t="shared" si="11"/>
        <v>0</v>
      </c>
      <c r="I44" s="15">
        <f t="shared" si="11"/>
        <v>5354893</v>
      </c>
      <c r="J44" s="15">
        <f t="shared" si="11"/>
        <v>0</v>
      </c>
      <c r="K44" s="15">
        <f t="shared" si="11"/>
        <v>24011</v>
      </c>
      <c r="L44" s="15">
        <f t="shared" si="11"/>
        <v>0</v>
      </c>
      <c r="M44" s="15">
        <f t="shared" si="11"/>
        <v>0</v>
      </c>
      <c r="N44" s="15">
        <f t="shared" si="8"/>
        <v>8185116</v>
      </c>
      <c r="O44" s="38">
        <f t="shared" si="2"/>
        <v>2647.1914618369988</v>
      </c>
      <c r="P44" s="6"/>
      <c r="Q44" s="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</row>
    <row r="45" spans="1:119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9"/>
    </row>
    <row r="46" spans="1:119">
      <c r="A46" s="40"/>
      <c r="B46" s="41"/>
      <c r="C46" s="41"/>
      <c r="D46" s="42"/>
      <c r="E46" s="42"/>
      <c r="F46" s="42"/>
      <c r="G46" s="42"/>
      <c r="H46" s="42"/>
      <c r="I46" s="42"/>
      <c r="J46" s="42"/>
      <c r="K46" s="42"/>
      <c r="L46" s="118" t="s">
        <v>95</v>
      </c>
      <c r="M46" s="118"/>
      <c r="N46" s="118"/>
      <c r="O46" s="43">
        <v>3092</v>
      </c>
    </row>
    <row r="47" spans="1:119">
      <c r="A47" s="119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7"/>
    </row>
    <row r="48" spans="1:119" ht="15.75" customHeight="1" thickBot="1">
      <c r="A48" s="120" t="s">
        <v>84</v>
      </c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100"/>
    </row>
  </sheetData>
  <mergeCells count="10">
    <mergeCell ref="L46:N46"/>
    <mergeCell ref="A47:O47"/>
    <mergeCell ref="A48:O4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5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55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30"/>
      <c r="M3" s="36"/>
      <c r="N3" s="37"/>
      <c r="O3" s="131" t="s">
        <v>60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56</v>
      </c>
      <c r="F4" s="34" t="s">
        <v>57</v>
      </c>
      <c r="G4" s="34" t="s">
        <v>58</v>
      </c>
      <c r="H4" s="34" t="s">
        <v>4</v>
      </c>
      <c r="I4" s="34" t="s">
        <v>5</v>
      </c>
      <c r="J4" s="35" t="s">
        <v>59</v>
      </c>
      <c r="K4" s="35" t="s">
        <v>6</v>
      </c>
      <c r="L4" s="35" t="s">
        <v>7</v>
      </c>
      <c r="M4" s="35" t="s">
        <v>8</v>
      </c>
      <c r="N4" s="35" t="s">
        <v>30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SUM(D6:D10)</f>
        <v>429688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5" si="1">SUM(D5:M5)</f>
        <v>429688</v>
      </c>
      <c r="O5" s="33">
        <f t="shared" ref="O5:O46" si="2">(N5/O$48)</f>
        <v>136.71269487750556</v>
      </c>
      <c r="P5" s="6"/>
    </row>
    <row r="6" spans="1:133">
      <c r="A6" s="12"/>
      <c r="B6" s="25">
        <v>311</v>
      </c>
      <c r="C6" s="20" t="s">
        <v>1</v>
      </c>
      <c r="D6" s="46">
        <v>28073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28073</v>
      </c>
      <c r="O6" s="47">
        <f t="shared" si="2"/>
        <v>8.9319121858097361</v>
      </c>
      <c r="P6" s="9"/>
    </row>
    <row r="7" spans="1:133">
      <c r="A7" s="12"/>
      <c r="B7" s="25">
        <v>312.41000000000003</v>
      </c>
      <c r="C7" s="20" t="s">
        <v>9</v>
      </c>
      <c r="D7" s="46">
        <v>189909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189909</v>
      </c>
      <c r="O7" s="47">
        <f t="shared" si="2"/>
        <v>60.422844416162903</v>
      </c>
      <c r="P7" s="9"/>
    </row>
    <row r="8" spans="1:133">
      <c r="A8" s="12"/>
      <c r="B8" s="25">
        <v>312.60000000000002</v>
      </c>
      <c r="C8" s="20" t="s">
        <v>10</v>
      </c>
      <c r="D8" s="46">
        <v>121216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121216</v>
      </c>
      <c r="O8" s="47">
        <f t="shared" si="2"/>
        <v>38.56697422844416</v>
      </c>
      <c r="P8" s="9"/>
    </row>
    <row r="9" spans="1:133">
      <c r="A9" s="12"/>
      <c r="B9" s="25">
        <v>315</v>
      </c>
      <c r="C9" s="20" t="s">
        <v>11</v>
      </c>
      <c r="D9" s="46">
        <v>83072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83072</v>
      </c>
      <c r="O9" s="47">
        <f t="shared" si="2"/>
        <v>26.430798600063632</v>
      </c>
      <c r="P9" s="9"/>
    </row>
    <row r="10" spans="1:133">
      <c r="A10" s="12"/>
      <c r="B10" s="25">
        <v>316</v>
      </c>
      <c r="C10" s="20" t="s">
        <v>12</v>
      </c>
      <c r="D10" s="46">
        <v>7418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7418</v>
      </c>
      <c r="O10" s="47">
        <f t="shared" si="2"/>
        <v>2.3601654470251354</v>
      </c>
      <c r="P10" s="9"/>
    </row>
    <row r="11" spans="1:133" ht="15.75">
      <c r="A11" s="29" t="s">
        <v>13</v>
      </c>
      <c r="B11" s="30"/>
      <c r="C11" s="31"/>
      <c r="D11" s="32">
        <f t="shared" ref="D11:M11" si="3">SUM(D12:D12)</f>
        <v>50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50</v>
      </c>
      <c r="O11" s="45">
        <f t="shared" si="2"/>
        <v>1.5908367801463569E-2</v>
      </c>
      <c r="P11" s="10"/>
    </row>
    <row r="12" spans="1:133">
      <c r="A12" s="12"/>
      <c r="B12" s="25">
        <v>329</v>
      </c>
      <c r="C12" s="20" t="s">
        <v>14</v>
      </c>
      <c r="D12" s="46">
        <v>50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50</v>
      </c>
      <c r="O12" s="47">
        <f t="shared" si="2"/>
        <v>1.5908367801463569E-2</v>
      </c>
      <c r="P12" s="9"/>
    </row>
    <row r="13" spans="1:133" ht="15.75">
      <c r="A13" s="29" t="s">
        <v>17</v>
      </c>
      <c r="B13" s="30"/>
      <c r="C13" s="31"/>
      <c r="D13" s="32">
        <f t="shared" ref="D13:M13" si="4">SUM(D14:D24)</f>
        <v>556972</v>
      </c>
      <c r="E13" s="32">
        <f t="shared" si="4"/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29762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4">
        <f t="shared" si="1"/>
        <v>586734</v>
      </c>
      <c r="O13" s="45">
        <f t="shared" si="2"/>
        <v>186.67960547247853</v>
      </c>
      <c r="P13" s="10"/>
    </row>
    <row r="14" spans="1:133">
      <c r="A14" s="12"/>
      <c r="B14" s="25">
        <v>331.2</v>
      </c>
      <c r="C14" s="20" t="s">
        <v>16</v>
      </c>
      <c r="D14" s="46">
        <v>1000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1000</v>
      </c>
      <c r="O14" s="47">
        <f t="shared" si="2"/>
        <v>0.31816735602927138</v>
      </c>
      <c r="P14" s="9"/>
    </row>
    <row r="15" spans="1:133">
      <c r="A15" s="12"/>
      <c r="B15" s="25">
        <v>331.69</v>
      </c>
      <c r="C15" s="20" t="s">
        <v>79</v>
      </c>
      <c r="D15" s="46">
        <v>83250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83250</v>
      </c>
      <c r="O15" s="47">
        <f t="shared" si="2"/>
        <v>26.487432389436844</v>
      </c>
      <c r="P15" s="9"/>
    </row>
    <row r="16" spans="1:133">
      <c r="A16" s="12"/>
      <c r="B16" s="25">
        <v>331.7</v>
      </c>
      <c r="C16" s="20" t="s">
        <v>18</v>
      </c>
      <c r="D16" s="46">
        <v>251940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251940</v>
      </c>
      <c r="O16" s="47">
        <f t="shared" si="2"/>
        <v>80.159083678014639</v>
      </c>
      <c r="P16" s="9"/>
    </row>
    <row r="17" spans="1:16">
      <c r="A17" s="12"/>
      <c r="B17" s="25">
        <v>334.2</v>
      </c>
      <c r="C17" s="20" t="s">
        <v>86</v>
      </c>
      <c r="D17" s="46">
        <v>13171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13171</v>
      </c>
      <c r="O17" s="47">
        <f t="shared" si="2"/>
        <v>4.1905822462615339</v>
      </c>
      <c r="P17" s="9"/>
    </row>
    <row r="18" spans="1:16">
      <c r="A18" s="12"/>
      <c r="B18" s="25">
        <v>334.31</v>
      </c>
      <c r="C18" s="20" t="s">
        <v>67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29762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29762</v>
      </c>
      <c r="O18" s="47">
        <f t="shared" si="2"/>
        <v>9.4692968501431753</v>
      </c>
      <c r="P18" s="9"/>
    </row>
    <row r="19" spans="1:16">
      <c r="A19" s="12"/>
      <c r="B19" s="25">
        <v>335.12</v>
      </c>
      <c r="C19" s="20" t="s">
        <v>21</v>
      </c>
      <c r="D19" s="46">
        <v>107365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107365</v>
      </c>
      <c r="O19" s="47">
        <f t="shared" si="2"/>
        <v>34.160038180082722</v>
      </c>
      <c r="P19" s="9"/>
    </row>
    <row r="20" spans="1:16">
      <c r="A20" s="12"/>
      <c r="B20" s="25">
        <v>335.14</v>
      </c>
      <c r="C20" s="20" t="s">
        <v>22</v>
      </c>
      <c r="D20" s="46">
        <v>134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134</v>
      </c>
      <c r="O20" s="47">
        <f t="shared" si="2"/>
        <v>4.263442570792237E-2</v>
      </c>
      <c r="P20" s="9"/>
    </row>
    <row r="21" spans="1:16">
      <c r="A21" s="12"/>
      <c r="B21" s="25">
        <v>335.15</v>
      </c>
      <c r="C21" s="20" t="s">
        <v>23</v>
      </c>
      <c r="D21" s="46">
        <v>336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336</v>
      </c>
      <c r="O21" s="47">
        <f t="shared" si="2"/>
        <v>0.10690423162583519</v>
      </c>
      <c r="P21" s="9"/>
    </row>
    <row r="22" spans="1:16">
      <c r="A22" s="12"/>
      <c r="B22" s="25">
        <v>335.18</v>
      </c>
      <c r="C22" s="20" t="s">
        <v>24</v>
      </c>
      <c r="D22" s="46">
        <v>63331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63331</v>
      </c>
      <c r="O22" s="47">
        <f t="shared" si="2"/>
        <v>20.149856824689788</v>
      </c>
      <c r="P22" s="9"/>
    </row>
    <row r="23" spans="1:16">
      <c r="A23" s="12"/>
      <c r="B23" s="25">
        <v>335.49</v>
      </c>
      <c r="C23" s="20" t="s">
        <v>25</v>
      </c>
      <c r="D23" s="46">
        <v>5445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5445</v>
      </c>
      <c r="O23" s="47">
        <f t="shared" si="2"/>
        <v>1.7324212535793828</v>
      </c>
      <c r="P23" s="9"/>
    </row>
    <row r="24" spans="1:16">
      <c r="A24" s="12"/>
      <c r="B24" s="25">
        <v>337.2</v>
      </c>
      <c r="C24" s="20" t="s">
        <v>26</v>
      </c>
      <c r="D24" s="46">
        <v>31000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31000</v>
      </c>
      <c r="O24" s="47">
        <f t="shared" si="2"/>
        <v>9.8631880369074132</v>
      </c>
      <c r="P24" s="9"/>
    </row>
    <row r="25" spans="1:16" ht="15.75">
      <c r="A25" s="29" t="s">
        <v>32</v>
      </c>
      <c r="B25" s="30"/>
      <c r="C25" s="31"/>
      <c r="D25" s="32">
        <f t="shared" ref="D25:M25" si="5">SUM(D26:D36)</f>
        <v>503667</v>
      </c>
      <c r="E25" s="32">
        <f t="shared" si="5"/>
        <v>0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5160243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32">
        <f t="shared" si="1"/>
        <v>5663910</v>
      </c>
      <c r="O25" s="45">
        <f t="shared" si="2"/>
        <v>1802.0712694877507</v>
      </c>
      <c r="P25" s="10"/>
    </row>
    <row r="26" spans="1:16">
      <c r="A26" s="12"/>
      <c r="B26" s="25">
        <v>342.1</v>
      </c>
      <c r="C26" s="20" t="s">
        <v>36</v>
      </c>
      <c r="D26" s="46">
        <v>33159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6" si="6">SUM(D26:M26)</f>
        <v>33159</v>
      </c>
      <c r="O26" s="47">
        <f t="shared" si="2"/>
        <v>10.550111358574611</v>
      </c>
      <c r="P26" s="9"/>
    </row>
    <row r="27" spans="1:16">
      <c r="A27" s="12"/>
      <c r="B27" s="25">
        <v>343.1</v>
      </c>
      <c r="C27" s="20" t="s">
        <v>37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4221971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4221971</v>
      </c>
      <c r="O27" s="47">
        <f t="shared" si="2"/>
        <v>1343.2933503022589</v>
      </c>
      <c r="P27" s="9"/>
    </row>
    <row r="28" spans="1:16">
      <c r="A28" s="12"/>
      <c r="B28" s="25">
        <v>343.2</v>
      </c>
      <c r="C28" s="20" t="s">
        <v>38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276125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276125</v>
      </c>
      <c r="O28" s="47">
        <f t="shared" si="2"/>
        <v>87.85396118358257</v>
      </c>
      <c r="P28" s="9"/>
    </row>
    <row r="29" spans="1:16">
      <c r="A29" s="12"/>
      <c r="B29" s="25">
        <v>343.3</v>
      </c>
      <c r="C29" s="20" t="s">
        <v>39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247093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247093</v>
      </c>
      <c r="O29" s="47">
        <f t="shared" si="2"/>
        <v>78.616926503340764</v>
      </c>
      <c r="P29" s="9"/>
    </row>
    <row r="30" spans="1:16">
      <c r="A30" s="12"/>
      <c r="B30" s="25">
        <v>343.4</v>
      </c>
      <c r="C30" s="20" t="s">
        <v>40</v>
      </c>
      <c r="D30" s="46">
        <v>263982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263982</v>
      </c>
      <c r="O30" s="47">
        <f t="shared" si="2"/>
        <v>83.990454979319125</v>
      </c>
      <c r="P30" s="9"/>
    </row>
    <row r="31" spans="1:16">
      <c r="A31" s="12"/>
      <c r="B31" s="25">
        <v>343.5</v>
      </c>
      <c r="C31" s="20" t="s">
        <v>41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415054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415054</v>
      </c>
      <c r="O31" s="47">
        <f t="shared" si="2"/>
        <v>132.05663378937322</v>
      </c>
      <c r="P31" s="9"/>
    </row>
    <row r="32" spans="1:16">
      <c r="A32" s="12"/>
      <c r="B32" s="25">
        <v>345.9</v>
      </c>
      <c r="C32" s="20" t="s">
        <v>80</v>
      </c>
      <c r="D32" s="46">
        <v>6318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6318</v>
      </c>
      <c r="O32" s="47">
        <f t="shared" si="2"/>
        <v>2.0101813553929366</v>
      </c>
      <c r="P32" s="9"/>
    </row>
    <row r="33" spans="1:119">
      <c r="A33" s="12"/>
      <c r="B33" s="25">
        <v>346.4</v>
      </c>
      <c r="C33" s="20" t="s">
        <v>42</v>
      </c>
      <c r="D33" s="46">
        <v>6366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6366</v>
      </c>
      <c r="O33" s="47">
        <f t="shared" si="2"/>
        <v>2.0254533884823416</v>
      </c>
      <c r="P33" s="9"/>
    </row>
    <row r="34" spans="1:119">
      <c r="A34" s="12"/>
      <c r="B34" s="25">
        <v>347.2</v>
      </c>
      <c r="C34" s="20" t="s">
        <v>72</v>
      </c>
      <c r="D34" s="46">
        <v>9291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9291</v>
      </c>
      <c r="O34" s="47">
        <f t="shared" si="2"/>
        <v>2.9560929048679605</v>
      </c>
      <c r="P34" s="9"/>
    </row>
    <row r="35" spans="1:119">
      <c r="A35" s="12"/>
      <c r="B35" s="25">
        <v>347.5</v>
      </c>
      <c r="C35" s="20" t="s">
        <v>46</v>
      </c>
      <c r="D35" s="46">
        <v>41877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41877</v>
      </c>
      <c r="O35" s="47">
        <f t="shared" si="2"/>
        <v>13.323894368437799</v>
      </c>
      <c r="P35" s="9"/>
    </row>
    <row r="36" spans="1:119">
      <c r="A36" s="12"/>
      <c r="B36" s="25">
        <v>349</v>
      </c>
      <c r="C36" s="20" t="s">
        <v>81</v>
      </c>
      <c r="D36" s="46">
        <v>142674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142674</v>
      </c>
      <c r="O36" s="47">
        <f t="shared" si="2"/>
        <v>45.394209354120264</v>
      </c>
      <c r="P36" s="9"/>
    </row>
    <row r="37" spans="1:119" ht="15.75">
      <c r="A37" s="29" t="s">
        <v>33</v>
      </c>
      <c r="B37" s="30"/>
      <c r="C37" s="31"/>
      <c r="D37" s="32">
        <f t="shared" ref="D37:M37" si="7">SUM(D38:D38)</f>
        <v>4797</v>
      </c>
      <c r="E37" s="32">
        <f t="shared" si="7"/>
        <v>0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0</v>
      </c>
      <c r="J37" s="32">
        <f t="shared" si="7"/>
        <v>0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 t="shared" ref="N37:N46" si="8">SUM(D37:M37)</f>
        <v>4797</v>
      </c>
      <c r="O37" s="45">
        <f t="shared" si="2"/>
        <v>1.5262488068724149</v>
      </c>
      <c r="P37" s="10"/>
    </row>
    <row r="38" spans="1:119">
      <c r="A38" s="13"/>
      <c r="B38" s="39">
        <v>359</v>
      </c>
      <c r="C38" s="21" t="s">
        <v>74</v>
      </c>
      <c r="D38" s="46">
        <v>4797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4797</v>
      </c>
      <c r="O38" s="47">
        <f t="shared" si="2"/>
        <v>1.5262488068724149</v>
      </c>
      <c r="P38" s="9"/>
    </row>
    <row r="39" spans="1:119" ht="15.75">
      <c r="A39" s="29" t="s">
        <v>2</v>
      </c>
      <c r="B39" s="30"/>
      <c r="C39" s="31"/>
      <c r="D39" s="32">
        <f t="shared" ref="D39:M39" si="9">SUM(D40:D43)</f>
        <v>42886</v>
      </c>
      <c r="E39" s="32">
        <f t="shared" si="9"/>
        <v>0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26498</v>
      </c>
      <c r="J39" s="32">
        <f t="shared" si="9"/>
        <v>0</v>
      </c>
      <c r="K39" s="32">
        <f t="shared" si="9"/>
        <v>24483</v>
      </c>
      <c r="L39" s="32">
        <f t="shared" si="9"/>
        <v>0</v>
      </c>
      <c r="M39" s="32">
        <f t="shared" si="9"/>
        <v>0</v>
      </c>
      <c r="N39" s="32">
        <f t="shared" si="8"/>
        <v>93867</v>
      </c>
      <c r="O39" s="45">
        <f t="shared" si="2"/>
        <v>29.865415208399618</v>
      </c>
      <c r="P39" s="10"/>
    </row>
    <row r="40" spans="1:119">
      <c r="A40" s="12"/>
      <c r="B40" s="25">
        <v>361.1</v>
      </c>
      <c r="C40" s="20" t="s">
        <v>50</v>
      </c>
      <c r="D40" s="46">
        <v>3189</v>
      </c>
      <c r="E40" s="46">
        <v>0</v>
      </c>
      <c r="F40" s="46">
        <v>0</v>
      </c>
      <c r="G40" s="46">
        <v>0</v>
      </c>
      <c r="H40" s="46">
        <v>0</v>
      </c>
      <c r="I40" s="46">
        <v>26498</v>
      </c>
      <c r="J40" s="46">
        <v>0</v>
      </c>
      <c r="K40" s="46">
        <v>9163</v>
      </c>
      <c r="L40" s="46">
        <v>0</v>
      </c>
      <c r="M40" s="46">
        <v>0</v>
      </c>
      <c r="N40" s="46">
        <f t="shared" si="8"/>
        <v>38850</v>
      </c>
      <c r="O40" s="47">
        <f t="shared" si="2"/>
        <v>12.360801781737194</v>
      </c>
      <c r="P40" s="9"/>
    </row>
    <row r="41" spans="1:119">
      <c r="A41" s="12"/>
      <c r="B41" s="25">
        <v>362</v>
      </c>
      <c r="C41" s="20" t="s">
        <v>51</v>
      </c>
      <c r="D41" s="46">
        <v>24573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24573</v>
      </c>
      <c r="O41" s="47">
        <f t="shared" si="2"/>
        <v>7.8183264397072865</v>
      </c>
      <c r="P41" s="9"/>
    </row>
    <row r="42" spans="1:119">
      <c r="A42" s="12"/>
      <c r="B42" s="25">
        <v>368</v>
      </c>
      <c r="C42" s="20" t="s">
        <v>53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15320</v>
      </c>
      <c r="L42" s="46">
        <v>0</v>
      </c>
      <c r="M42" s="46">
        <v>0</v>
      </c>
      <c r="N42" s="46">
        <f t="shared" si="8"/>
        <v>15320</v>
      </c>
      <c r="O42" s="47">
        <f t="shared" si="2"/>
        <v>4.8743238943684375</v>
      </c>
      <c r="P42" s="9"/>
    </row>
    <row r="43" spans="1:119">
      <c r="A43" s="12"/>
      <c r="B43" s="25">
        <v>369.9</v>
      </c>
      <c r="C43" s="20" t="s">
        <v>54</v>
      </c>
      <c r="D43" s="46">
        <v>15124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15124</v>
      </c>
      <c r="O43" s="47">
        <f t="shared" si="2"/>
        <v>4.8119630925867005</v>
      </c>
      <c r="P43" s="9"/>
    </row>
    <row r="44" spans="1:119" ht="15.75">
      <c r="A44" s="29" t="s">
        <v>34</v>
      </c>
      <c r="B44" s="30"/>
      <c r="C44" s="31"/>
      <c r="D44" s="32">
        <f t="shared" ref="D44:M44" si="10">SUM(D45:D45)</f>
        <v>877326</v>
      </c>
      <c r="E44" s="32">
        <f t="shared" si="10"/>
        <v>0</v>
      </c>
      <c r="F44" s="32">
        <f t="shared" si="10"/>
        <v>0</v>
      </c>
      <c r="G44" s="32">
        <f t="shared" si="10"/>
        <v>53000</v>
      </c>
      <c r="H44" s="32">
        <f t="shared" si="10"/>
        <v>0</v>
      </c>
      <c r="I44" s="32">
        <f t="shared" si="10"/>
        <v>0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 t="shared" si="8"/>
        <v>930326</v>
      </c>
      <c r="O44" s="45">
        <f t="shared" si="2"/>
        <v>295.99936366528794</v>
      </c>
      <c r="P44" s="9"/>
    </row>
    <row r="45" spans="1:119" ht="15.75" thickBot="1">
      <c r="A45" s="12"/>
      <c r="B45" s="25">
        <v>381</v>
      </c>
      <c r="C45" s="20" t="s">
        <v>82</v>
      </c>
      <c r="D45" s="46">
        <v>877326</v>
      </c>
      <c r="E45" s="46">
        <v>0</v>
      </c>
      <c r="F45" s="46">
        <v>0</v>
      </c>
      <c r="G45" s="46">
        <v>53000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930326</v>
      </c>
      <c r="O45" s="47">
        <f t="shared" si="2"/>
        <v>295.99936366528794</v>
      </c>
      <c r="P45" s="9"/>
    </row>
    <row r="46" spans="1:119" ht="16.5" thickBot="1">
      <c r="A46" s="14" t="s">
        <v>47</v>
      </c>
      <c r="B46" s="23"/>
      <c r="C46" s="22"/>
      <c r="D46" s="15">
        <f t="shared" ref="D46:M46" si="11">SUM(D5,D11,D13,D25,D37,D39,D44)</f>
        <v>2415386</v>
      </c>
      <c r="E46" s="15">
        <f t="shared" si="11"/>
        <v>0</v>
      </c>
      <c r="F46" s="15">
        <f t="shared" si="11"/>
        <v>0</v>
      </c>
      <c r="G46" s="15">
        <f t="shared" si="11"/>
        <v>53000</v>
      </c>
      <c r="H46" s="15">
        <f t="shared" si="11"/>
        <v>0</v>
      </c>
      <c r="I46" s="15">
        <f t="shared" si="11"/>
        <v>5216503</v>
      </c>
      <c r="J46" s="15">
        <f t="shared" si="11"/>
        <v>0</v>
      </c>
      <c r="K46" s="15">
        <f t="shared" si="11"/>
        <v>24483</v>
      </c>
      <c r="L46" s="15">
        <f t="shared" si="11"/>
        <v>0</v>
      </c>
      <c r="M46" s="15">
        <f t="shared" si="11"/>
        <v>0</v>
      </c>
      <c r="N46" s="15">
        <f t="shared" si="8"/>
        <v>7709372</v>
      </c>
      <c r="O46" s="38">
        <f t="shared" si="2"/>
        <v>2452.870505886096</v>
      </c>
      <c r="P46" s="6"/>
      <c r="Q46" s="2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</row>
    <row r="47" spans="1:119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9"/>
    </row>
    <row r="48" spans="1:119">
      <c r="A48" s="40"/>
      <c r="B48" s="41"/>
      <c r="C48" s="41"/>
      <c r="D48" s="42"/>
      <c r="E48" s="42"/>
      <c r="F48" s="42"/>
      <c r="G48" s="42"/>
      <c r="H48" s="42"/>
      <c r="I48" s="42"/>
      <c r="J48" s="42"/>
      <c r="K48" s="42"/>
      <c r="L48" s="118" t="s">
        <v>87</v>
      </c>
      <c r="M48" s="118"/>
      <c r="N48" s="118"/>
      <c r="O48" s="43">
        <v>3143</v>
      </c>
    </row>
    <row r="49" spans="1:15">
      <c r="A49" s="119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7"/>
    </row>
    <row r="50" spans="1:15" ht="15.75" customHeight="1" thickBot="1">
      <c r="A50" s="120" t="s">
        <v>84</v>
      </c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100"/>
    </row>
  </sheetData>
  <mergeCells count="10">
    <mergeCell ref="L48:N48"/>
    <mergeCell ref="A49:O49"/>
    <mergeCell ref="A50:O5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5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55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30"/>
      <c r="M3" s="36"/>
      <c r="N3" s="37"/>
      <c r="O3" s="131" t="s">
        <v>60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56</v>
      </c>
      <c r="F4" s="34" t="s">
        <v>57</v>
      </c>
      <c r="G4" s="34" t="s">
        <v>58</v>
      </c>
      <c r="H4" s="34" t="s">
        <v>4</v>
      </c>
      <c r="I4" s="34" t="s">
        <v>5</v>
      </c>
      <c r="J4" s="35" t="s">
        <v>59</v>
      </c>
      <c r="K4" s="35" t="s">
        <v>6</v>
      </c>
      <c r="L4" s="35" t="s">
        <v>7</v>
      </c>
      <c r="M4" s="35" t="s">
        <v>8</v>
      </c>
      <c r="N4" s="35" t="s">
        <v>30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SUM(D6:D10)</f>
        <v>416902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6" si="1">SUM(D5:M5)</f>
        <v>416902</v>
      </c>
      <c r="O5" s="33">
        <f t="shared" ref="O5:O48" si="2">(N5/O$50)</f>
        <v>110.17494714587738</v>
      </c>
      <c r="P5" s="6"/>
    </row>
    <row r="6" spans="1:133">
      <c r="A6" s="12"/>
      <c r="B6" s="25">
        <v>311</v>
      </c>
      <c r="C6" s="20" t="s">
        <v>1</v>
      </c>
      <c r="D6" s="46">
        <v>29251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29251</v>
      </c>
      <c r="O6" s="47">
        <f t="shared" si="2"/>
        <v>7.7301797040169129</v>
      </c>
      <c r="P6" s="9"/>
    </row>
    <row r="7" spans="1:133">
      <c r="A7" s="12"/>
      <c r="B7" s="25">
        <v>312.41000000000003</v>
      </c>
      <c r="C7" s="20" t="s">
        <v>9</v>
      </c>
      <c r="D7" s="46">
        <v>198302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198302</v>
      </c>
      <c r="O7" s="47">
        <f t="shared" si="2"/>
        <v>52.405391120507403</v>
      </c>
      <c r="P7" s="9"/>
    </row>
    <row r="8" spans="1:133">
      <c r="A8" s="12"/>
      <c r="B8" s="25">
        <v>312.60000000000002</v>
      </c>
      <c r="C8" s="20" t="s">
        <v>10</v>
      </c>
      <c r="D8" s="46">
        <v>103483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103483</v>
      </c>
      <c r="O8" s="47">
        <f t="shared" si="2"/>
        <v>27.347515856236786</v>
      </c>
      <c r="P8" s="9"/>
    </row>
    <row r="9" spans="1:133">
      <c r="A9" s="12"/>
      <c r="B9" s="25">
        <v>315</v>
      </c>
      <c r="C9" s="20" t="s">
        <v>11</v>
      </c>
      <c r="D9" s="46">
        <v>78084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78084</v>
      </c>
      <c r="O9" s="47">
        <f t="shared" si="2"/>
        <v>20.635306553911207</v>
      </c>
      <c r="P9" s="9"/>
    </row>
    <row r="10" spans="1:133">
      <c r="A10" s="12"/>
      <c r="B10" s="25">
        <v>316</v>
      </c>
      <c r="C10" s="20" t="s">
        <v>12</v>
      </c>
      <c r="D10" s="46">
        <v>7782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7782</v>
      </c>
      <c r="O10" s="47">
        <f t="shared" si="2"/>
        <v>2.0565539112050741</v>
      </c>
      <c r="P10" s="9"/>
    </row>
    <row r="11" spans="1:133" ht="15.75">
      <c r="A11" s="29" t="s">
        <v>13</v>
      </c>
      <c r="B11" s="30"/>
      <c r="C11" s="31"/>
      <c r="D11" s="32">
        <f t="shared" ref="D11:M11" si="3">SUM(D12:D12)</f>
        <v>1000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1000</v>
      </c>
      <c r="O11" s="45">
        <f t="shared" si="2"/>
        <v>0.26427061310782241</v>
      </c>
      <c r="P11" s="10"/>
    </row>
    <row r="12" spans="1:133">
      <c r="A12" s="12"/>
      <c r="B12" s="25">
        <v>323.2</v>
      </c>
      <c r="C12" s="20" t="s">
        <v>77</v>
      </c>
      <c r="D12" s="46">
        <v>1000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1000</v>
      </c>
      <c r="O12" s="47">
        <f t="shared" si="2"/>
        <v>0.26427061310782241</v>
      </c>
      <c r="P12" s="9"/>
    </row>
    <row r="13" spans="1:133" ht="15.75">
      <c r="A13" s="29" t="s">
        <v>17</v>
      </c>
      <c r="B13" s="30"/>
      <c r="C13" s="31"/>
      <c r="D13" s="32">
        <f t="shared" ref="D13:M13" si="4">SUM(D14:D25)</f>
        <v>417490</v>
      </c>
      <c r="E13" s="32">
        <f t="shared" si="4"/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95505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4">
        <f t="shared" si="1"/>
        <v>512995</v>
      </c>
      <c r="O13" s="45">
        <f t="shared" si="2"/>
        <v>135.56950317124736</v>
      </c>
      <c r="P13" s="10"/>
    </row>
    <row r="14" spans="1:133">
      <c r="A14" s="12"/>
      <c r="B14" s="25">
        <v>331.1</v>
      </c>
      <c r="C14" s="20" t="s">
        <v>15</v>
      </c>
      <c r="D14" s="46">
        <v>2000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2000</v>
      </c>
      <c r="O14" s="47">
        <f t="shared" si="2"/>
        <v>0.52854122621564481</v>
      </c>
      <c r="P14" s="9"/>
    </row>
    <row r="15" spans="1:133">
      <c r="A15" s="12"/>
      <c r="B15" s="25">
        <v>331.33</v>
      </c>
      <c r="C15" s="20" t="s">
        <v>78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50000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50000</v>
      </c>
      <c r="O15" s="47">
        <f t="shared" si="2"/>
        <v>13.213530655391121</v>
      </c>
      <c r="P15" s="9"/>
    </row>
    <row r="16" spans="1:133">
      <c r="A16" s="12"/>
      <c r="B16" s="25">
        <v>331.69</v>
      </c>
      <c r="C16" s="20" t="s">
        <v>79</v>
      </c>
      <c r="D16" s="46">
        <v>133875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133875</v>
      </c>
      <c r="O16" s="47">
        <f t="shared" si="2"/>
        <v>35.379228329809727</v>
      </c>
      <c r="P16" s="9"/>
    </row>
    <row r="17" spans="1:16">
      <c r="A17" s="12"/>
      <c r="B17" s="25">
        <v>331.7</v>
      </c>
      <c r="C17" s="20" t="s">
        <v>18</v>
      </c>
      <c r="D17" s="46">
        <v>71338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71338</v>
      </c>
      <c r="O17" s="47">
        <f t="shared" si="2"/>
        <v>18.852536997885835</v>
      </c>
      <c r="P17" s="9"/>
    </row>
    <row r="18" spans="1:16">
      <c r="A18" s="12"/>
      <c r="B18" s="25">
        <v>334.31</v>
      </c>
      <c r="C18" s="20" t="s">
        <v>67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45505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45505</v>
      </c>
      <c r="O18" s="47">
        <f t="shared" si="2"/>
        <v>12.025634249471459</v>
      </c>
      <c r="P18" s="9"/>
    </row>
    <row r="19" spans="1:16">
      <c r="A19" s="12"/>
      <c r="B19" s="25">
        <v>335.12</v>
      </c>
      <c r="C19" s="20" t="s">
        <v>21</v>
      </c>
      <c r="D19" s="46">
        <v>98218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98218</v>
      </c>
      <c r="O19" s="47">
        <f t="shared" si="2"/>
        <v>25.9561310782241</v>
      </c>
      <c r="P19" s="9"/>
    </row>
    <row r="20" spans="1:16">
      <c r="A20" s="12"/>
      <c r="B20" s="25">
        <v>335.14</v>
      </c>
      <c r="C20" s="20" t="s">
        <v>22</v>
      </c>
      <c r="D20" s="46">
        <v>176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176</v>
      </c>
      <c r="O20" s="47">
        <f t="shared" si="2"/>
        <v>4.6511627906976744E-2</v>
      </c>
      <c r="P20" s="9"/>
    </row>
    <row r="21" spans="1:16">
      <c r="A21" s="12"/>
      <c r="B21" s="25">
        <v>335.15</v>
      </c>
      <c r="C21" s="20" t="s">
        <v>23</v>
      </c>
      <c r="D21" s="46">
        <v>371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371</v>
      </c>
      <c r="O21" s="47">
        <f t="shared" si="2"/>
        <v>9.8044397463002114E-2</v>
      </c>
      <c r="P21" s="9"/>
    </row>
    <row r="22" spans="1:16">
      <c r="A22" s="12"/>
      <c r="B22" s="25">
        <v>335.18</v>
      </c>
      <c r="C22" s="20" t="s">
        <v>24</v>
      </c>
      <c r="D22" s="46">
        <v>55880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55880</v>
      </c>
      <c r="O22" s="47">
        <f t="shared" si="2"/>
        <v>14.767441860465116</v>
      </c>
      <c r="P22" s="9"/>
    </row>
    <row r="23" spans="1:16">
      <c r="A23" s="12"/>
      <c r="B23" s="25">
        <v>335.49</v>
      </c>
      <c r="C23" s="20" t="s">
        <v>25</v>
      </c>
      <c r="D23" s="46">
        <v>4632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4632</v>
      </c>
      <c r="O23" s="47">
        <f t="shared" si="2"/>
        <v>1.2241014799154335</v>
      </c>
      <c r="P23" s="9"/>
    </row>
    <row r="24" spans="1:16">
      <c r="A24" s="12"/>
      <c r="B24" s="25">
        <v>337.2</v>
      </c>
      <c r="C24" s="20" t="s">
        <v>26</v>
      </c>
      <c r="D24" s="46">
        <v>45000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45000</v>
      </c>
      <c r="O24" s="47">
        <f t="shared" si="2"/>
        <v>11.892177589852009</v>
      </c>
      <c r="P24" s="9"/>
    </row>
    <row r="25" spans="1:16">
      <c r="A25" s="12"/>
      <c r="B25" s="25">
        <v>337.9</v>
      </c>
      <c r="C25" s="20" t="s">
        <v>27</v>
      </c>
      <c r="D25" s="46">
        <v>6000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6000</v>
      </c>
      <c r="O25" s="47">
        <f t="shared" si="2"/>
        <v>1.5856236786469344</v>
      </c>
      <c r="P25" s="9"/>
    </row>
    <row r="26" spans="1:16" ht="15.75">
      <c r="A26" s="29" t="s">
        <v>32</v>
      </c>
      <c r="B26" s="30"/>
      <c r="C26" s="31"/>
      <c r="D26" s="32">
        <f t="shared" ref="D26:M26" si="5">SUM(D27:D38)</f>
        <v>501911</v>
      </c>
      <c r="E26" s="32">
        <f t="shared" si="5"/>
        <v>0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5809809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32">
        <f t="shared" si="1"/>
        <v>6311720</v>
      </c>
      <c r="O26" s="45">
        <f t="shared" si="2"/>
        <v>1668.0021141649049</v>
      </c>
      <c r="P26" s="10"/>
    </row>
    <row r="27" spans="1:16">
      <c r="A27" s="12"/>
      <c r="B27" s="25">
        <v>342.1</v>
      </c>
      <c r="C27" s="20" t="s">
        <v>36</v>
      </c>
      <c r="D27" s="46">
        <v>35922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8" si="6">SUM(D27:M27)</f>
        <v>35922</v>
      </c>
      <c r="O27" s="47">
        <f t="shared" si="2"/>
        <v>9.4931289640591974</v>
      </c>
      <c r="P27" s="9"/>
    </row>
    <row r="28" spans="1:16">
      <c r="A28" s="12"/>
      <c r="B28" s="25">
        <v>343.1</v>
      </c>
      <c r="C28" s="20" t="s">
        <v>37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4775353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4775353</v>
      </c>
      <c r="O28" s="47">
        <f t="shared" si="2"/>
        <v>1261.9854651162791</v>
      </c>
      <c r="P28" s="9"/>
    </row>
    <row r="29" spans="1:16">
      <c r="A29" s="12"/>
      <c r="B29" s="25">
        <v>343.2</v>
      </c>
      <c r="C29" s="20" t="s">
        <v>38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342443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342443</v>
      </c>
      <c r="O29" s="47">
        <f t="shared" si="2"/>
        <v>90.497621564482031</v>
      </c>
      <c r="P29" s="9"/>
    </row>
    <row r="30" spans="1:16">
      <c r="A30" s="12"/>
      <c r="B30" s="25">
        <v>343.3</v>
      </c>
      <c r="C30" s="20" t="s">
        <v>39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259165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259165</v>
      </c>
      <c r="O30" s="47">
        <f t="shared" si="2"/>
        <v>68.489693446088793</v>
      </c>
      <c r="P30" s="9"/>
    </row>
    <row r="31" spans="1:16">
      <c r="A31" s="12"/>
      <c r="B31" s="25">
        <v>343.4</v>
      </c>
      <c r="C31" s="20" t="s">
        <v>40</v>
      </c>
      <c r="D31" s="46">
        <v>263691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263691</v>
      </c>
      <c r="O31" s="47">
        <f t="shared" si="2"/>
        <v>69.685782241014806</v>
      </c>
      <c r="P31" s="9"/>
    </row>
    <row r="32" spans="1:16">
      <c r="A32" s="12"/>
      <c r="B32" s="25">
        <v>343.5</v>
      </c>
      <c r="C32" s="20" t="s">
        <v>41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432848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432848</v>
      </c>
      <c r="O32" s="47">
        <f t="shared" si="2"/>
        <v>114.38900634249471</v>
      </c>
      <c r="P32" s="9"/>
    </row>
    <row r="33" spans="1:119">
      <c r="A33" s="12"/>
      <c r="B33" s="25">
        <v>345.9</v>
      </c>
      <c r="C33" s="20" t="s">
        <v>80</v>
      </c>
      <c r="D33" s="46">
        <v>6550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6550</v>
      </c>
      <c r="O33" s="47">
        <f t="shared" si="2"/>
        <v>1.7309725158562368</v>
      </c>
      <c r="P33" s="9"/>
    </row>
    <row r="34" spans="1:119">
      <c r="A34" s="12"/>
      <c r="B34" s="25">
        <v>346.4</v>
      </c>
      <c r="C34" s="20" t="s">
        <v>42</v>
      </c>
      <c r="D34" s="46">
        <v>6596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6596</v>
      </c>
      <c r="O34" s="47">
        <f t="shared" si="2"/>
        <v>1.7431289640591967</v>
      </c>
      <c r="P34" s="9"/>
    </row>
    <row r="35" spans="1:119">
      <c r="A35" s="12"/>
      <c r="B35" s="25">
        <v>347.2</v>
      </c>
      <c r="C35" s="20" t="s">
        <v>72</v>
      </c>
      <c r="D35" s="46">
        <v>12711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12711</v>
      </c>
      <c r="O35" s="47">
        <f t="shared" si="2"/>
        <v>3.3591437632135306</v>
      </c>
      <c r="P35" s="9"/>
    </row>
    <row r="36" spans="1:119">
      <c r="A36" s="12"/>
      <c r="B36" s="25">
        <v>347.4</v>
      </c>
      <c r="C36" s="20" t="s">
        <v>45</v>
      </c>
      <c r="D36" s="46">
        <v>50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50</v>
      </c>
      <c r="O36" s="47">
        <f t="shared" si="2"/>
        <v>1.3213530655391121E-2</v>
      </c>
      <c r="P36" s="9"/>
    </row>
    <row r="37" spans="1:119">
      <c r="A37" s="12"/>
      <c r="B37" s="25">
        <v>347.5</v>
      </c>
      <c r="C37" s="20" t="s">
        <v>46</v>
      </c>
      <c r="D37" s="46">
        <v>44696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44696</v>
      </c>
      <c r="O37" s="47">
        <f t="shared" si="2"/>
        <v>11.811839323467231</v>
      </c>
      <c r="P37" s="9"/>
    </row>
    <row r="38" spans="1:119">
      <c r="A38" s="12"/>
      <c r="B38" s="25">
        <v>349</v>
      </c>
      <c r="C38" s="20" t="s">
        <v>81</v>
      </c>
      <c r="D38" s="46">
        <v>131695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131695</v>
      </c>
      <c r="O38" s="47">
        <f t="shared" si="2"/>
        <v>34.803118393234669</v>
      </c>
      <c r="P38" s="9"/>
    </row>
    <row r="39" spans="1:119" ht="15.75">
      <c r="A39" s="29" t="s">
        <v>33</v>
      </c>
      <c r="B39" s="30"/>
      <c r="C39" s="31"/>
      <c r="D39" s="32">
        <f t="shared" ref="D39:M39" si="7">SUM(D40:D40)</f>
        <v>5866</v>
      </c>
      <c r="E39" s="32">
        <f t="shared" si="7"/>
        <v>0</v>
      </c>
      <c r="F39" s="32">
        <f t="shared" si="7"/>
        <v>0</v>
      </c>
      <c r="G39" s="32">
        <f t="shared" si="7"/>
        <v>0</v>
      </c>
      <c r="H39" s="32">
        <f t="shared" si="7"/>
        <v>0</v>
      </c>
      <c r="I39" s="32">
        <f t="shared" si="7"/>
        <v>0</v>
      </c>
      <c r="J39" s="32">
        <f t="shared" si="7"/>
        <v>0</v>
      </c>
      <c r="K39" s="32">
        <f t="shared" si="7"/>
        <v>0</v>
      </c>
      <c r="L39" s="32">
        <f t="shared" si="7"/>
        <v>0</v>
      </c>
      <c r="M39" s="32">
        <f t="shared" si="7"/>
        <v>0</v>
      </c>
      <c r="N39" s="32">
        <f t="shared" ref="N39:N48" si="8">SUM(D39:M39)</f>
        <v>5866</v>
      </c>
      <c r="O39" s="45">
        <f t="shared" si="2"/>
        <v>1.5502114164904863</v>
      </c>
      <c r="P39" s="10"/>
    </row>
    <row r="40" spans="1:119">
      <c r="A40" s="13"/>
      <c r="B40" s="39">
        <v>359</v>
      </c>
      <c r="C40" s="21" t="s">
        <v>74</v>
      </c>
      <c r="D40" s="46">
        <v>5866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5866</v>
      </c>
      <c r="O40" s="47">
        <f t="shared" si="2"/>
        <v>1.5502114164904863</v>
      </c>
      <c r="P40" s="9"/>
    </row>
    <row r="41" spans="1:119" ht="15.75">
      <c r="A41" s="29" t="s">
        <v>2</v>
      </c>
      <c r="B41" s="30"/>
      <c r="C41" s="31"/>
      <c r="D41" s="32">
        <f t="shared" ref="D41:M41" si="9">SUM(D42:D45)</f>
        <v>41220</v>
      </c>
      <c r="E41" s="32">
        <f t="shared" si="9"/>
        <v>0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38971</v>
      </c>
      <c r="J41" s="32">
        <f t="shared" si="9"/>
        <v>0</v>
      </c>
      <c r="K41" s="32">
        <f t="shared" si="9"/>
        <v>29215</v>
      </c>
      <c r="L41" s="32">
        <f t="shared" si="9"/>
        <v>0</v>
      </c>
      <c r="M41" s="32">
        <f t="shared" si="9"/>
        <v>0</v>
      </c>
      <c r="N41" s="32">
        <f t="shared" si="8"/>
        <v>109406</v>
      </c>
      <c r="O41" s="45">
        <f t="shared" si="2"/>
        <v>28.912790697674417</v>
      </c>
      <c r="P41" s="10"/>
    </row>
    <row r="42" spans="1:119">
      <c r="A42" s="12"/>
      <c r="B42" s="25">
        <v>361.1</v>
      </c>
      <c r="C42" s="20" t="s">
        <v>50</v>
      </c>
      <c r="D42" s="46">
        <v>5088</v>
      </c>
      <c r="E42" s="46">
        <v>0</v>
      </c>
      <c r="F42" s="46">
        <v>0</v>
      </c>
      <c r="G42" s="46">
        <v>0</v>
      </c>
      <c r="H42" s="46">
        <v>0</v>
      </c>
      <c r="I42" s="46">
        <v>38971</v>
      </c>
      <c r="J42" s="46">
        <v>0</v>
      </c>
      <c r="K42" s="46">
        <v>10775</v>
      </c>
      <c r="L42" s="46">
        <v>0</v>
      </c>
      <c r="M42" s="46">
        <v>0</v>
      </c>
      <c r="N42" s="46">
        <f t="shared" si="8"/>
        <v>54834</v>
      </c>
      <c r="O42" s="47">
        <f t="shared" si="2"/>
        <v>14.491014799154334</v>
      </c>
      <c r="P42" s="9"/>
    </row>
    <row r="43" spans="1:119">
      <c r="A43" s="12"/>
      <c r="B43" s="25">
        <v>362</v>
      </c>
      <c r="C43" s="20" t="s">
        <v>51</v>
      </c>
      <c r="D43" s="46">
        <v>28701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28701</v>
      </c>
      <c r="O43" s="47">
        <f t="shared" si="2"/>
        <v>7.5848308668076108</v>
      </c>
      <c r="P43" s="9"/>
    </row>
    <row r="44" spans="1:119">
      <c r="A44" s="12"/>
      <c r="B44" s="25">
        <v>368</v>
      </c>
      <c r="C44" s="20" t="s">
        <v>53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18440</v>
      </c>
      <c r="L44" s="46">
        <v>0</v>
      </c>
      <c r="M44" s="46">
        <v>0</v>
      </c>
      <c r="N44" s="46">
        <f t="shared" si="8"/>
        <v>18440</v>
      </c>
      <c r="O44" s="47">
        <f t="shared" si="2"/>
        <v>4.8731501057082456</v>
      </c>
      <c r="P44" s="9"/>
    </row>
    <row r="45" spans="1:119">
      <c r="A45" s="12"/>
      <c r="B45" s="25">
        <v>369.9</v>
      </c>
      <c r="C45" s="20" t="s">
        <v>54</v>
      </c>
      <c r="D45" s="46">
        <v>7431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7431</v>
      </c>
      <c r="O45" s="47">
        <f t="shared" si="2"/>
        <v>1.9637949260042282</v>
      </c>
      <c r="P45" s="9"/>
    </row>
    <row r="46" spans="1:119" ht="15.75">
      <c r="A46" s="29" t="s">
        <v>34</v>
      </c>
      <c r="B46" s="30"/>
      <c r="C46" s="31"/>
      <c r="D46" s="32">
        <f t="shared" ref="D46:M46" si="10">SUM(D47:D47)</f>
        <v>1221020</v>
      </c>
      <c r="E46" s="32">
        <f t="shared" si="10"/>
        <v>0</v>
      </c>
      <c r="F46" s="32">
        <f t="shared" si="10"/>
        <v>0</v>
      </c>
      <c r="G46" s="32">
        <f t="shared" si="10"/>
        <v>0</v>
      </c>
      <c r="H46" s="32">
        <f t="shared" si="10"/>
        <v>0</v>
      </c>
      <c r="I46" s="32">
        <f t="shared" si="10"/>
        <v>0</v>
      </c>
      <c r="J46" s="32">
        <f t="shared" si="10"/>
        <v>0</v>
      </c>
      <c r="K46" s="32">
        <f t="shared" si="10"/>
        <v>0</v>
      </c>
      <c r="L46" s="32">
        <f t="shared" si="10"/>
        <v>0</v>
      </c>
      <c r="M46" s="32">
        <f t="shared" si="10"/>
        <v>0</v>
      </c>
      <c r="N46" s="32">
        <f t="shared" si="8"/>
        <v>1221020</v>
      </c>
      <c r="O46" s="45">
        <f t="shared" si="2"/>
        <v>322.67970401691332</v>
      </c>
      <c r="P46" s="9"/>
    </row>
    <row r="47" spans="1:119" ht="15.75" thickBot="1">
      <c r="A47" s="12"/>
      <c r="B47" s="25">
        <v>381</v>
      </c>
      <c r="C47" s="20" t="s">
        <v>82</v>
      </c>
      <c r="D47" s="46">
        <v>1221020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1221020</v>
      </c>
      <c r="O47" s="47">
        <f t="shared" si="2"/>
        <v>322.67970401691332</v>
      </c>
      <c r="P47" s="9"/>
    </row>
    <row r="48" spans="1:119" ht="16.5" thickBot="1">
      <c r="A48" s="14" t="s">
        <v>47</v>
      </c>
      <c r="B48" s="23"/>
      <c r="C48" s="22"/>
      <c r="D48" s="15">
        <f t="shared" ref="D48:M48" si="11">SUM(D5,D11,D13,D26,D39,D41,D46)</f>
        <v>2605409</v>
      </c>
      <c r="E48" s="15">
        <f t="shared" si="11"/>
        <v>0</v>
      </c>
      <c r="F48" s="15">
        <f t="shared" si="11"/>
        <v>0</v>
      </c>
      <c r="G48" s="15">
        <f t="shared" si="11"/>
        <v>0</v>
      </c>
      <c r="H48" s="15">
        <f t="shared" si="11"/>
        <v>0</v>
      </c>
      <c r="I48" s="15">
        <f t="shared" si="11"/>
        <v>5944285</v>
      </c>
      <c r="J48" s="15">
        <f t="shared" si="11"/>
        <v>0</v>
      </c>
      <c r="K48" s="15">
        <f t="shared" si="11"/>
        <v>29215</v>
      </c>
      <c r="L48" s="15">
        <f t="shared" si="11"/>
        <v>0</v>
      </c>
      <c r="M48" s="15">
        <f t="shared" si="11"/>
        <v>0</v>
      </c>
      <c r="N48" s="15">
        <f t="shared" si="8"/>
        <v>8578909</v>
      </c>
      <c r="O48" s="38">
        <f t="shared" si="2"/>
        <v>2267.1535412262156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9"/>
    </row>
    <row r="50" spans="1:15">
      <c r="A50" s="40"/>
      <c r="B50" s="41"/>
      <c r="C50" s="41"/>
      <c r="D50" s="42"/>
      <c r="E50" s="42"/>
      <c r="F50" s="42"/>
      <c r="G50" s="42"/>
      <c r="H50" s="42"/>
      <c r="I50" s="42"/>
      <c r="J50" s="42"/>
      <c r="K50" s="42"/>
      <c r="L50" s="118" t="s">
        <v>83</v>
      </c>
      <c r="M50" s="118"/>
      <c r="N50" s="118"/>
      <c r="O50" s="43">
        <v>3784</v>
      </c>
    </row>
    <row r="51" spans="1:15">
      <c r="A51" s="119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7"/>
    </row>
    <row r="52" spans="1:15" ht="15.75" customHeight="1" thickBot="1">
      <c r="A52" s="120" t="s">
        <v>84</v>
      </c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100"/>
    </row>
  </sheetData>
  <mergeCells count="10">
    <mergeCell ref="L50:N50"/>
    <mergeCell ref="A51:O51"/>
    <mergeCell ref="A52:O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55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30"/>
      <c r="M3" s="36"/>
      <c r="N3" s="37"/>
      <c r="O3" s="131" t="s">
        <v>60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56</v>
      </c>
      <c r="F4" s="34" t="s">
        <v>57</v>
      </c>
      <c r="G4" s="34" t="s">
        <v>58</v>
      </c>
      <c r="H4" s="34" t="s">
        <v>4</v>
      </c>
      <c r="I4" s="34" t="s">
        <v>5</v>
      </c>
      <c r="J4" s="35" t="s">
        <v>59</v>
      </c>
      <c r="K4" s="35" t="s">
        <v>6</v>
      </c>
      <c r="L4" s="35" t="s">
        <v>7</v>
      </c>
      <c r="M4" s="35" t="s">
        <v>8</v>
      </c>
      <c r="N4" s="35" t="s">
        <v>30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>SUM(D6:D10)</f>
        <v>474468</v>
      </c>
      <c r="E5" s="27">
        <f t="shared" ref="E5:M5" si="0">SUM(E6:E10)</f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8" si="1">SUM(D5:M5)</f>
        <v>474468</v>
      </c>
      <c r="O5" s="33">
        <f t="shared" ref="O5:O50" si="2">(N5/O$52)</f>
        <v>129.92004381161007</v>
      </c>
      <c r="P5" s="6"/>
    </row>
    <row r="6" spans="1:133">
      <c r="A6" s="12"/>
      <c r="B6" s="25">
        <v>311</v>
      </c>
      <c r="C6" s="20" t="s">
        <v>1</v>
      </c>
      <c r="D6" s="46">
        <v>27203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27203</v>
      </c>
      <c r="O6" s="47">
        <f t="shared" si="2"/>
        <v>7.4487951807228914</v>
      </c>
      <c r="P6" s="9"/>
    </row>
    <row r="7" spans="1:133">
      <c r="A7" s="12"/>
      <c r="B7" s="25">
        <v>312.41000000000003</v>
      </c>
      <c r="C7" s="20" t="s">
        <v>9</v>
      </c>
      <c r="D7" s="46">
        <v>227560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227560</v>
      </c>
      <c r="O7" s="47">
        <f t="shared" si="2"/>
        <v>62.311062431544357</v>
      </c>
      <c r="P7" s="9"/>
    </row>
    <row r="8" spans="1:133">
      <c r="A8" s="12"/>
      <c r="B8" s="25">
        <v>312.60000000000002</v>
      </c>
      <c r="C8" s="20" t="s">
        <v>10</v>
      </c>
      <c r="D8" s="46">
        <v>122469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122469</v>
      </c>
      <c r="O8" s="47">
        <f t="shared" si="2"/>
        <v>33.534775465498356</v>
      </c>
      <c r="P8" s="9"/>
    </row>
    <row r="9" spans="1:133">
      <c r="A9" s="12"/>
      <c r="B9" s="25">
        <v>316</v>
      </c>
      <c r="C9" s="20" t="s">
        <v>12</v>
      </c>
      <c r="D9" s="46">
        <v>90281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90281</v>
      </c>
      <c r="O9" s="47">
        <f t="shared" si="2"/>
        <v>24.720974808324208</v>
      </c>
      <c r="P9" s="9"/>
    </row>
    <row r="10" spans="1:133">
      <c r="A10" s="12"/>
      <c r="B10" s="25">
        <v>319</v>
      </c>
      <c r="C10" s="20" t="s">
        <v>65</v>
      </c>
      <c r="D10" s="46">
        <v>6955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6955</v>
      </c>
      <c r="O10" s="47">
        <f t="shared" si="2"/>
        <v>1.904435925520263</v>
      </c>
      <c r="P10" s="9"/>
    </row>
    <row r="11" spans="1:133" ht="15.75">
      <c r="A11" s="29" t="s">
        <v>13</v>
      </c>
      <c r="B11" s="30"/>
      <c r="C11" s="31"/>
      <c r="D11" s="32">
        <f t="shared" ref="D11:M11" si="3">SUM(D12:D12)</f>
        <v>21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21</v>
      </c>
      <c r="O11" s="45">
        <f t="shared" si="2"/>
        <v>5.7502738225629789E-3</v>
      </c>
      <c r="P11" s="10"/>
    </row>
    <row r="12" spans="1:133">
      <c r="A12" s="12"/>
      <c r="B12" s="25">
        <v>367</v>
      </c>
      <c r="C12" s="20" t="s">
        <v>66</v>
      </c>
      <c r="D12" s="46">
        <v>21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21</v>
      </c>
      <c r="O12" s="47">
        <f t="shared" si="2"/>
        <v>5.7502738225629789E-3</v>
      </c>
      <c r="P12" s="9"/>
    </row>
    <row r="13" spans="1:133" ht="15.75">
      <c r="A13" s="29" t="s">
        <v>17</v>
      </c>
      <c r="B13" s="30"/>
      <c r="C13" s="31"/>
      <c r="D13" s="32">
        <f t="shared" ref="D13:M13" si="4">SUM(D14:D28)</f>
        <v>616509</v>
      </c>
      <c r="E13" s="32">
        <f t="shared" si="4"/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254821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4">
        <f t="shared" si="1"/>
        <v>871330</v>
      </c>
      <c r="O13" s="45">
        <f t="shared" si="2"/>
        <v>238.58981380065717</v>
      </c>
      <c r="P13" s="10"/>
    </row>
    <row r="14" spans="1:133">
      <c r="A14" s="12"/>
      <c r="B14" s="25">
        <v>331.1</v>
      </c>
      <c r="C14" s="20" t="s">
        <v>15</v>
      </c>
      <c r="D14" s="46">
        <v>1000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1000</v>
      </c>
      <c r="O14" s="47">
        <f t="shared" si="2"/>
        <v>0.2738225629791895</v>
      </c>
      <c r="P14" s="9"/>
    </row>
    <row r="15" spans="1:133">
      <c r="A15" s="12"/>
      <c r="B15" s="25">
        <v>331.2</v>
      </c>
      <c r="C15" s="20" t="s">
        <v>16</v>
      </c>
      <c r="D15" s="46">
        <v>22969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22969</v>
      </c>
      <c r="O15" s="47">
        <f t="shared" si="2"/>
        <v>6.2894304490690036</v>
      </c>
      <c r="P15" s="9"/>
    </row>
    <row r="16" spans="1:133">
      <c r="A16" s="12"/>
      <c r="B16" s="25">
        <v>331.35</v>
      </c>
      <c r="C16" s="20" t="s">
        <v>19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8310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8310</v>
      </c>
      <c r="O16" s="47">
        <f t="shared" si="2"/>
        <v>2.2754654983570646</v>
      </c>
      <c r="P16" s="9"/>
    </row>
    <row r="17" spans="1:16">
      <c r="A17" s="12"/>
      <c r="B17" s="25">
        <v>331.7</v>
      </c>
      <c r="C17" s="20" t="s">
        <v>18</v>
      </c>
      <c r="D17" s="46">
        <v>54709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54709</v>
      </c>
      <c r="O17" s="47">
        <f t="shared" si="2"/>
        <v>14.980558598028477</v>
      </c>
      <c r="P17" s="9"/>
    </row>
    <row r="18" spans="1:16">
      <c r="A18" s="12"/>
      <c r="B18" s="25">
        <v>334.31</v>
      </c>
      <c r="C18" s="20" t="s">
        <v>67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246511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246511</v>
      </c>
      <c r="O18" s="47">
        <f t="shared" si="2"/>
        <v>67.500273822562974</v>
      </c>
      <c r="P18" s="9"/>
    </row>
    <row r="19" spans="1:16">
      <c r="A19" s="12"/>
      <c r="B19" s="25">
        <v>334.69</v>
      </c>
      <c r="C19" s="20" t="s">
        <v>68</v>
      </c>
      <c r="D19" s="46">
        <v>4207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5" si="5">SUM(D19:M19)</f>
        <v>4207</v>
      </c>
      <c r="O19" s="47">
        <f t="shared" si="2"/>
        <v>1.1519715224534501</v>
      </c>
      <c r="P19" s="9"/>
    </row>
    <row r="20" spans="1:16">
      <c r="A20" s="12"/>
      <c r="B20" s="25">
        <v>334.7</v>
      </c>
      <c r="C20" s="20" t="s">
        <v>20</v>
      </c>
      <c r="D20" s="46">
        <v>290627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290627</v>
      </c>
      <c r="O20" s="47">
        <f t="shared" si="2"/>
        <v>79.580230010952903</v>
      </c>
      <c r="P20" s="9"/>
    </row>
    <row r="21" spans="1:16">
      <c r="A21" s="12"/>
      <c r="B21" s="25">
        <v>335.12</v>
      </c>
      <c r="C21" s="20" t="s">
        <v>21</v>
      </c>
      <c r="D21" s="46">
        <v>121205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121205</v>
      </c>
      <c r="O21" s="47">
        <f t="shared" si="2"/>
        <v>33.188663745892661</v>
      </c>
      <c r="P21" s="9"/>
    </row>
    <row r="22" spans="1:16">
      <c r="A22" s="12"/>
      <c r="B22" s="25">
        <v>335.14</v>
      </c>
      <c r="C22" s="20" t="s">
        <v>22</v>
      </c>
      <c r="D22" s="46">
        <v>790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790</v>
      </c>
      <c r="O22" s="47">
        <f t="shared" si="2"/>
        <v>0.21631982475355968</v>
      </c>
      <c r="P22" s="9"/>
    </row>
    <row r="23" spans="1:16">
      <c r="A23" s="12"/>
      <c r="B23" s="25">
        <v>335.15</v>
      </c>
      <c r="C23" s="20" t="s">
        <v>23</v>
      </c>
      <c r="D23" s="46">
        <v>263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263</v>
      </c>
      <c r="O23" s="47">
        <f t="shared" si="2"/>
        <v>7.2015334063526837E-2</v>
      </c>
      <c r="P23" s="9"/>
    </row>
    <row r="24" spans="1:16">
      <c r="A24" s="12"/>
      <c r="B24" s="25">
        <v>335.18</v>
      </c>
      <c r="C24" s="20" t="s">
        <v>24</v>
      </c>
      <c r="D24" s="46">
        <v>63667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63667</v>
      </c>
      <c r="O24" s="47">
        <f t="shared" si="2"/>
        <v>17.433461117196057</v>
      </c>
      <c r="P24" s="9"/>
    </row>
    <row r="25" spans="1:16">
      <c r="A25" s="12"/>
      <c r="B25" s="25">
        <v>335.49</v>
      </c>
      <c r="C25" s="20" t="s">
        <v>25</v>
      </c>
      <c r="D25" s="46">
        <v>3845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3845</v>
      </c>
      <c r="O25" s="47">
        <f t="shared" si="2"/>
        <v>1.0528477546549835</v>
      </c>
      <c r="P25" s="9"/>
    </row>
    <row r="26" spans="1:16">
      <c r="A26" s="12"/>
      <c r="B26" s="25">
        <v>337.2</v>
      </c>
      <c r="C26" s="20" t="s">
        <v>26</v>
      </c>
      <c r="D26" s="46">
        <v>15464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15464</v>
      </c>
      <c r="O26" s="47">
        <f t="shared" si="2"/>
        <v>4.2343921139101859</v>
      </c>
      <c r="P26" s="9"/>
    </row>
    <row r="27" spans="1:16">
      <c r="A27" s="12"/>
      <c r="B27" s="25">
        <v>337.6</v>
      </c>
      <c r="C27" s="20" t="s">
        <v>69</v>
      </c>
      <c r="D27" s="46">
        <v>21263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21263</v>
      </c>
      <c r="O27" s="47">
        <f t="shared" si="2"/>
        <v>5.822289156626506</v>
      </c>
      <c r="P27" s="9"/>
    </row>
    <row r="28" spans="1:16">
      <c r="A28" s="12"/>
      <c r="B28" s="25">
        <v>337.9</v>
      </c>
      <c r="C28" s="20" t="s">
        <v>27</v>
      </c>
      <c r="D28" s="46">
        <v>16500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16500</v>
      </c>
      <c r="O28" s="47">
        <f t="shared" si="2"/>
        <v>4.5180722891566267</v>
      </c>
      <c r="P28" s="9"/>
    </row>
    <row r="29" spans="1:16" ht="15.75">
      <c r="A29" s="29" t="s">
        <v>32</v>
      </c>
      <c r="B29" s="30"/>
      <c r="C29" s="31"/>
      <c r="D29" s="32">
        <f t="shared" ref="D29:M29" si="6">SUM(D30:D40)</f>
        <v>522344</v>
      </c>
      <c r="E29" s="32">
        <f t="shared" si="6"/>
        <v>0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6221346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>SUM(D29:M29)</f>
        <v>6743690</v>
      </c>
      <c r="O29" s="45">
        <f t="shared" si="2"/>
        <v>1846.5744797371303</v>
      </c>
      <c r="P29" s="10"/>
    </row>
    <row r="30" spans="1:16">
      <c r="A30" s="12"/>
      <c r="B30" s="25">
        <v>341.2</v>
      </c>
      <c r="C30" s="20" t="s">
        <v>70</v>
      </c>
      <c r="D30" s="46">
        <v>128380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40" si="7">SUM(D30:M30)</f>
        <v>128380</v>
      </c>
      <c r="O30" s="47">
        <f t="shared" si="2"/>
        <v>35.153340635268343</v>
      </c>
      <c r="P30" s="9"/>
    </row>
    <row r="31" spans="1:16">
      <c r="A31" s="12"/>
      <c r="B31" s="25">
        <v>342.1</v>
      </c>
      <c r="C31" s="20" t="s">
        <v>36</v>
      </c>
      <c r="D31" s="46">
        <v>32617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32617</v>
      </c>
      <c r="O31" s="47">
        <f t="shared" si="2"/>
        <v>8.9312705366922227</v>
      </c>
      <c r="P31" s="9"/>
    </row>
    <row r="32" spans="1:16">
      <c r="A32" s="12"/>
      <c r="B32" s="25">
        <v>342.9</v>
      </c>
      <c r="C32" s="20" t="s">
        <v>71</v>
      </c>
      <c r="D32" s="46">
        <v>13307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13307</v>
      </c>
      <c r="O32" s="47">
        <f t="shared" si="2"/>
        <v>3.6437568455640745</v>
      </c>
      <c r="P32" s="9"/>
    </row>
    <row r="33" spans="1:16">
      <c r="A33" s="12"/>
      <c r="B33" s="25">
        <v>343.1</v>
      </c>
      <c r="C33" s="20" t="s">
        <v>37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5107373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5107373</v>
      </c>
      <c r="O33" s="47">
        <f t="shared" si="2"/>
        <v>1398.5139649507119</v>
      </c>
      <c r="P33" s="9"/>
    </row>
    <row r="34" spans="1:16">
      <c r="A34" s="12"/>
      <c r="B34" s="25">
        <v>343.2</v>
      </c>
      <c r="C34" s="20" t="s">
        <v>38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422955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422955</v>
      </c>
      <c r="O34" s="47">
        <f t="shared" si="2"/>
        <v>115.81462212486309</v>
      </c>
      <c r="P34" s="9"/>
    </row>
    <row r="35" spans="1:16">
      <c r="A35" s="12"/>
      <c r="B35" s="25">
        <v>343.3</v>
      </c>
      <c r="C35" s="20" t="s">
        <v>39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245726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245726</v>
      </c>
      <c r="O35" s="47">
        <f t="shared" si="2"/>
        <v>67.285323110624319</v>
      </c>
      <c r="P35" s="9"/>
    </row>
    <row r="36" spans="1:16">
      <c r="A36" s="12"/>
      <c r="B36" s="25">
        <v>343.4</v>
      </c>
      <c r="C36" s="20" t="s">
        <v>40</v>
      </c>
      <c r="D36" s="46">
        <v>269664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269664</v>
      </c>
      <c r="O36" s="47">
        <f t="shared" si="2"/>
        <v>73.840087623220157</v>
      </c>
      <c r="P36" s="9"/>
    </row>
    <row r="37" spans="1:16">
      <c r="A37" s="12"/>
      <c r="B37" s="25">
        <v>343.5</v>
      </c>
      <c r="C37" s="20" t="s">
        <v>41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445292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445292</v>
      </c>
      <c r="O37" s="47">
        <f t="shared" si="2"/>
        <v>121.93099671412925</v>
      </c>
      <c r="P37" s="9"/>
    </row>
    <row r="38" spans="1:16">
      <c r="A38" s="12"/>
      <c r="B38" s="25">
        <v>347.2</v>
      </c>
      <c r="C38" s="20" t="s">
        <v>72</v>
      </c>
      <c r="D38" s="46">
        <v>16564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16564</v>
      </c>
      <c r="O38" s="47">
        <f t="shared" si="2"/>
        <v>4.5355969331872945</v>
      </c>
      <c r="P38" s="9"/>
    </row>
    <row r="39" spans="1:16">
      <c r="A39" s="12"/>
      <c r="B39" s="25">
        <v>347.5</v>
      </c>
      <c r="C39" s="20" t="s">
        <v>46</v>
      </c>
      <c r="D39" s="46">
        <v>54882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54882</v>
      </c>
      <c r="O39" s="47">
        <f t="shared" si="2"/>
        <v>15.027929901423878</v>
      </c>
      <c r="P39" s="9"/>
    </row>
    <row r="40" spans="1:16">
      <c r="A40" s="12"/>
      <c r="B40" s="25">
        <v>347.9</v>
      </c>
      <c r="C40" s="20" t="s">
        <v>73</v>
      </c>
      <c r="D40" s="46">
        <v>6930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6930</v>
      </c>
      <c r="O40" s="47">
        <f t="shared" si="2"/>
        <v>1.8975903614457832</v>
      </c>
      <c r="P40" s="9"/>
    </row>
    <row r="41" spans="1:16" ht="15.75">
      <c r="A41" s="29" t="s">
        <v>33</v>
      </c>
      <c r="B41" s="30"/>
      <c r="C41" s="31"/>
      <c r="D41" s="32">
        <f t="shared" ref="D41:M41" si="8">SUM(D42:D42)</f>
        <v>5333</v>
      </c>
      <c r="E41" s="32">
        <f t="shared" si="8"/>
        <v>0</v>
      </c>
      <c r="F41" s="32">
        <f t="shared" si="8"/>
        <v>0</v>
      </c>
      <c r="G41" s="32">
        <f t="shared" si="8"/>
        <v>0</v>
      </c>
      <c r="H41" s="32">
        <f t="shared" si="8"/>
        <v>0</v>
      </c>
      <c r="I41" s="32">
        <f t="shared" si="8"/>
        <v>0</v>
      </c>
      <c r="J41" s="32">
        <f t="shared" si="8"/>
        <v>0</v>
      </c>
      <c r="K41" s="32">
        <f t="shared" si="8"/>
        <v>0</v>
      </c>
      <c r="L41" s="32">
        <f t="shared" si="8"/>
        <v>0</v>
      </c>
      <c r="M41" s="32">
        <f t="shared" si="8"/>
        <v>0</v>
      </c>
      <c r="N41" s="32">
        <f t="shared" ref="N41:N50" si="9">SUM(D41:M41)</f>
        <v>5333</v>
      </c>
      <c r="O41" s="45">
        <f t="shared" si="2"/>
        <v>1.4602957283680176</v>
      </c>
      <c r="P41" s="10"/>
    </row>
    <row r="42" spans="1:16">
      <c r="A42" s="13"/>
      <c r="B42" s="39">
        <v>359</v>
      </c>
      <c r="C42" s="21" t="s">
        <v>74</v>
      </c>
      <c r="D42" s="46">
        <v>5333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5333</v>
      </c>
      <c r="O42" s="47">
        <f t="shared" si="2"/>
        <v>1.4602957283680176</v>
      </c>
      <c r="P42" s="9"/>
    </row>
    <row r="43" spans="1:16" ht="15.75">
      <c r="A43" s="29" t="s">
        <v>2</v>
      </c>
      <c r="B43" s="30"/>
      <c r="C43" s="31"/>
      <c r="D43" s="32">
        <f t="shared" ref="D43:M43" si="10">SUM(D44:D47)</f>
        <v>37908</v>
      </c>
      <c r="E43" s="32">
        <f t="shared" si="10"/>
        <v>0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42068</v>
      </c>
      <c r="J43" s="32">
        <f t="shared" si="10"/>
        <v>0</v>
      </c>
      <c r="K43" s="32">
        <f t="shared" si="10"/>
        <v>35196</v>
      </c>
      <c r="L43" s="32">
        <f t="shared" si="10"/>
        <v>0</v>
      </c>
      <c r="M43" s="32">
        <f t="shared" si="10"/>
        <v>0</v>
      </c>
      <c r="N43" s="32">
        <f t="shared" si="9"/>
        <v>115172</v>
      </c>
      <c r="O43" s="45">
        <f t="shared" si="2"/>
        <v>31.536692223439211</v>
      </c>
      <c r="P43" s="10"/>
    </row>
    <row r="44" spans="1:16">
      <c r="A44" s="12"/>
      <c r="B44" s="25">
        <v>361.1</v>
      </c>
      <c r="C44" s="20" t="s">
        <v>50</v>
      </c>
      <c r="D44" s="46">
        <v>5147</v>
      </c>
      <c r="E44" s="46">
        <v>0</v>
      </c>
      <c r="F44" s="46">
        <v>0</v>
      </c>
      <c r="G44" s="46">
        <v>0</v>
      </c>
      <c r="H44" s="46">
        <v>0</v>
      </c>
      <c r="I44" s="46">
        <v>42068</v>
      </c>
      <c r="J44" s="46">
        <v>0</v>
      </c>
      <c r="K44" s="46">
        <v>13024</v>
      </c>
      <c r="L44" s="46">
        <v>0</v>
      </c>
      <c r="M44" s="46">
        <v>0</v>
      </c>
      <c r="N44" s="46">
        <f t="shared" si="9"/>
        <v>60239</v>
      </c>
      <c r="O44" s="47">
        <f t="shared" si="2"/>
        <v>16.494797371303395</v>
      </c>
      <c r="P44" s="9"/>
    </row>
    <row r="45" spans="1:16">
      <c r="A45" s="12"/>
      <c r="B45" s="25">
        <v>362</v>
      </c>
      <c r="C45" s="20" t="s">
        <v>51</v>
      </c>
      <c r="D45" s="46">
        <v>20491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20491</v>
      </c>
      <c r="O45" s="47">
        <f t="shared" si="2"/>
        <v>5.6108981380065721</v>
      </c>
      <c r="P45" s="9"/>
    </row>
    <row r="46" spans="1:16">
      <c r="A46" s="12"/>
      <c r="B46" s="25">
        <v>368</v>
      </c>
      <c r="C46" s="20" t="s">
        <v>53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22172</v>
      </c>
      <c r="L46" s="46">
        <v>0</v>
      </c>
      <c r="M46" s="46">
        <v>0</v>
      </c>
      <c r="N46" s="46">
        <f t="shared" si="9"/>
        <v>22172</v>
      </c>
      <c r="O46" s="47">
        <f t="shared" si="2"/>
        <v>6.071193866374589</v>
      </c>
      <c r="P46" s="9"/>
    </row>
    <row r="47" spans="1:16">
      <c r="A47" s="12"/>
      <c r="B47" s="25">
        <v>369.9</v>
      </c>
      <c r="C47" s="20" t="s">
        <v>54</v>
      </c>
      <c r="D47" s="46">
        <v>12270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12270</v>
      </c>
      <c r="O47" s="47">
        <f t="shared" si="2"/>
        <v>3.3598028477546551</v>
      </c>
      <c r="P47" s="9"/>
    </row>
    <row r="48" spans="1:16" ht="15.75">
      <c r="A48" s="29" t="s">
        <v>34</v>
      </c>
      <c r="B48" s="30"/>
      <c r="C48" s="31"/>
      <c r="D48" s="32">
        <f t="shared" ref="D48:M48" si="11">SUM(D49:D49)</f>
        <v>940620</v>
      </c>
      <c r="E48" s="32">
        <f t="shared" si="11"/>
        <v>0</v>
      </c>
      <c r="F48" s="32">
        <f t="shared" si="11"/>
        <v>0</v>
      </c>
      <c r="G48" s="32">
        <f t="shared" si="11"/>
        <v>0</v>
      </c>
      <c r="H48" s="32">
        <f t="shared" si="11"/>
        <v>0</v>
      </c>
      <c r="I48" s="32">
        <f t="shared" si="11"/>
        <v>0</v>
      </c>
      <c r="J48" s="32">
        <f t="shared" si="11"/>
        <v>0</v>
      </c>
      <c r="K48" s="32">
        <f t="shared" si="11"/>
        <v>0</v>
      </c>
      <c r="L48" s="32">
        <f t="shared" si="11"/>
        <v>0</v>
      </c>
      <c r="M48" s="32">
        <f t="shared" si="11"/>
        <v>0</v>
      </c>
      <c r="N48" s="32">
        <f t="shared" si="9"/>
        <v>940620</v>
      </c>
      <c r="O48" s="45">
        <f t="shared" si="2"/>
        <v>257.56297918948519</v>
      </c>
      <c r="P48" s="9"/>
    </row>
    <row r="49" spans="1:119" ht="15.75" thickBot="1">
      <c r="A49" s="12"/>
      <c r="B49" s="25">
        <v>382</v>
      </c>
      <c r="C49" s="20" t="s">
        <v>62</v>
      </c>
      <c r="D49" s="46">
        <v>940620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940620</v>
      </c>
      <c r="O49" s="47">
        <f t="shared" si="2"/>
        <v>257.56297918948519</v>
      </c>
      <c r="P49" s="9"/>
    </row>
    <row r="50" spans="1:119" ht="16.5" thickBot="1">
      <c r="A50" s="14" t="s">
        <v>47</v>
      </c>
      <c r="B50" s="23"/>
      <c r="C50" s="22"/>
      <c r="D50" s="15">
        <f t="shared" ref="D50:M50" si="12">SUM(D5,D11,D13,D29,D41,D43,D48)</f>
        <v>2597203</v>
      </c>
      <c r="E50" s="15">
        <f t="shared" si="12"/>
        <v>0</v>
      </c>
      <c r="F50" s="15">
        <f t="shared" si="12"/>
        <v>0</v>
      </c>
      <c r="G50" s="15">
        <f t="shared" si="12"/>
        <v>0</v>
      </c>
      <c r="H50" s="15">
        <f t="shared" si="12"/>
        <v>0</v>
      </c>
      <c r="I50" s="15">
        <f t="shared" si="12"/>
        <v>6518235</v>
      </c>
      <c r="J50" s="15">
        <f t="shared" si="12"/>
        <v>0</v>
      </c>
      <c r="K50" s="15">
        <f t="shared" si="12"/>
        <v>35196</v>
      </c>
      <c r="L50" s="15">
        <f t="shared" si="12"/>
        <v>0</v>
      </c>
      <c r="M50" s="15">
        <f t="shared" si="12"/>
        <v>0</v>
      </c>
      <c r="N50" s="15">
        <f t="shared" si="9"/>
        <v>9150634</v>
      </c>
      <c r="O50" s="38">
        <f t="shared" si="2"/>
        <v>2505.6500547645128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40"/>
      <c r="B52" s="41"/>
      <c r="C52" s="41"/>
      <c r="D52" s="42"/>
      <c r="E52" s="42"/>
      <c r="F52" s="42"/>
      <c r="G52" s="42"/>
      <c r="H52" s="42"/>
      <c r="I52" s="42"/>
      <c r="J52" s="42"/>
      <c r="K52" s="42"/>
      <c r="L52" s="118" t="s">
        <v>75</v>
      </c>
      <c r="M52" s="118"/>
      <c r="N52" s="118"/>
      <c r="O52" s="43">
        <v>3652</v>
      </c>
    </row>
    <row r="53" spans="1:119">
      <c r="A53" s="119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7"/>
    </row>
    <row r="54" spans="1:119" ht="15.75" thickBot="1">
      <c r="A54" s="120" t="s">
        <v>84</v>
      </c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100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53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48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55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30"/>
      <c r="M3" s="36"/>
      <c r="N3" s="37"/>
      <c r="O3" s="131" t="s">
        <v>60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56</v>
      </c>
      <c r="F4" s="34" t="s">
        <v>57</v>
      </c>
      <c r="G4" s="34" t="s">
        <v>58</v>
      </c>
      <c r="H4" s="34" t="s">
        <v>4</v>
      </c>
      <c r="I4" s="34" t="s">
        <v>5</v>
      </c>
      <c r="J4" s="35" t="s">
        <v>59</v>
      </c>
      <c r="K4" s="35" t="s">
        <v>6</v>
      </c>
      <c r="L4" s="35" t="s">
        <v>7</v>
      </c>
      <c r="M4" s="35" t="s">
        <v>8</v>
      </c>
      <c r="N4" s="35" t="s">
        <v>30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SUM(D6:D10)</f>
        <v>462596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4" si="1">SUM(D5:M5)</f>
        <v>462596</v>
      </c>
      <c r="O5" s="33">
        <f t="shared" ref="O5:O49" si="2">(N5/O$51)</f>
        <v>140.94942108470445</v>
      </c>
      <c r="P5" s="6"/>
    </row>
    <row r="6" spans="1:133">
      <c r="A6" s="12"/>
      <c r="B6" s="25">
        <v>311</v>
      </c>
      <c r="C6" s="20" t="s">
        <v>1</v>
      </c>
      <c r="D6" s="46">
        <v>27922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27922</v>
      </c>
      <c r="O6" s="47">
        <f t="shared" si="2"/>
        <v>8.5076173065204141</v>
      </c>
      <c r="P6" s="9"/>
    </row>
    <row r="7" spans="1:133">
      <c r="A7" s="12"/>
      <c r="B7" s="25">
        <v>312.41000000000003</v>
      </c>
      <c r="C7" s="20" t="s">
        <v>9</v>
      </c>
      <c r="D7" s="46">
        <v>231775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231775</v>
      </c>
      <c r="O7" s="47">
        <f t="shared" si="2"/>
        <v>70.620048750761725</v>
      </c>
      <c r="P7" s="9"/>
    </row>
    <row r="8" spans="1:133">
      <c r="A8" s="12"/>
      <c r="B8" s="25">
        <v>312.60000000000002</v>
      </c>
      <c r="C8" s="20" t="s">
        <v>10</v>
      </c>
      <c r="D8" s="46">
        <v>119800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119800</v>
      </c>
      <c r="O8" s="47">
        <f t="shared" si="2"/>
        <v>36.502132845825713</v>
      </c>
      <c r="P8" s="9"/>
    </row>
    <row r="9" spans="1:133">
      <c r="A9" s="12"/>
      <c r="B9" s="25">
        <v>315</v>
      </c>
      <c r="C9" s="20" t="s">
        <v>11</v>
      </c>
      <c r="D9" s="46">
        <v>76139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76139</v>
      </c>
      <c r="O9" s="47">
        <f t="shared" si="2"/>
        <v>23.198964046313225</v>
      </c>
      <c r="P9" s="9"/>
    </row>
    <row r="10" spans="1:133">
      <c r="A10" s="12"/>
      <c r="B10" s="25">
        <v>316</v>
      </c>
      <c r="C10" s="20" t="s">
        <v>12</v>
      </c>
      <c r="D10" s="46">
        <v>6960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6960</v>
      </c>
      <c r="O10" s="47">
        <f t="shared" si="2"/>
        <v>2.1206581352833638</v>
      </c>
      <c r="P10" s="9"/>
    </row>
    <row r="11" spans="1:133" ht="15.75">
      <c r="A11" s="29" t="s">
        <v>13</v>
      </c>
      <c r="B11" s="30"/>
      <c r="C11" s="31"/>
      <c r="D11" s="32">
        <f t="shared" ref="D11:M11" si="3">SUM(D12:D12)</f>
        <v>50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50</v>
      </c>
      <c r="O11" s="45">
        <f t="shared" si="2"/>
        <v>1.5234613040828763E-2</v>
      </c>
      <c r="P11" s="10"/>
    </row>
    <row r="12" spans="1:133">
      <c r="A12" s="12"/>
      <c r="B12" s="25">
        <v>329</v>
      </c>
      <c r="C12" s="20" t="s">
        <v>14</v>
      </c>
      <c r="D12" s="46">
        <v>50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50</v>
      </c>
      <c r="O12" s="47">
        <f t="shared" si="2"/>
        <v>1.5234613040828763E-2</v>
      </c>
      <c r="P12" s="9"/>
    </row>
    <row r="13" spans="1:133" ht="15.75">
      <c r="A13" s="29" t="s">
        <v>17</v>
      </c>
      <c r="B13" s="30"/>
      <c r="C13" s="31"/>
      <c r="D13" s="32">
        <f t="shared" ref="D13:M13" si="4">SUM(D14:D25)</f>
        <v>344020</v>
      </c>
      <c r="E13" s="32">
        <f t="shared" si="4"/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95000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4">
        <f t="shared" si="1"/>
        <v>439020</v>
      </c>
      <c r="O13" s="45">
        <f t="shared" si="2"/>
        <v>133.76599634369288</v>
      </c>
      <c r="P13" s="10"/>
    </row>
    <row r="14" spans="1:133">
      <c r="A14" s="12"/>
      <c r="B14" s="25">
        <v>331.1</v>
      </c>
      <c r="C14" s="20" t="s">
        <v>15</v>
      </c>
      <c r="D14" s="46">
        <v>7111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7111</v>
      </c>
      <c r="O14" s="47">
        <f t="shared" si="2"/>
        <v>2.1666666666666665</v>
      </c>
      <c r="P14" s="9"/>
    </row>
    <row r="15" spans="1:133">
      <c r="A15" s="12"/>
      <c r="B15" s="25">
        <v>331.2</v>
      </c>
      <c r="C15" s="20" t="s">
        <v>16</v>
      </c>
      <c r="D15" s="46">
        <v>935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3" si="5">SUM(D15:M15)</f>
        <v>935</v>
      </c>
      <c r="O15" s="47">
        <f t="shared" si="2"/>
        <v>0.28488726386349789</v>
      </c>
      <c r="P15" s="9"/>
    </row>
    <row r="16" spans="1:133">
      <c r="A16" s="12"/>
      <c r="B16" s="25">
        <v>331.35</v>
      </c>
      <c r="C16" s="20" t="s">
        <v>19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95000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5"/>
        <v>95000</v>
      </c>
      <c r="O16" s="47">
        <f t="shared" si="2"/>
        <v>28.945764777574649</v>
      </c>
      <c r="P16" s="9"/>
    </row>
    <row r="17" spans="1:16">
      <c r="A17" s="12"/>
      <c r="B17" s="25">
        <v>331.7</v>
      </c>
      <c r="C17" s="20" t="s">
        <v>18</v>
      </c>
      <c r="D17" s="46">
        <v>1000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5"/>
        <v>1000</v>
      </c>
      <c r="O17" s="47">
        <f t="shared" si="2"/>
        <v>0.30469226081657524</v>
      </c>
      <c r="P17" s="9"/>
    </row>
    <row r="18" spans="1:16">
      <c r="A18" s="12"/>
      <c r="B18" s="25">
        <v>334.7</v>
      </c>
      <c r="C18" s="20" t="s">
        <v>20</v>
      </c>
      <c r="D18" s="46">
        <v>94438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94438</v>
      </c>
      <c r="O18" s="47">
        <f t="shared" si="2"/>
        <v>28.774527726995736</v>
      </c>
      <c r="P18" s="9"/>
    </row>
    <row r="19" spans="1:16">
      <c r="A19" s="12"/>
      <c r="B19" s="25">
        <v>335.12</v>
      </c>
      <c r="C19" s="20" t="s">
        <v>21</v>
      </c>
      <c r="D19" s="46">
        <v>113491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113491</v>
      </c>
      <c r="O19" s="47">
        <f t="shared" si="2"/>
        <v>34.57982937233394</v>
      </c>
      <c r="P19" s="9"/>
    </row>
    <row r="20" spans="1:16">
      <c r="A20" s="12"/>
      <c r="B20" s="25">
        <v>335.14</v>
      </c>
      <c r="C20" s="20" t="s">
        <v>22</v>
      </c>
      <c r="D20" s="46">
        <v>272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272</v>
      </c>
      <c r="O20" s="47">
        <f t="shared" si="2"/>
        <v>8.2876294942108464E-2</v>
      </c>
      <c r="P20" s="9"/>
    </row>
    <row r="21" spans="1:16">
      <c r="A21" s="12"/>
      <c r="B21" s="25">
        <v>335.15</v>
      </c>
      <c r="C21" s="20" t="s">
        <v>23</v>
      </c>
      <c r="D21" s="46">
        <v>366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366</v>
      </c>
      <c r="O21" s="47">
        <f t="shared" si="2"/>
        <v>0.11151736745886655</v>
      </c>
      <c r="P21" s="9"/>
    </row>
    <row r="22" spans="1:16">
      <c r="A22" s="12"/>
      <c r="B22" s="25">
        <v>335.18</v>
      </c>
      <c r="C22" s="20" t="s">
        <v>24</v>
      </c>
      <c r="D22" s="46">
        <v>66806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66806</v>
      </c>
      <c r="O22" s="47">
        <f t="shared" si="2"/>
        <v>20.355271176112126</v>
      </c>
      <c r="P22" s="9"/>
    </row>
    <row r="23" spans="1:16">
      <c r="A23" s="12"/>
      <c r="B23" s="25">
        <v>335.49</v>
      </c>
      <c r="C23" s="20" t="s">
        <v>25</v>
      </c>
      <c r="D23" s="46">
        <v>4601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4601</v>
      </c>
      <c r="O23" s="47">
        <f t="shared" si="2"/>
        <v>1.4018890920170628</v>
      </c>
      <c r="P23" s="9"/>
    </row>
    <row r="24" spans="1:16">
      <c r="A24" s="12"/>
      <c r="B24" s="25">
        <v>337.2</v>
      </c>
      <c r="C24" s="20" t="s">
        <v>26</v>
      </c>
      <c r="D24" s="46">
        <v>35500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35500</v>
      </c>
      <c r="O24" s="47">
        <f t="shared" si="2"/>
        <v>10.816575258988422</v>
      </c>
      <c r="P24" s="9"/>
    </row>
    <row r="25" spans="1:16">
      <c r="A25" s="12"/>
      <c r="B25" s="25">
        <v>337.9</v>
      </c>
      <c r="C25" s="20" t="s">
        <v>27</v>
      </c>
      <c r="D25" s="46">
        <v>19500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19500</v>
      </c>
      <c r="O25" s="47">
        <f t="shared" si="2"/>
        <v>5.9414990859232173</v>
      </c>
      <c r="P25" s="9"/>
    </row>
    <row r="26" spans="1:16" ht="15.75">
      <c r="A26" s="29" t="s">
        <v>32</v>
      </c>
      <c r="B26" s="30"/>
      <c r="C26" s="31"/>
      <c r="D26" s="32">
        <f t="shared" ref="D26:M26" si="6">SUM(D27:D38)</f>
        <v>538770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5580460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>SUM(D26:M26)</f>
        <v>6119230</v>
      </c>
      <c r="O26" s="45">
        <f t="shared" si="2"/>
        <v>1864.4820231566118</v>
      </c>
      <c r="P26" s="10"/>
    </row>
    <row r="27" spans="1:16">
      <c r="A27" s="12"/>
      <c r="B27" s="25">
        <v>341.3</v>
      </c>
      <c r="C27" s="20" t="s">
        <v>35</v>
      </c>
      <c r="D27" s="46">
        <v>133750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8" si="7">SUM(D27:M27)</f>
        <v>133750</v>
      </c>
      <c r="O27" s="47">
        <f t="shared" si="2"/>
        <v>40.752589884216938</v>
      </c>
      <c r="P27" s="9"/>
    </row>
    <row r="28" spans="1:16">
      <c r="A28" s="12"/>
      <c r="B28" s="25">
        <v>342.1</v>
      </c>
      <c r="C28" s="20" t="s">
        <v>36</v>
      </c>
      <c r="D28" s="46">
        <v>32509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32509</v>
      </c>
      <c r="O28" s="47">
        <f t="shared" si="2"/>
        <v>9.9052407068860457</v>
      </c>
      <c r="P28" s="9"/>
    </row>
    <row r="29" spans="1:16">
      <c r="A29" s="12"/>
      <c r="B29" s="25">
        <v>343.1</v>
      </c>
      <c r="C29" s="20" t="s">
        <v>37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4540093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4540093</v>
      </c>
      <c r="O29" s="47">
        <f t="shared" si="2"/>
        <v>1383.3312004875077</v>
      </c>
      <c r="P29" s="9"/>
    </row>
    <row r="30" spans="1:16">
      <c r="A30" s="12"/>
      <c r="B30" s="25">
        <v>343.2</v>
      </c>
      <c r="C30" s="20" t="s">
        <v>38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337893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337893</v>
      </c>
      <c r="O30" s="47">
        <f t="shared" si="2"/>
        <v>102.95338208409507</v>
      </c>
      <c r="P30" s="9"/>
    </row>
    <row r="31" spans="1:16">
      <c r="A31" s="12"/>
      <c r="B31" s="25">
        <v>343.3</v>
      </c>
      <c r="C31" s="20" t="s">
        <v>39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248596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248596</v>
      </c>
      <c r="O31" s="47">
        <f t="shared" si="2"/>
        <v>75.745277269957342</v>
      </c>
      <c r="P31" s="9"/>
    </row>
    <row r="32" spans="1:16">
      <c r="A32" s="12"/>
      <c r="B32" s="25">
        <v>343.4</v>
      </c>
      <c r="C32" s="20" t="s">
        <v>40</v>
      </c>
      <c r="D32" s="46">
        <v>274873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274873</v>
      </c>
      <c r="O32" s="47">
        <f t="shared" si="2"/>
        <v>83.751675807434495</v>
      </c>
      <c r="P32" s="9"/>
    </row>
    <row r="33" spans="1:16">
      <c r="A33" s="12"/>
      <c r="B33" s="25">
        <v>343.5</v>
      </c>
      <c r="C33" s="20" t="s">
        <v>41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453878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453878</v>
      </c>
      <c r="O33" s="47">
        <f t="shared" si="2"/>
        <v>138.29311395490555</v>
      </c>
      <c r="P33" s="9"/>
    </row>
    <row r="34" spans="1:16">
      <c r="A34" s="12"/>
      <c r="B34" s="25">
        <v>346.4</v>
      </c>
      <c r="C34" s="20" t="s">
        <v>42</v>
      </c>
      <c r="D34" s="46">
        <v>6742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6742</v>
      </c>
      <c r="O34" s="47">
        <f t="shared" si="2"/>
        <v>2.0542352224253504</v>
      </c>
      <c r="P34" s="9"/>
    </row>
    <row r="35" spans="1:16">
      <c r="A35" s="12"/>
      <c r="B35" s="25">
        <v>346.9</v>
      </c>
      <c r="C35" s="20" t="s">
        <v>43</v>
      </c>
      <c r="D35" s="46">
        <v>6697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6697</v>
      </c>
      <c r="O35" s="47">
        <f t="shared" si="2"/>
        <v>2.0405240706886043</v>
      </c>
      <c r="P35" s="9"/>
    </row>
    <row r="36" spans="1:16">
      <c r="A36" s="12"/>
      <c r="B36" s="25">
        <v>347.3</v>
      </c>
      <c r="C36" s="20" t="s">
        <v>44</v>
      </c>
      <c r="D36" s="46">
        <v>7186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7186</v>
      </c>
      <c r="O36" s="47">
        <f t="shared" si="2"/>
        <v>2.1895185862279098</v>
      </c>
      <c r="P36" s="9"/>
    </row>
    <row r="37" spans="1:16">
      <c r="A37" s="12"/>
      <c r="B37" s="25">
        <v>347.4</v>
      </c>
      <c r="C37" s="20" t="s">
        <v>45</v>
      </c>
      <c r="D37" s="46">
        <v>19593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19593</v>
      </c>
      <c r="O37" s="47">
        <f t="shared" si="2"/>
        <v>5.9698354661791591</v>
      </c>
      <c r="P37" s="9"/>
    </row>
    <row r="38" spans="1:16">
      <c r="A38" s="12"/>
      <c r="B38" s="25">
        <v>347.5</v>
      </c>
      <c r="C38" s="20" t="s">
        <v>46</v>
      </c>
      <c r="D38" s="46">
        <v>57420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57420</v>
      </c>
      <c r="O38" s="47">
        <f t="shared" si="2"/>
        <v>17.495429616087751</v>
      </c>
      <c r="P38" s="9"/>
    </row>
    <row r="39" spans="1:16" ht="15.75">
      <c r="A39" s="29" t="s">
        <v>33</v>
      </c>
      <c r="B39" s="30"/>
      <c r="C39" s="31"/>
      <c r="D39" s="32">
        <f t="shared" ref="D39:M39" si="8">SUM(D40:D40)</f>
        <v>5735</v>
      </c>
      <c r="E39" s="32">
        <f t="shared" si="8"/>
        <v>0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0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 t="shared" ref="N39:N49" si="9">SUM(D39:M39)</f>
        <v>5735</v>
      </c>
      <c r="O39" s="45">
        <f t="shared" si="2"/>
        <v>1.747410115783059</v>
      </c>
      <c r="P39" s="10"/>
    </row>
    <row r="40" spans="1:16">
      <c r="A40" s="13"/>
      <c r="B40" s="39">
        <v>351.4</v>
      </c>
      <c r="C40" s="21" t="s">
        <v>49</v>
      </c>
      <c r="D40" s="46">
        <v>5735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5735</v>
      </c>
      <c r="O40" s="47">
        <f t="shared" si="2"/>
        <v>1.747410115783059</v>
      </c>
      <c r="P40" s="9"/>
    </row>
    <row r="41" spans="1:16" ht="15.75">
      <c r="A41" s="29" t="s">
        <v>2</v>
      </c>
      <c r="B41" s="30"/>
      <c r="C41" s="31"/>
      <c r="D41" s="32">
        <f t="shared" ref="D41:M41" si="10">SUM(D42:D46)</f>
        <v>53339</v>
      </c>
      <c r="E41" s="32">
        <f t="shared" si="10"/>
        <v>0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105886</v>
      </c>
      <c r="J41" s="32">
        <f t="shared" si="10"/>
        <v>0</v>
      </c>
      <c r="K41" s="32">
        <f t="shared" si="10"/>
        <v>34860</v>
      </c>
      <c r="L41" s="32">
        <f t="shared" si="10"/>
        <v>0</v>
      </c>
      <c r="M41" s="32">
        <f t="shared" si="10"/>
        <v>0</v>
      </c>
      <c r="N41" s="32">
        <f t="shared" si="9"/>
        <v>194085</v>
      </c>
      <c r="O41" s="45">
        <f t="shared" si="2"/>
        <v>59.136197440585008</v>
      </c>
      <c r="P41" s="10"/>
    </row>
    <row r="42" spans="1:16">
      <c r="A42" s="12"/>
      <c r="B42" s="25">
        <v>361.1</v>
      </c>
      <c r="C42" s="20" t="s">
        <v>50</v>
      </c>
      <c r="D42" s="46">
        <v>5909</v>
      </c>
      <c r="E42" s="46">
        <v>0</v>
      </c>
      <c r="F42" s="46">
        <v>0</v>
      </c>
      <c r="G42" s="46">
        <v>0</v>
      </c>
      <c r="H42" s="46">
        <v>0</v>
      </c>
      <c r="I42" s="46">
        <v>62013</v>
      </c>
      <c r="J42" s="46">
        <v>0</v>
      </c>
      <c r="K42" s="46">
        <v>17934</v>
      </c>
      <c r="L42" s="46">
        <v>0</v>
      </c>
      <c r="M42" s="46">
        <v>0</v>
      </c>
      <c r="N42" s="46">
        <f t="shared" si="9"/>
        <v>85856</v>
      </c>
      <c r="O42" s="47">
        <f t="shared" si="2"/>
        <v>26.159658744667887</v>
      </c>
      <c r="P42" s="9"/>
    </row>
    <row r="43" spans="1:16">
      <c r="A43" s="12"/>
      <c r="B43" s="25">
        <v>362</v>
      </c>
      <c r="C43" s="20" t="s">
        <v>51</v>
      </c>
      <c r="D43" s="46">
        <v>19011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19011</v>
      </c>
      <c r="O43" s="47">
        <f t="shared" si="2"/>
        <v>5.7925045703839126</v>
      </c>
      <c r="P43" s="9"/>
    </row>
    <row r="44" spans="1:16">
      <c r="A44" s="12"/>
      <c r="B44" s="25">
        <v>365</v>
      </c>
      <c r="C44" s="20" t="s">
        <v>52</v>
      </c>
      <c r="D44" s="46">
        <v>190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190</v>
      </c>
      <c r="O44" s="47">
        <f t="shared" si="2"/>
        <v>5.7891529555149299E-2</v>
      </c>
      <c r="P44" s="9"/>
    </row>
    <row r="45" spans="1:16">
      <c r="A45" s="12"/>
      <c r="B45" s="25">
        <v>368</v>
      </c>
      <c r="C45" s="20" t="s">
        <v>53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16926</v>
      </c>
      <c r="L45" s="46">
        <v>0</v>
      </c>
      <c r="M45" s="46">
        <v>0</v>
      </c>
      <c r="N45" s="46">
        <f t="shared" si="9"/>
        <v>16926</v>
      </c>
      <c r="O45" s="47">
        <f t="shared" si="2"/>
        <v>5.1572212065813527</v>
      </c>
      <c r="P45" s="9"/>
    </row>
    <row r="46" spans="1:16">
      <c r="A46" s="12"/>
      <c r="B46" s="25">
        <v>369.9</v>
      </c>
      <c r="C46" s="20" t="s">
        <v>54</v>
      </c>
      <c r="D46" s="46">
        <v>28229</v>
      </c>
      <c r="E46" s="46">
        <v>0</v>
      </c>
      <c r="F46" s="46">
        <v>0</v>
      </c>
      <c r="G46" s="46">
        <v>0</v>
      </c>
      <c r="H46" s="46">
        <v>0</v>
      </c>
      <c r="I46" s="46">
        <v>43873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72102</v>
      </c>
      <c r="O46" s="47">
        <f t="shared" si="2"/>
        <v>21.968921389396709</v>
      </c>
      <c r="P46" s="9"/>
    </row>
    <row r="47" spans="1:16" ht="15.75">
      <c r="A47" s="29" t="s">
        <v>34</v>
      </c>
      <c r="B47" s="30"/>
      <c r="C47" s="31"/>
      <c r="D47" s="32">
        <f t="shared" ref="D47:M47" si="11">SUM(D48:D48)</f>
        <v>906250</v>
      </c>
      <c r="E47" s="32">
        <f t="shared" si="11"/>
        <v>0</v>
      </c>
      <c r="F47" s="32">
        <f t="shared" si="11"/>
        <v>0</v>
      </c>
      <c r="G47" s="32">
        <f t="shared" si="11"/>
        <v>87000</v>
      </c>
      <c r="H47" s="32">
        <f t="shared" si="11"/>
        <v>0</v>
      </c>
      <c r="I47" s="32">
        <f t="shared" si="11"/>
        <v>0</v>
      </c>
      <c r="J47" s="32">
        <f t="shared" si="11"/>
        <v>0</v>
      </c>
      <c r="K47" s="32">
        <f t="shared" si="11"/>
        <v>0</v>
      </c>
      <c r="L47" s="32">
        <f t="shared" si="11"/>
        <v>0</v>
      </c>
      <c r="M47" s="32">
        <f t="shared" si="11"/>
        <v>0</v>
      </c>
      <c r="N47" s="32">
        <f t="shared" si="9"/>
        <v>993250</v>
      </c>
      <c r="O47" s="45">
        <f t="shared" si="2"/>
        <v>302.6355880560634</v>
      </c>
      <c r="P47" s="9"/>
    </row>
    <row r="48" spans="1:16" ht="15.75" thickBot="1">
      <c r="A48" s="12"/>
      <c r="B48" s="25">
        <v>382</v>
      </c>
      <c r="C48" s="20" t="s">
        <v>62</v>
      </c>
      <c r="D48" s="46">
        <v>906250</v>
      </c>
      <c r="E48" s="46">
        <v>0</v>
      </c>
      <c r="F48" s="46">
        <v>0</v>
      </c>
      <c r="G48" s="46">
        <v>87000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993250</v>
      </c>
      <c r="O48" s="47">
        <f t="shared" si="2"/>
        <v>302.6355880560634</v>
      </c>
      <c r="P48" s="9"/>
    </row>
    <row r="49" spans="1:119" ht="16.5" thickBot="1">
      <c r="A49" s="14" t="s">
        <v>47</v>
      </c>
      <c r="B49" s="23"/>
      <c r="C49" s="22"/>
      <c r="D49" s="15">
        <f t="shared" ref="D49:M49" si="12">SUM(D5,D11,D13,D26,D39,D41,D47)</f>
        <v>2310760</v>
      </c>
      <c r="E49" s="15">
        <f t="shared" si="12"/>
        <v>0</v>
      </c>
      <c r="F49" s="15">
        <f t="shared" si="12"/>
        <v>0</v>
      </c>
      <c r="G49" s="15">
        <f t="shared" si="12"/>
        <v>87000</v>
      </c>
      <c r="H49" s="15">
        <f t="shared" si="12"/>
        <v>0</v>
      </c>
      <c r="I49" s="15">
        <f t="shared" si="12"/>
        <v>5781346</v>
      </c>
      <c r="J49" s="15">
        <f t="shared" si="12"/>
        <v>0</v>
      </c>
      <c r="K49" s="15">
        <f t="shared" si="12"/>
        <v>34860</v>
      </c>
      <c r="L49" s="15">
        <f t="shared" si="12"/>
        <v>0</v>
      </c>
      <c r="M49" s="15">
        <f t="shared" si="12"/>
        <v>0</v>
      </c>
      <c r="N49" s="15">
        <f t="shared" si="9"/>
        <v>8213966</v>
      </c>
      <c r="O49" s="38">
        <f t="shared" si="2"/>
        <v>2502.7318708104813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9"/>
    </row>
    <row r="51" spans="1:119">
      <c r="A51" s="40"/>
      <c r="B51" s="41"/>
      <c r="C51" s="41"/>
      <c r="D51" s="42"/>
      <c r="E51" s="42"/>
      <c r="F51" s="42"/>
      <c r="G51" s="42"/>
      <c r="H51" s="42"/>
      <c r="I51" s="42"/>
      <c r="J51" s="42"/>
      <c r="K51" s="42"/>
      <c r="L51" s="118" t="s">
        <v>61</v>
      </c>
      <c r="M51" s="118"/>
      <c r="N51" s="118"/>
      <c r="O51" s="43">
        <v>3282</v>
      </c>
    </row>
    <row r="52" spans="1:119">
      <c r="A52" s="119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7"/>
    </row>
    <row r="53" spans="1:119" ht="15.75" thickBot="1">
      <c r="A53" s="120" t="s">
        <v>84</v>
      </c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100"/>
    </row>
  </sheetData>
  <mergeCells count="10">
    <mergeCell ref="A53:O53"/>
    <mergeCell ref="A1:O1"/>
    <mergeCell ref="D3:H3"/>
    <mergeCell ref="I3:J3"/>
    <mergeCell ref="K3:L3"/>
    <mergeCell ref="O3:O4"/>
    <mergeCell ref="A2:O2"/>
    <mergeCell ref="A3:C4"/>
    <mergeCell ref="A52:O52"/>
    <mergeCell ref="L51:N51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5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55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30"/>
      <c r="M3" s="36"/>
      <c r="N3" s="37"/>
      <c r="O3" s="131" t="s">
        <v>60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56</v>
      </c>
      <c r="F4" s="34" t="s">
        <v>57</v>
      </c>
      <c r="G4" s="34" t="s">
        <v>58</v>
      </c>
      <c r="H4" s="34" t="s">
        <v>4</v>
      </c>
      <c r="I4" s="34" t="s">
        <v>5</v>
      </c>
      <c r="J4" s="35" t="s">
        <v>59</v>
      </c>
      <c r="K4" s="35" t="s">
        <v>6</v>
      </c>
      <c r="L4" s="35" t="s">
        <v>7</v>
      </c>
      <c r="M4" s="35" t="s">
        <v>8</v>
      </c>
      <c r="N4" s="35" t="s">
        <v>30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SUM(D6:D10)</f>
        <v>509953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1" si="1">SUM(D5:M5)</f>
        <v>509953</v>
      </c>
      <c r="O5" s="33">
        <f t="shared" ref="O5:O46" si="2">(N5/O$48)</f>
        <v>138.31109302956332</v>
      </c>
      <c r="P5" s="6"/>
    </row>
    <row r="6" spans="1:133">
      <c r="A6" s="12"/>
      <c r="B6" s="25">
        <v>311</v>
      </c>
      <c r="C6" s="20" t="s">
        <v>1</v>
      </c>
      <c r="D6" s="46">
        <v>28146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28146</v>
      </c>
      <c r="O6" s="47">
        <f t="shared" si="2"/>
        <v>7.6338486574450775</v>
      </c>
      <c r="P6" s="9"/>
    </row>
    <row r="7" spans="1:133">
      <c r="A7" s="12"/>
      <c r="B7" s="25">
        <v>312.41000000000003</v>
      </c>
      <c r="C7" s="20" t="s">
        <v>9</v>
      </c>
      <c r="D7" s="46">
        <v>257122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257122</v>
      </c>
      <c r="O7" s="47">
        <f t="shared" si="2"/>
        <v>69.737455926227284</v>
      </c>
      <c r="P7" s="9"/>
    </row>
    <row r="8" spans="1:133">
      <c r="A8" s="12"/>
      <c r="B8" s="25">
        <v>312.60000000000002</v>
      </c>
      <c r="C8" s="20" t="s">
        <v>10</v>
      </c>
      <c r="D8" s="46">
        <v>136627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136627</v>
      </c>
      <c r="O8" s="47">
        <f t="shared" si="2"/>
        <v>37.056414429075126</v>
      </c>
      <c r="P8" s="9"/>
    </row>
    <row r="9" spans="1:133">
      <c r="A9" s="12"/>
      <c r="B9" s="25">
        <v>315</v>
      </c>
      <c r="C9" s="20" t="s">
        <v>11</v>
      </c>
      <c r="D9" s="46">
        <v>80316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80316</v>
      </c>
      <c r="O9" s="47">
        <f t="shared" si="2"/>
        <v>21.783563873067536</v>
      </c>
      <c r="P9" s="9"/>
    </row>
    <row r="10" spans="1:133">
      <c r="A10" s="12"/>
      <c r="B10" s="25">
        <v>316</v>
      </c>
      <c r="C10" s="20" t="s">
        <v>12</v>
      </c>
      <c r="D10" s="46">
        <v>7742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7742</v>
      </c>
      <c r="O10" s="47">
        <f t="shared" si="2"/>
        <v>2.099810143748305</v>
      </c>
      <c r="P10" s="9"/>
    </row>
    <row r="11" spans="1:133" ht="15.75">
      <c r="A11" s="29" t="s">
        <v>17</v>
      </c>
      <c r="B11" s="30"/>
      <c r="C11" s="31"/>
      <c r="D11" s="32">
        <f t="shared" ref="D11:M11" si="3">SUM(D12:D23)</f>
        <v>330091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330091</v>
      </c>
      <c r="O11" s="45">
        <f t="shared" si="2"/>
        <v>89.528342826145916</v>
      </c>
      <c r="P11" s="10"/>
    </row>
    <row r="12" spans="1:133">
      <c r="A12" s="12"/>
      <c r="B12" s="25">
        <v>331.2</v>
      </c>
      <c r="C12" s="20" t="s">
        <v>16</v>
      </c>
      <c r="D12" s="46">
        <v>2981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ref="N12:N21" si="4">SUM(D12:M12)</f>
        <v>2981</v>
      </c>
      <c r="O12" s="47">
        <f t="shared" si="2"/>
        <v>0.80851640900461075</v>
      </c>
      <c r="P12" s="9"/>
    </row>
    <row r="13" spans="1:133">
      <c r="A13" s="12"/>
      <c r="B13" s="25">
        <v>331.49</v>
      </c>
      <c r="C13" s="20" t="s">
        <v>97</v>
      </c>
      <c r="D13" s="46">
        <v>25225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4"/>
        <v>25225</v>
      </c>
      <c r="O13" s="47">
        <f t="shared" si="2"/>
        <v>6.8416056414429072</v>
      </c>
      <c r="P13" s="9"/>
    </row>
    <row r="14" spans="1:133">
      <c r="A14" s="12"/>
      <c r="B14" s="25">
        <v>331.7</v>
      </c>
      <c r="C14" s="20" t="s">
        <v>18</v>
      </c>
      <c r="D14" s="46">
        <v>2000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2000</v>
      </c>
      <c r="O14" s="47">
        <f t="shared" si="2"/>
        <v>0.54244643341470034</v>
      </c>
      <c r="P14" s="9"/>
    </row>
    <row r="15" spans="1:133">
      <c r="A15" s="12"/>
      <c r="B15" s="25">
        <v>334.1</v>
      </c>
      <c r="C15" s="20" t="s">
        <v>98</v>
      </c>
      <c r="D15" s="46">
        <v>25000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25000</v>
      </c>
      <c r="O15" s="47">
        <f t="shared" si="2"/>
        <v>6.7805804176837539</v>
      </c>
      <c r="P15" s="9"/>
    </row>
    <row r="16" spans="1:133">
      <c r="A16" s="12"/>
      <c r="B16" s="25">
        <v>334.7</v>
      </c>
      <c r="C16" s="20" t="s">
        <v>20</v>
      </c>
      <c r="D16" s="46">
        <v>13048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13048</v>
      </c>
      <c r="O16" s="47">
        <f t="shared" si="2"/>
        <v>3.5389205315975047</v>
      </c>
      <c r="P16" s="9"/>
    </row>
    <row r="17" spans="1:16">
      <c r="A17" s="12"/>
      <c r="B17" s="25">
        <v>335.12</v>
      </c>
      <c r="C17" s="20" t="s">
        <v>21</v>
      </c>
      <c r="D17" s="46">
        <v>124499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124499</v>
      </c>
      <c r="O17" s="47">
        <f t="shared" si="2"/>
        <v>33.767019256848386</v>
      </c>
      <c r="P17" s="9"/>
    </row>
    <row r="18" spans="1:16">
      <c r="A18" s="12"/>
      <c r="B18" s="25">
        <v>335.14</v>
      </c>
      <c r="C18" s="20" t="s">
        <v>22</v>
      </c>
      <c r="D18" s="46">
        <v>520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520</v>
      </c>
      <c r="O18" s="47">
        <f t="shared" si="2"/>
        <v>0.14103607268782209</v>
      </c>
      <c r="P18" s="9"/>
    </row>
    <row r="19" spans="1:16">
      <c r="A19" s="12"/>
      <c r="B19" s="25">
        <v>335.15</v>
      </c>
      <c r="C19" s="20" t="s">
        <v>23</v>
      </c>
      <c r="D19" s="46">
        <v>551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551</v>
      </c>
      <c r="O19" s="47">
        <f t="shared" si="2"/>
        <v>0.14944399240574993</v>
      </c>
      <c r="P19" s="9"/>
    </row>
    <row r="20" spans="1:16">
      <c r="A20" s="12"/>
      <c r="B20" s="25">
        <v>335.18</v>
      </c>
      <c r="C20" s="20" t="s">
        <v>24</v>
      </c>
      <c r="D20" s="46">
        <v>76585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76585</v>
      </c>
      <c r="O20" s="47">
        <f t="shared" si="2"/>
        <v>20.771630051532412</v>
      </c>
      <c r="P20" s="9"/>
    </row>
    <row r="21" spans="1:16">
      <c r="A21" s="12"/>
      <c r="B21" s="25">
        <v>335.49</v>
      </c>
      <c r="C21" s="20" t="s">
        <v>25</v>
      </c>
      <c r="D21" s="46">
        <v>5182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5182</v>
      </c>
      <c r="O21" s="47">
        <f t="shared" si="2"/>
        <v>1.4054787089774885</v>
      </c>
      <c r="P21" s="9"/>
    </row>
    <row r="22" spans="1:16">
      <c r="A22" s="12"/>
      <c r="B22" s="25">
        <v>337.2</v>
      </c>
      <c r="C22" s="20" t="s">
        <v>26</v>
      </c>
      <c r="D22" s="46">
        <v>36500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36500</v>
      </c>
      <c r="O22" s="47">
        <f t="shared" si="2"/>
        <v>9.8996474098182805</v>
      </c>
      <c r="P22" s="9"/>
    </row>
    <row r="23" spans="1:16">
      <c r="A23" s="12"/>
      <c r="B23" s="25">
        <v>337.9</v>
      </c>
      <c r="C23" s="20" t="s">
        <v>27</v>
      </c>
      <c r="D23" s="46">
        <v>18000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18000</v>
      </c>
      <c r="O23" s="47">
        <f t="shared" si="2"/>
        <v>4.8820179007323024</v>
      </c>
      <c r="P23" s="9"/>
    </row>
    <row r="24" spans="1:16" ht="15.75">
      <c r="A24" s="29" t="s">
        <v>32</v>
      </c>
      <c r="B24" s="30"/>
      <c r="C24" s="31"/>
      <c r="D24" s="32">
        <f t="shared" ref="D24:M24" si="5">SUM(D25:D36)</f>
        <v>586066</v>
      </c>
      <c r="E24" s="32">
        <f t="shared" si="5"/>
        <v>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5361602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>SUM(D24:M24)</f>
        <v>5947668</v>
      </c>
      <c r="O24" s="45">
        <f t="shared" si="2"/>
        <v>1613.1456468673719</v>
      </c>
      <c r="P24" s="10"/>
    </row>
    <row r="25" spans="1:16">
      <c r="A25" s="12"/>
      <c r="B25" s="25">
        <v>341.3</v>
      </c>
      <c r="C25" s="20" t="s">
        <v>35</v>
      </c>
      <c r="D25" s="46">
        <v>153698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8" si="6">SUM(D25:M25)</f>
        <v>153698</v>
      </c>
      <c r="O25" s="47">
        <f t="shared" si="2"/>
        <v>41.686465961486306</v>
      </c>
      <c r="P25" s="9"/>
    </row>
    <row r="26" spans="1:16">
      <c r="A26" s="12"/>
      <c r="B26" s="25">
        <v>342.1</v>
      </c>
      <c r="C26" s="20" t="s">
        <v>36</v>
      </c>
      <c r="D26" s="46">
        <v>32509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32509</v>
      </c>
      <c r="O26" s="47">
        <f t="shared" si="2"/>
        <v>8.8171955519392462</v>
      </c>
      <c r="P26" s="9"/>
    </row>
    <row r="27" spans="1:16">
      <c r="A27" s="12"/>
      <c r="B27" s="25">
        <v>343.1</v>
      </c>
      <c r="C27" s="20" t="s">
        <v>37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4232208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4232208</v>
      </c>
      <c r="O27" s="47">
        <f t="shared" si="2"/>
        <v>1147.873067534581</v>
      </c>
      <c r="P27" s="9"/>
    </row>
    <row r="28" spans="1:16">
      <c r="A28" s="12"/>
      <c r="B28" s="25">
        <v>343.2</v>
      </c>
      <c r="C28" s="20" t="s">
        <v>38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400733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400733</v>
      </c>
      <c r="O28" s="47">
        <f t="shared" si="2"/>
        <v>108.68809330078655</v>
      </c>
      <c r="P28" s="9"/>
    </row>
    <row r="29" spans="1:16">
      <c r="A29" s="12"/>
      <c r="B29" s="25">
        <v>343.3</v>
      </c>
      <c r="C29" s="20" t="s">
        <v>39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258776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258776</v>
      </c>
      <c r="O29" s="47">
        <f t="shared" si="2"/>
        <v>70.186059126661249</v>
      </c>
      <c r="P29" s="9"/>
    </row>
    <row r="30" spans="1:16">
      <c r="A30" s="12"/>
      <c r="B30" s="25">
        <v>343.4</v>
      </c>
      <c r="C30" s="20" t="s">
        <v>40</v>
      </c>
      <c r="D30" s="46">
        <v>278118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278118</v>
      </c>
      <c r="O30" s="47">
        <f t="shared" si="2"/>
        <v>75.432058584214815</v>
      </c>
      <c r="P30" s="9"/>
    </row>
    <row r="31" spans="1:16">
      <c r="A31" s="12"/>
      <c r="B31" s="25">
        <v>343.5</v>
      </c>
      <c r="C31" s="20" t="s">
        <v>41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469885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469885</v>
      </c>
      <c r="O31" s="47">
        <f t="shared" si="2"/>
        <v>127.44372118253322</v>
      </c>
      <c r="P31" s="9"/>
    </row>
    <row r="32" spans="1:16">
      <c r="A32" s="12"/>
      <c r="B32" s="25">
        <v>346.4</v>
      </c>
      <c r="C32" s="20" t="s">
        <v>42</v>
      </c>
      <c r="D32" s="46">
        <v>6792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6792</v>
      </c>
      <c r="O32" s="47">
        <f t="shared" si="2"/>
        <v>1.8421480878763221</v>
      </c>
      <c r="P32" s="9"/>
    </row>
    <row r="33" spans="1:119">
      <c r="A33" s="12"/>
      <c r="B33" s="25">
        <v>346.9</v>
      </c>
      <c r="C33" s="20" t="s">
        <v>43</v>
      </c>
      <c r="D33" s="46">
        <v>6743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6743</v>
      </c>
      <c r="O33" s="47">
        <f t="shared" si="2"/>
        <v>1.828858150257662</v>
      </c>
      <c r="P33" s="9"/>
    </row>
    <row r="34" spans="1:119">
      <c r="A34" s="12"/>
      <c r="B34" s="25">
        <v>347.3</v>
      </c>
      <c r="C34" s="20" t="s">
        <v>44</v>
      </c>
      <c r="D34" s="46">
        <v>10288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10288</v>
      </c>
      <c r="O34" s="47">
        <f t="shared" si="2"/>
        <v>2.7903444534852184</v>
      </c>
      <c r="P34" s="9"/>
    </row>
    <row r="35" spans="1:119">
      <c r="A35" s="12"/>
      <c r="B35" s="25">
        <v>347.4</v>
      </c>
      <c r="C35" s="20" t="s">
        <v>45</v>
      </c>
      <c r="D35" s="46">
        <v>36954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36954</v>
      </c>
      <c r="O35" s="47">
        <f t="shared" si="2"/>
        <v>10.022782750203417</v>
      </c>
      <c r="P35" s="9"/>
    </row>
    <row r="36" spans="1:119">
      <c r="A36" s="12"/>
      <c r="B36" s="25">
        <v>347.5</v>
      </c>
      <c r="C36" s="20" t="s">
        <v>46</v>
      </c>
      <c r="D36" s="46">
        <v>60964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60964</v>
      </c>
      <c r="O36" s="47">
        <f t="shared" si="2"/>
        <v>16.534852183346896</v>
      </c>
      <c r="P36" s="9"/>
    </row>
    <row r="37" spans="1:119" ht="15.75">
      <c r="A37" s="29" t="s">
        <v>33</v>
      </c>
      <c r="B37" s="30"/>
      <c r="C37" s="31"/>
      <c r="D37" s="32">
        <f t="shared" ref="D37:M37" si="7">SUM(D38:D38)</f>
        <v>5814</v>
      </c>
      <c r="E37" s="32">
        <f t="shared" si="7"/>
        <v>0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0</v>
      </c>
      <c r="J37" s="32">
        <f t="shared" si="7"/>
        <v>0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 t="shared" si="6"/>
        <v>5814</v>
      </c>
      <c r="O37" s="45">
        <f t="shared" si="2"/>
        <v>1.5768917819365338</v>
      </c>
      <c r="P37" s="10"/>
    </row>
    <row r="38" spans="1:119">
      <c r="A38" s="13"/>
      <c r="B38" s="39">
        <v>351.4</v>
      </c>
      <c r="C38" s="21" t="s">
        <v>49</v>
      </c>
      <c r="D38" s="46">
        <v>5814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5814</v>
      </c>
      <c r="O38" s="47">
        <f t="shared" si="2"/>
        <v>1.5768917819365338</v>
      </c>
      <c r="P38" s="9"/>
    </row>
    <row r="39" spans="1:119" ht="15.75">
      <c r="A39" s="29" t="s">
        <v>2</v>
      </c>
      <c r="B39" s="30"/>
      <c r="C39" s="31"/>
      <c r="D39" s="32">
        <f t="shared" ref="D39:M39" si="8">SUM(D40:D43)</f>
        <v>34289</v>
      </c>
      <c r="E39" s="32">
        <f t="shared" si="8"/>
        <v>0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79988</v>
      </c>
      <c r="J39" s="32">
        <f t="shared" si="8"/>
        <v>0</v>
      </c>
      <c r="K39" s="32">
        <f t="shared" si="8"/>
        <v>31555</v>
      </c>
      <c r="L39" s="32">
        <f t="shared" si="8"/>
        <v>0</v>
      </c>
      <c r="M39" s="32">
        <f t="shared" si="8"/>
        <v>0</v>
      </c>
      <c r="N39" s="32">
        <f t="shared" ref="N39:N46" si="9">SUM(D39:M39)</f>
        <v>145832</v>
      </c>
      <c r="O39" s="45">
        <f t="shared" si="2"/>
        <v>39.553024138866284</v>
      </c>
      <c r="P39" s="10"/>
    </row>
    <row r="40" spans="1:119">
      <c r="A40" s="12"/>
      <c r="B40" s="25">
        <v>361.1</v>
      </c>
      <c r="C40" s="20" t="s">
        <v>50</v>
      </c>
      <c r="D40" s="46">
        <v>12187</v>
      </c>
      <c r="E40" s="46">
        <v>0</v>
      </c>
      <c r="F40" s="46">
        <v>0</v>
      </c>
      <c r="G40" s="46">
        <v>0</v>
      </c>
      <c r="H40" s="46">
        <v>0</v>
      </c>
      <c r="I40" s="46">
        <v>75158</v>
      </c>
      <c r="J40" s="46">
        <v>0</v>
      </c>
      <c r="K40" s="46">
        <v>17253</v>
      </c>
      <c r="L40" s="46">
        <v>0</v>
      </c>
      <c r="M40" s="46">
        <v>0</v>
      </c>
      <c r="N40" s="46">
        <f t="shared" si="9"/>
        <v>104598</v>
      </c>
      <c r="O40" s="47">
        <f t="shared" si="2"/>
        <v>28.36940602115541</v>
      </c>
      <c r="P40" s="9"/>
    </row>
    <row r="41" spans="1:119">
      <c r="A41" s="12"/>
      <c r="B41" s="25">
        <v>362</v>
      </c>
      <c r="C41" s="20" t="s">
        <v>51</v>
      </c>
      <c r="D41" s="46">
        <v>18804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18804</v>
      </c>
      <c r="O41" s="47">
        <f t="shared" si="2"/>
        <v>5.1000813669650125</v>
      </c>
      <c r="P41" s="9"/>
    </row>
    <row r="42" spans="1:119">
      <c r="A42" s="12"/>
      <c r="B42" s="25">
        <v>368</v>
      </c>
      <c r="C42" s="20" t="s">
        <v>53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14302</v>
      </c>
      <c r="L42" s="46">
        <v>0</v>
      </c>
      <c r="M42" s="46">
        <v>0</v>
      </c>
      <c r="N42" s="46">
        <f t="shared" si="9"/>
        <v>14302</v>
      </c>
      <c r="O42" s="47">
        <f t="shared" si="2"/>
        <v>3.8790344453485219</v>
      </c>
      <c r="P42" s="9"/>
    </row>
    <row r="43" spans="1:119">
      <c r="A43" s="12"/>
      <c r="B43" s="25">
        <v>369.9</v>
      </c>
      <c r="C43" s="20" t="s">
        <v>54</v>
      </c>
      <c r="D43" s="46">
        <v>3298</v>
      </c>
      <c r="E43" s="46">
        <v>0</v>
      </c>
      <c r="F43" s="46">
        <v>0</v>
      </c>
      <c r="G43" s="46">
        <v>0</v>
      </c>
      <c r="H43" s="46">
        <v>0</v>
      </c>
      <c r="I43" s="46">
        <v>4830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8128</v>
      </c>
      <c r="O43" s="47">
        <f t="shared" si="2"/>
        <v>2.2045023053973418</v>
      </c>
      <c r="P43" s="9"/>
    </row>
    <row r="44" spans="1:119" ht="15.75">
      <c r="A44" s="29" t="s">
        <v>34</v>
      </c>
      <c r="B44" s="30"/>
      <c r="C44" s="31"/>
      <c r="D44" s="32">
        <f t="shared" ref="D44:M44" si="10">SUM(D45:D45)</f>
        <v>946706</v>
      </c>
      <c r="E44" s="32">
        <f t="shared" si="10"/>
        <v>0</v>
      </c>
      <c r="F44" s="32">
        <f t="shared" si="10"/>
        <v>0</v>
      </c>
      <c r="G44" s="32">
        <f t="shared" si="10"/>
        <v>62000</v>
      </c>
      <c r="H44" s="32">
        <f t="shared" si="10"/>
        <v>0</v>
      </c>
      <c r="I44" s="32">
        <f t="shared" si="10"/>
        <v>0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 t="shared" si="9"/>
        <v>1008706</v>
      </c>
      <c r="O44" s="45">
        <f t="shared" si="2"/>
        <v>273.58448603200435</v>
      </c>
      <c r="P44" s="9"/>
    </row>
    <row r="45" spans="1:119" ht="15.75" thickBot="1">
      <c r="A45" s="12"/>
      <c r="B45" s="25">
        <v>382</v>
      </c>
      <c r="C45" s="20" t="s">
        <v>62</v>
      </c>
      <c r="D45" s="46">
        <v>946706</v>
      </c>
      <c r="E45" s="46">
        <v>0</v>
      </c>
      <c r="F45" s="46">
        <v>0</v>
      </c>
      <c r="G45" s="46">
        <v>62000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1008706</v>
      </c>
      <c r="O45" s="47">
        <f t="shared" si="2"/>
        <v>273.58448603200435</v>
      </c>
      <c r="P45" s="9"/>
    </row>
    <row r="46" spans="1:119" ht="16.5" thickBot="1">
      <c r="A46" s="14" t="s">
        <v>47</v>
      </c>
      <c r="B46" s="23"/>
      <c r="C46" s="22"/>
      <c r="D46" s="15">
        <f>SUM(D5,D11,D24,D37,D39,D44)</f>
        <v>2412919</v>
      </c>
      <c r="E46" s="15">
        <f t="shared" ref="E46:M46" si="11">SUM(E5,E11,E24,E37,E39,E44)</f>
        <v>0</v>
      </c>
      <c r="F46" s="15">
        <f t="shared" si="11"/>
        <v>0</v>
      </c>
      <c r="G46" s="15">
        <f t="shared" si="11"/>
        <v>62000</v>
      </c>
      <c r="H46" s="15">
        <f t="shared" si="11"/>
        <v>0</v>
      </c>
      <c r="I46" s="15">
        <f t="shared" si="11"/>
        <v>5441590</v>
      </c>
      <c r="J46" s="15">
        <f t="shared" si="11"/>
        <v>0</v>
      </c>
      <c r="K46" s="15">
        <f t="shared" si="11"/>
        <v>31555</v>
      </c>
      <c r="L46" s="15">
        <f t="shared" si="11"/>
        <v>0</v>
      </c>
      <c r="M46" s="15">
        <f t="shared" si="11"/>
        <v>0</v>
      </c>
      <c r="N46" s="15">
        <f t="shared" si="9"/>
        <v>7948064</v>
      </c>
      <c r="O46" s="38">
        <f t="shared" si="2"/>
        <v>2155.6994846758885</v>
      </c>
      <c r="P46" s="6"/>
      <c r="Q46" s="2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</row>
    <row r="47" spans="1:119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9"/>
    </row>
    <row r="48" spans="1:119">
      <c r="A48" s="40"/>
      <c r="B48" s="41"/>
      <c r="C48" s="41"/>
      <c r="D48" s="42"/>
      <c r="E48" s="42"/>
      <c r="F48" s="42"/>
      <c r="G48" s="42"/>
      <c r="H48" s="42"/>
      <c r="I48" s="42"/>
      <c r="J48" s="42"/>
      <c r="K48" s="42"/>
      <c r="L48" s="118" t="s">
        <v>99</v>
      </c>
      <c r="M48" s="118"/>
      <c r="N48" s="118"/>
      <c r="O48" s="43">
        <v>3687</v>
      </c>
    </row>
    <row r="49" spans="1:15">
      <c r="A49" s="119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7"/>
    </row>
    <row r="50" spans="1:15" ht="15.75" customHeight="1" thickBot="1">
      <c r="A50" s="120" t="s">
        <v>84</v>
      </c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100"/>
    </row>
  </sheetData>
  <mergeCells count="10">
    <mergeCell ref="L48:N48"/>
    <mergeCell ref="A49:O49"/>
    <mergeCell ref="A50:O5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5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63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154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55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29"/>
      <c r="M3" s="130"/>
      <c r="N3" s="36"/>
      <c r="O3" s="37"/>
      <c r="P3" s="131" t="s">
        <v>140</v>
      </c>
      <c r="Q3" s="11"/>
      <c r="R3"/>
    </row>
    <row r="4" spans="1:134" ht="32.25" customHeight="1" thickBot="1">
      <c r="A4" s="110"/>
      <c r="B4" s="111"/>
      <c r="C4" s="112"/>
      <c r="D4" s="34" t="s">
        <v>3</v>
      </c>
      <c r="E4" s="34" t="s">
        <v>56</v>
      </c>
      <c r="F4" s="34" t="s">
        <v>57</v>
      </c>
      <c r="G4" s="34" t="s">
        <v>58</v>
      </c>
      <c r="H4" s="34" t="s">
        <v>4</v>
      </c>
      <c r="I4" s="34" t="s">
        <v>5</v>
      </c>
      <c r="J4" s="35" t="s">
        <v>59</v>
      </c>
      <c r="K4" s="35" t="s">
        <v>6</v>
      </c>
      <c r="L4" s="35" t="s">
        <v>7</v>
      </c>
      <c r="M4" s="35" t="s">
        <v>141</v>
      </c>
      <c r="N4" s="35" t="s">
        <v>8</v>
      </c>
      <c r="O4" s="35" t="s">
        <v>142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143</v>
      </c>
      <c r="B5" s="26"/>
      <c r="C5" s="26"/>
      <c r="D5" s="27">
        <f t="shared" ref="D5:N5" si="0">SUM(D6:D10)</f>
        <v>488775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488775</v>
      </c>
      <c r="P5" s="33">
        <f t="shared" ref="P5:P47" si="1">(O5/P$49)</f>
        <v>178.125</v>
      </c>
      <c r="Q5" s="6"/>
    </row>
    <row r="6" spans="1:134">
      <c r="A6" s="12"/>
      <c r="B6" s="25">
        <v>311</v>
      </c>
      <c r="C6" s="20" t="s">
        <v>1</v>
      </c>
      <c r="D6" s="46">
        <v>31639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31639</v>
      </c>
      <c r="P6" s="47">
        <f t="shared" si="1"/>
        <v>11.530247813411078</v>
      </c>
      <c r="Q6" s="9"/>
    </row>
    <row r="7" spans="1:134">
      <c r="A7" s="12"/>
      <c r="B7" s="25">
        <v>312.41000000000003</v>
      </c>
      <c r="C7" s="20" t="s">
        <v>144</v>
      </c>
      <c r="D7" s="46">
        <v>176607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9" si="2">SUM(D7:N7)</f>
        <v>176607</v>
      </c>
      <c r="P7" s="47">
        <f t="shared" si="1"/>
        <v>64.361151603498541</v>
      </c>
      <c r="Q7" s="9"/>
    </row>
    <row r="8" spans="1:134">
      <c r="A8" s="12"/>
      <c r="B8" s="25">
        <v>315.2</v>
      </c>
      <c r="C8" s="20" t="s">
        <v>155</v>
      </c>
      <c r="D8" s="46">
        <v>48062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48062</v>
      </c>
      <c r="P8" s="47">
        <f t="shared" si="1"/>
        <v>17.51530612244898</v>
      </c>
      <c r="Q8" s="9"/>
    </row>
    <row r="9" spans="1:134">
      <c r="A9" s="12"/>
      <c r="B9" s="25">
        <v>316</v>
      </c>
      <c r="C9" s="20" t="s">
        <v>90</v>
      </c>
      <c r="D9" s="46">
        <v>4294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4294</v>
      </c>
      <c r="P9" s="47">
        <f t="shared" si="1"/>
        <v>1.564868804664723</v>
      </c>
      <c r="Q9" s="9"/>
    </row>
    <row r="10" spans="1:134">
      <c r="A10" s="12"/>
      <c r="B10" s="25">
        <v>319.89999999999998</v>
      </c>
      <c r="C10" s="20" t="s">
        <v>65</v>
      </c>
      <c r="D10" s="46">
        <v>228173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>SUM(D10:N10)</f>
        <v>228173</v>
      </c>
      <c r="P10" s="47">
        <f t="shared" si="1"/>
        <v>83.153425655976676</v>
      </c>
      <c r="Q10" s="9"/>
    </row>
    <row r="11" spans="1:134" ht="15.75">
      <c r="A11" s="29" t="s">
        <v>13</v>
      </c>
      <c r="B11" s="30"/>
      <c r="C11" s="31"/>
      <c r="D11" s="32">
        <f t="shared" ref="D11:N11" si="3">SUM(D12:D12)</f>
        <v>0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332079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32">
        <f t="shared" si="3"/>
        <v>0</v>
      </c>
      <c r="O11" s="44">
        <f>SUM(D11:N11)</f>
        <v>332079</v>
      </c>
      <c r="P11" s="45">
        <f t="shared" si="1"/>
        <v>121.02004373177843</v>
      </c>
      <c r="Q11" s="10"/>
    </row>
    <row r="12" spans="1:134">
      <c r="A12" s="12"/>
      <c r="B12" s="25">
        <v>329.5</v>
      </c>
      <c r="C12" s="20" t="s">
        <v>156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332079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ref="O12" si="4">SUM(D12:N12)</f>
        <v>332079</v>
      </c>
      <c r="P12" s="47">
        <f t="shared" si="1"/>
        <v>121.02004373177843</v>
      </c>
      <c r="Q12" s="9"/>
    </row>
    <row r="13" spans="1:134" ht="15.75">
      <c r="A13" s="29" t="s">
        <v>148</v>
      </c>
      <c r="B13" s="30"/>
      <c r="C13" s="31"/>
      <c r="D13" s="32">
        <f t="shared" ref="D13:N13" si="5">SUM(D14:D24)</f>
        <v>665328</v>
      </c>
      <c r="E13" s="32">
        <f t="shared" si="5"/>
        <v>0</v>
      </c>
      <c r="F13" s="32">
        <f t="shared" si="5"/>
        <v>0</v>
      </c>
      <c r="G13" s="32">
        <f t="shared" si="5"/>
        <v>0</v>
      </c>
      <c r="H13" s="32">
        <f t="shared" si="5"/>
        <v>0</v>
      </c>
      <c r="I13" s="32">
        <f t="shared" si="5"/>
        <v>78538</v>
      </c>
      <c r="J13" s="32">
        <f t="shared" si="5"/>
        <v>0</v>
      </c>
      <c r="K13" s="32">
        <f t="shared" si="5"/>
        <v>0</v>
      </c>
      <c r="L13" s="32">
        <f t="shared" si="5"/>
        <v>0</v>
      </c>
      <c r="M13" s="32">
        <f t="shared" si="5"/>
        <v>0</v>
      </c>
      <c r="N13" s="32">
        <f t="shared" si="5"/>
        <v>0</v>
      </c>
      <c r="O13" s="44">
        <f>SUM(D13:N13)</f>
        <v>743866</v>
      </c>
      <c r="P13" s="45">
        <f t="shared" si="1"/>
        <v>271.08819241982508</v>
      </c>
      <c r="Q13" s="10"/>
    </row>
    <row r="14" spans="1:134">
      <c r="A14" s="12"/>
      <c r="B14" s="25">
        <v>331.1</v>
      </c>
      <c r="C14" s="20" t="s">
        <v>15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48838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48838</v>
      </c>
      <c r="P14" s="47">
        <f t="shared" si="1"/>
        <v>17.798104956268222</v>
      </c>
      <c r="Q14" s="9"/>
    </row>
    <row r="15" spans="1:134">
      <c r="A15" s="12"/>
      <c r="B15" s="25">
        <v>331.2</v>
      </c>
      <c r="C15" s="20" t="s">
        <v>16</v>
      </c>
      <c r="D15" s="46">
        <v>4834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4834</v>
      </c>
      <c r="P15" s="47">
        <f t="shared" si="1"/>
        <v>1.7616618075801749</v>
      </c>
      <c r="Q15" s="9"/>
    </row>
    <row r="16" spans="1:134">
      <c r="A16" s="12"/>
      <c r="B16" s="25">
        <v>331.5</v>
      </c>
      <c r="C16" s="20" t="s">
        <v>157</v>
      </c>
      <c r="D16" s="46">
        <v>54391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2" si="6">SUM(D16:N16)</f>
        <v>54391</v>
      </c>
      <c r="P16" s="47">
        <f t="shared" si="1"/>
        <v>19.821793002915452</v>
      </c>
      <c r="Q16" s="9"/>
    </row>
    <row r="17" spans="1:17">
      <c r="A17" s="12"/>
      <c r="B17" s="25">
        <v>331.9</v>
      </c>
      <c r="C17" s="20" t="s">
        <v>158</v>
      </c>
      <c r="D17" s="46">
        <v>35300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6"/>
        <v>35300</v>
      </c>
      <c r="P17" s="47">
        <f t="shared" si="1"/>
        <v>12.864431486880466</v>
      </c>
      <c r="Q17" s="9"/>
    </row>
    <row r="18" spans="1:17">
      <c r="A18" s="12"/>
      <c r="B18" s="25">
        <v>334.35</v>
      </c>
      <c r="C18" s="20" t="s">
        <v>102</v>
      </c>
      <c r="D18" s="46">
        <v>163609</v>
      </c>
      <c r="E18" s="46">
        <v>0</v>
      </c>
      <c r="F18" s="46">
        <v>0</v>
      </c>
      <c r="G18" s="46">
        <v>0</v>
      </c>
      <c r="H18" s="46">
        <v>0</v>
      </c>
      <c r="I18" s="46">
        <v>29700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6"/>
        <v>193309</v>
      </c>
      <c r="P18" s="47">
        <f t="shared" si="1"/>
        <v>70.447886297376087</v>
      </c>
      <c r="Q18" s="9"/>
    </row>
    <row r="19" spans="1:17">
      <c r="A19" s="12"/>
      <c r="B19" s="25">
        <v>335.13</v>
      </c>
      <c r="C19" s="20" t="s">
        <v>159</v>
      </c>
      <c r="D19" s="46">
        <v>220784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6"/>
        <v>220784</v>
      </c>
      <c r="P19" s="47">
        <f t="shared" si="1"/>
        <v>80.460641399416915</v>
      </c>
      <c r="Q19" s="9"/>
    </row>
    <row r="20" spans="1:17">
      <c r="A20" s="12"/>
      <c r="B20" s="25">
        <v>335.14</v>
      </c>
      <c r="C20" s="20" t="s">
        <v>92</v>
      </c>
      <c r="D20" s="46">
        <v>442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442</v>
      </c>
      <c r="P20" s="47">
        <f t="shared" si="1"/>
        <v>0.16107871720116618</v>
      </c>
      <c r="Q20" s="9"/>
    </row>
    <row r="21" spans="1:17">
      <c r="A21" s="12"/>
      <c r="B21" s="25">
        <v>335.15</v>
      </c>
      <c r="C21" s="20" t="s">
        <v>93</v>
      </c>
      <c r="D21" s="46">
        <v>1157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1157</v>
      </c>
      <c r="P21" s="47">
        <f t="shared" si="1"/>
        <v>0.42164723032069973</v>
      </c>
      <c r="Q21" s="9"/>
    </row>
    <row r="22" spans="1:17">
      <c r="A22" s="12"/>
      <c r="B22" s="25">
        <v>335.18</v>
      </c>
      <c r="C22" s="20" t="s">
        <v>150</v>
      </c>
      <c r="D22" s="46">
        <v>125246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125246</v>
      </c>
      <c r="P22" s="47">
        <f t="shared" si="1"/>
        <v>45.643586005830905</v>
      </c>
      <c r="Q22" s="9"/>
    </row>
    <row r="23" spans="1:17">
      <c r="A23" s="12"/>
      <c r="B23" s="25">
        <v>335.48</v>
      </c>
      <c r="C23" s="20" t="s">
        <v>25</v>
      </c>
      <c r="D23" s="46">
        <v>4171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24" si="7">SUM(D23:N23)</f>
        <v>4171</v>
      </c>
      <c r="P23" s="47">
        <f t="shared" si="1"/>
        <v>1.5200437317784257</v>
      </c>
      <c r="Q23" s="9"/>
    </row>
    <row r="24" spans="1:17">
      <c r="A24" s="12"/>
      <c r="B24" s="25">
        <v>337.2</v>
      </c>
      <c r="C24" s="20" t="s">
        <v>26</v>
      </c>
      <c r="D24" s="46">
        <v>55394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7"/>
        <v>55394</v>
      </c>
      <c r="P24" s="47">
        <f t="shared" si="1"/>
        <v>20.18731778425656</v>
      </c>
      <c r="Q24" s="9"/>
    </row>
    <row r="25" spans="1:17" ht="15.75">
      <c r="A25" s="29" t="s">
        <v>32</v>
      </c>
      <c r="B25" s="30"/>
      <c r="C25" s="31"/>
      <c r="D25" s="32">
        <f t="shared" ref="D25:N25" si="8">SUM(D26:D35)</f>
        <v>457401</v>
      </c>
      <c r="E25" s="32">
        <f t="shared" si="8"/>
        <v>0</v>
      </c>
      <c r="F25" s="32">
        <f t="shared" si="8"/>
        <v>0</v>
      </c>
      <c r="G25" s="32">
        <f t="shared" si="8"/>
        <v>0</v>
      </c>
      <c r="H25" s="32">
        <f t="shared" si="8"/>
        <v>0</v>
      </c>
      <c r="I25" s="32">
        <f t="shared" si="8"/>
        <v>5263998</v>
      </c>
      <c r="J25" s="32">
        <f t="shared" si="8"/>
        <v>0</v>
      </c>
      <c r="K25" s="32">
        <f t="shared" si="8"/>
        <v>0</v>
      </c>
      <c r="L25" s="32">
        <f t="shared" si="8"/>
        <v>0</v>
      </c>
      <c r="M25" s="32">
        <f t="shared" si="8"/>
        <v>0</v>
      </c>
      <c r="N25" s="32">
        <f t="shared" si="8"/>
        <v>0</v>
      </c>
      <c r="O25" s="32">
        <f>SUM(D25:N25)</f>
        <v>5721399</v>
      </c>
      <c r="P25" s="45">
        <f t="shared" si="1"/>
        <v>2085.0579446064139</v>
      </c>
      <c r="Q25" s="10"/>
    </row>
    <row r="26" spans="1:17">
      <c r="A26" s="12"/>
      <c r="B26" s="25">
        <v>342.1</v>
      </c>
      <c r="C26" s="20" t="s">
        <v>36</v>
      </c>
      <c r="D26" s="46">
        <v>33159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ref="O26:O35" si="9">SUM(D26:N26)</f>
        <v>33159</v>
      </c>
      <c r="P26" s="47">
        <f t="shared" si="1"/>
        <v>12.084183673469388</v>
      </c>
      <c r="Q26" s="9"/>
    </row>
    <row r="27" spans="1:17">
      <c r="A27" s="12"/>
      <c r="B27" s="25">
        <v>342.2</v>
      </c>
      <c r="C27" s="20" t="s">
        <v>128</v>
      </c>
      <c r="D27" s="46">
        <v>26185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9"/>
        <v>26185</v>
      </c>
      <c r="P27" s="47">
        <f t="shared" si="1"/>
        <v>9.542638483965014</v>
      </c>
      <c r="Q27" s="9"/>
    </row>
    <row r="28" spans="1:17">
      <c r="A28" s="12"/>
      <c r="B28" s="25">
        <v>343.1</v>
      </c>
      <c r="C28" s="20" t="s">
        <v>37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4482083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9"/>
        <v>4482083</v>
      </c>
      <c r="P28" s="47">
        <f t="shared" si="1"/>
        <v>1633.4121720116618</v>
      </c>
      <c r="Q28" s="9"/>
    </row>
    <row r="29" spans="1:17">
      <c r="A29" s="12"/>
      <c r="B29" s="25">
        <v>343.2</v>
      </c>
      <c r="C29" s="20" t="s">
        <v>38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174319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9"/>
        <v>174319</v>
      </c>
      <c r="P29" s="47">
        <f t="shared" si="1"/>
        <v>63.527332361516038</v>
      </c>
      <c r="Q29" s="9"/>
    </row>
    <row r="30" spans="1:17">
      <c r="A30" s="12"/>
      <c r="B30" s="25">
        <v>343.3</v>
      </c>
      <c r="C30" s="20" t="s">
        <v>39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209366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9"/>
        <v>209366</v>
      </c>
      <c r="P30" s="47">
        <f t="shared" si="1"/>
        <v>76.29956268221575</v>
      </c>
      <c r="Q30" s="9"/>
    </row>
    <row r="31" spans="1:17">
      <c r="A31" s="12"/>
      <c r="B31" s="25">
        <v>343.4</v>
      </c>
      <c r="C31" s="20" t="s">
        <v>40</v>
      </c>
      <c r="D31" s="46">
        <v>334203</v>
      </c>
      <c r="E31" s="46">
        <v>0</v>
      </c>
      <c r="F31" s="46">
        <v>0</v>
      </c>
      <c r="G31" s="46">
        <v>0</v>
      </c>
      <c r="H31" s="46">
        <v>0</v>
      </c>
      <c r="I31" s="46">
        <v>255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9"/>
        <v>334458</v>
      </c>
      <c r="P31" s="47">
        <f t="shared" si="1"/>
        <v>121.88702623906705</v>
      </c>
      <c r="Q31" s="9"/>
    </row>
    <row r="32" spans="1:17">
      <c r="A32" s="12"/>
      <c r="B32" s="25">
        <v>343.5</v>
      </c>
      <c r="C32" s="20" t="s">
        <v>41</v>
      </c>
      <c r="D32" s="46">
        <v>6044</v>
      </c>
      <c r="E32" s="46">
        <v>0</v>
      </c>
      <c r="F32" s="46">
        <v>0</v>
      </c>
      <c r="G32" s="46">
        <v>0</v>
      </c>
      <c r="H32" s="46">
        <v>0</v>
      </c>
      <c r="I32" s="46">
        <v>379075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9"/>
        <v>385119</v>
      </c>
      <c r="P32" s="47">
        <f t="shared" si="1"/>
        <v>140.34948979591837</v>
      </c>
      <c r="Q32" s="9"/>
    </row>
    <row r="33" spans="1:120">
      <c r="A33" s="12"/>
      <c r="B33" s="25">
        <v>344.9</v>
      </c>
      <c r="C33" s="20" t="s">
        <v>136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18900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9"/>
        <v>18900</v>
      </c>
      <c r="P33" s="47">
        <f t="shared" si="1"/>
        <v>6.8877551020408161</v>
      </c>
      <c r="Q33" s="9"/>
    </row>
    <row r="34" spans="1:120">
      <c r="A34" s="12"/>
      <c r="B34" s="25">
        <v>346.4</v>
      </c>
      <c r="C34" s="20" t="s">
        <v>42</v>
      </c>
      <c r="D34" s="46">
        <v>6049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9"/>
        <v>6049</v>
      </c>
      <c r="P34" s="47">
        <f t="shared" si="1"/>
        <v>2.2044460641399417</v>
      </c>
      <c r="Q34" s="9"/>
    </row>
    <row r="35" spans="1:120">
      <c r="A35" s="12"/>
      <c r="B35" s="25">
        <v>347.2</v>
      </c>
      <c r="C35" s="20" t="s">
        <v>72</v>
      </c>
      <c r="D35" s="46">
        <v>51761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9"/>
        <v>51761</v>
      </c>
      <c r="P35" s="47">
        <f t="shared" si="1"/>
        <v>18.863338192419825</v>
      </c>
      <c r="Q35" s="9"/>
    </row>
    <row r="36" spans="1:120" ht="15.75">
      <c r="A36" s="29" t="s">
        <v>33</v>
      </c>
      <c r="B36" s="30"/>
      <c r="C36" s="31"/>
      <c r="D36" s="32">
        <f t="shared" ref="D36:N36" si="10">SUM(D37:D37)</f>
        <v>6538</v>
      </c>
      <c r="E36" s="32">
        <f t="shared" si="10"/>
        <v>0</v>
      </c>
      <c r="F36" s="32">
        <f t="shared" si="10"/>
        <v>0</v>
      </c>
      <c r="G36" s="32">
        <f t="shared" si="10"/>
        <v>0</v>
      </c>
      <c r="H36" s="32">
        <f t="shared" si="10"/>
        <v>0</v>
      </c>
      <c r="I36" s="32">
        <f t="shared" si="10"/>
        <v>0</v>
      </c>
      <c r="J36" s="32">
        <f t="shared" si="10"/>
        <v>0</v>
      </c>
      <c r="K36" s="32">
        <f t="shared" si="10"/>
        <v>0</v>
      </c>
      <c r="L36" s="32">
        <f t="shared" si="10"/>
        <v>0</v>
      </c>
      <c r="M36" s="32">
        <f t="shared" si="10"/>
        <v>0</v>
      </c>
      <c r="N36" s="32">
        <f t="shared" si="10"/>
        <v>0</v>
      </c>
      <c r="O36" s="32">
        <f>SUM(D36:N36)</f>
        <v>6538</v>
      </c>
      <c r="P36" s="45">
        <f t="shared" si="1"/>
        <v>2.3826530612244898</v>
      </c>
      <c r="Q36" s="10"/>
    </row>
    <row r="37" spans="1:120">
      <c r="A37" s="13"/>
      <c r="B37" s="39">
        <v>351.1</v>
      </c>
      <c r="C37" s="21" t="s">
        <v>137</v>
      </c>
      <c r="D37" s="46">
        <v>6538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>SUM(D37:N37)</f>
        <v>6538</v>
      </c>
      <c r="P37" s="47">
        <f t="shared" si="1"/>
        <v>2.3826530612244898</v>
      </c>
      <c r="Q37" s="9"/>
    </row>
    <row r="38" spans="1:120" ht="15.75">
      <c r="A38" s="29" t="s">
        <v>2</v>
      </c>
      <c r="B38" s="30"/>
      <c r="C38" s="31"/>
      <c r="D38" s="32">
        <f t="shared" ref="D38:N38" si="11">SUM(D39:D44)</f>
        <v>73533</v>
      </c>
      <c r="E38" s="32">
        <f t="shared" si="11"/>
        <v>0</v>
      </c>
      <c r="F38" s="32">
        <f t="shared" si="11"/>
        <v>0</v>
      </c>
      <c r="G38" s="32">
        <f t="shared" si="11"/>
        <v>0</v>
      </c>
      <c r="H38" s="32">
        <f t="shared" si="11"/>
        <v>0</v>
      </c>
      <c r="I38" s="32">
        <f t="shared" si="11"/>
        <v>18561</v>
      </c>
      <c r="J38" s="32">
        <f t="shared" si="11"/>
        <v>0</v>
      </c>
      <c r="K38" s="32">
        <f t="shared" si="11"/>
        <v>20971</v>
      </c>
      <c r="L38" s="32">
        <f t="shared" si="11"/>
        <v>0</v>
      </c>
      <c r="M38" s="32">
        <f t="shared" si="11"/>
        <v>0</v>
      </c>
      <c r="N38" s="32">
        <f t="shared" si="11"/>
        <v>0</v>
      </c>
      <c r="O38" s="32">
        <f>SUM(D38:N38)</f>
        <v>113065</v>
      </c>
      <c r="P38" s="45">
        <f t="shared" si="1"/>
        <v>41.204446064139944</v>
      </c>
      <c r="Q38" s="10"/>
    </row>
    <row r="39" spans="1:120">
      <c r="A39" s="12"/>
      <c r="B39" s="25">
        <v>361.1</v>
      </c>
      <c r="C39" s="20" t="s">
        <v>50</v>
      </c>
      <c r="D39" s="46">
        <v>1866</v>
      </c>
      <c r="E39" s="46">
        <v>0</v>
      </c>
      <c r="F39" s="46">
        <v>0</v>
      </c>
      <c r="G39" s="46">
        <v>0</v>
      </c>
      <c r="H39" s="46">
        <v>0</v>
      </c>
      <c r="I39" s="46">
        <v>18351</v>
      </c>
      <c r="J39" s="46">
        <v>0</v>
      </c>
      <c r="K39" s="46">
        <v>1019</v>
      </c>
      <c r="L39" s="46">
        <v>0</v>
      </c>
      <c r="M39" s="46">
        <v>0</v>
      </c>
      <c r="N39" s="46">
        <v>0</v>
      </c>
      <c r="O39" s="46">
        <f>SUM(D39:N39)</f>
        <v>21236</v>
      </c>
      <c r="P39" s="47">
        <f t="shared" si="1"/>
        <v>7.7390670553935861</v>
      </c>
      <c r="Q39" s="9"/>
    </row>
    <row r="40" spans="1:120">
      <c r="A40" s="12"/>
      <c r="B40" s="25">
        <v>362</v>
      </c>
      <c r="C40" s="20" t="s">
        <v>51</v>
      </c>
      <c r="D40" s="46">
        <v>26875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ref="O40:O46" si="12">SUM(D40:N40)</f>
        <v>26875</v>
      </c>
      <c r="P40" s="47">
        <f t="shared" si="1"/>
        <v>9.7940962099125368</v>
      </c>
      <c r="Q40" s="9"/>
    </row>
    <row r="41" spans="1:120">
      <c r="A41" s="12"/>
      <c r="B41" s="25">
        <v>364</v>
      </c>
      <c r="C41" s="20" t="s">
        <v>152</v>
      </c>
      <c r="D41" s="46">
        <v>10000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2"/>
        <v>10000</v>
      </c>
      <c r="P41" s="47">
        <f t="shared" si="1"/>
        <v>3.6443148688046647</v>
      </c>
      <c r="Q41" s="9"/>
    </row>
    <row r="42" spans="1:120">
      <c r="A42" s="12"/>
      <c r="B42" s="25">
        <v>366</v>
      </c>
      <c r="C42" s="20" t="s">
        <v>118</v>
      </c>
      <c r="D42" s="46">
        <v>2925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2"/>
        <v>2925</v>
      </c>
      <c r="P42" s="47">
        <f t="shared" si="1"/>
        <v>1.0659620991253644</v>
      </c>
      <c r="Q42" s="9"/>
    </row>
    <row r="43" spans="1:120">
      <c r="A43" s="12"/>
      <c r="B43" s="25">
        <v>368</v>
      </c>
      <c r="C43" s="20" t="s">
        <v>53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19952</v>
      </c>
      <c r="L43" s="46">
        <v>0</v>
      </c>
      <c r="M43" s="46">
        <v>0</v>
      </c>
      <c r="N43" s="46">
        <v>0</v>
      </c>
      <c r="O43" s="46">
        <f t="shared" si="12"/>
        <v>19952</v>
      </c>
      <c r="P43" s="47">
        <f t="shared" si="1"/>
        <v>7.2711370262390673</v>
      </c>
      <c r="Q43" s="9"/>
    </row>
    <row r="44" spans="1:120">
      <c r="A44" s="12"/>
      <c r="B44" s="25">
        <v>369.9</v>
      </c>
      <c r="C44" s="20" t="s">
        <v>54</v>
      </c>
      <c r="D44" s="46">
        <v>31867</v>
      </c>
      <c r="E44" s="46">
        <v>0</v>
      </c>
      <c r="F44" s="46">
        <v>0</v>
      </c>
      <c r="G44" s="46">
        <v>0</v>
      </c>
      <c r="H44" s="46">
        <v>0</v>
      </c>
      <c r="I44" s="46">
        <v>210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2"/>
        <v>32077</v>
      </c>
      <c r="P44" s="47">
        <f t="shared" si="1"/>
        <v>11.689868804664723</v>
      </c>
      <c r="Q44" s="9"/>
    </row>
    <row r="45" spans="1:120" ht="15.75">
      <c r="A45" s="29" t="s">
        <v>34</v>
      </c>
      <c r="B45" s="30"/>
      <c r="C45" s="31"/>
      <c r="D45" s="32">
        <f t="shared" ref="D45:N45" si="13">SUM(D46:D46)</f>
        <v>1540604</v>
      </c>
      <c r="E45" s="32">
        <f t="shared" si="13"/>
        <v>0</v>
      </c>
      <c r="F45" s="32">
        <f t="shared" si="13"/>
        <v>0</v>
      </c>
      <c r="G45" s="32">
        <f t="shared" si="13"/>
        <v>0</v>
      </c>
      <c r="H45" s="32">
        <f t="shared" si="13"/>
        <v>0</v>
      </c>
      <c r="I45" s="32">
        <f t="shared" si="13"/>
        <v>0</v>
      </c>
      <c r="J45" s="32">
        <f t="shared" si="13"/>
        <v>0</v>
      </c>
      <c r="K45" s="32">
        <f t="shared" si="13"/>
        <v>0</v>
      </c>
      <c r="L45" s="32">
        <f t="shared" si="13"/>
        <v>0</v>
      </c>
      <c r="M45" s="32">
        <f t="shared" si="13"/>
        <v>0</v>
      </c>
      <c r="N45" s="32">
        <f t="shared" si="13"/>
        <v>0</v>
      </c>
      <c r="O45" s="32">
        <f t="shared" si="12"/>
        <v>1540604</v>
      </c>
      <c r="P45" s="45">
        <f t="shared" si="1"/>
        <v>561.44460641399417</v>
      </c>
      <c r="Q45" s="9"/>
    </row>
    <row r="46" spans="1:120" ht="15.75" thickBot="1">
      <c r="A46" s="12"/>
      <c r="B46" s="25">
        <v>381</v>
      </c>
      <c r="C46" s="20" t="s">
        <v>82</v>
      </c>
      <c r="D46" s="46">
        <v>1540604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2"/>
        <v>1540604</v>
      </c>
      <c r="P46" s="47">
        <f t="shared" si="1"/>
        <v>561.44460641399417</v>
      </c>
      <c r="Q46" s="9"/>
    </row>
    <row r="47" spans="1:120" ht="16.5" thickBot="1">
      <c r="A47" s="14" t="s">
        <v>47</v>
      </c>
      <c r="B47" s="23"/>
      <c r="C47" s="22"/>
      <c r="D47" s="15">
        <f t="shared" ref="D47:N47" si="14">SUM(D5,D11,D13,D25,D36,D38,D45)</f>
        <v>3232179</v>
      </c>
      <c r="E47" s="15">
        <f t="shared" si="14"/>
        <v>0</v>
      </c>
      <c r="F47" s="15">
        <f t="shared" si="14"/>
        <v>0</v>
      </c>
      <c r="G47" s="15">
        <f t="shared" si="14"/>
        <v>0</v>
      </c>
      <c r="H47" s="15">
        <f t="shared" si="14"/>
        <v>0</v>
      </c>
      <c r="I47" s="15">
        <f t="shared" si="14"/>
        <v>5693176</v>
      </c>
      <c r="J47" s="15">
        <f t="shared" si="14"/>
        <v>0</v>
      </c>
      <c r="K47" s="15">
        <f t="shared" si="14"/>
        <v>20971</v>
      </c>
      <c r="L47" s="15">
        <f t="shared" si="14"/>
        <v>0</v>
      </c>
      <c r="M47" s="15">
        <f t="shared" si="14"/>
        <v>0</v>
      </c>
      <c r="N47" s="15">
        <f t="shared" si="14"/>
        <v>0</v>
      </c>
      <c r="O47" s="15">
        <f>SUM(D47:N47)</f>
        <v>8946326</v>
      </c>
      <c r="P47" s="38">
        <f t="shared" si="1"/>
        <v>3260.322886297376</v>
      </c>
      <c r="Q47" s="6"/>
      <c r="R47" s="2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</row>
    <row r="48" spans="1:120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9"/>
    </row>
    <row r="49" spans="1:16">
      <c r="A49" s="40"/>
      <c r="B49" s="41"/>
      <c r="C49" s="41"/>
      <c r="D49" s="42"/>
      <c r="E49" s="42"/>
      <c r="F49" s="42"/>
      <c r="G49" s="42"/>
      <c r="H49" s="42"/>
      <c r="I49" s="42"/>
      <c r="J49" s="42"/>
      <c r="K49" s="42"/>
      <c r="L49" s="42"/>
      <c r="M49" s="118" t="s">
        <v>160</v>
      </c>
      <c r="N49" s="118"/>
      <c r="O49" s="118"/>
      <c r="P49" s="43">
        <v>2744</v>
      </c>
    </row>
    <row r="50" spans="1:16">
      <c r="A50" s="119"/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7"/>
    </row>
    <row r="51" spans="1:16" ht="15.75" customHeight="1" thickBot="1">
      <c r="A51" s="120" t="s">
        <v>84</v>
      </c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100"/>
    </row>
  </sheetData>
  <mergeCells count="10">
    <mergeCell ref="M49:O49"/>
    <mergeCell ref="A50:P50"/>
    <mergeCell ref="A51:P5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4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63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139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55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29"/>
      <c r="M3" s="130"/>
      <c r="N3" s="36"/>
      <c r="O3" s="37"/>
      <c r="P3" s="131" t="s">
        <v>140</v>
      </c>
      <c r="Q3" s="11"/>
      <c r="R3"/>
    </row>
    <row r="4" spans="1:134" ht="32.25" customHeight="1" thickBot="1">
      <c r="A4" s="110"/>
      <c r="B4" s="111"/>
      <c r="C4" s="112"/>
      <c r="D4" s="34" t="s">
        <v>3</v>
      </c>
      <c r="E4" s="34" t="s">
        <v>56</v>
      </c>
      <c r="F4" s="34" t="s">
        <v>57</v>
      </c>
      <c r="G4" s="34" t="s">
        <v>58</v>
      </c>
      <c r="H4" s="34" t="s">
        <v>4</v>
      </c>
      <c r="I4" s="34" t="s">
        <v>5</v>
      </c>
      <c r="J4" s="35" t="s">
        <v>59</v>
      </c>
      <c r="K4" s="35" t="s">
        <v>6</v>
      </c>
      <c r="L4" s="35" t="s">
        <v>7</v>
      </c>
      <c r="M4" s="35" t="s">
        <v>141</v>
      </c>
      <c r="N4" s="35" t="s">
        <v>8</v>
      </c>
      <c r="O4" s="35" t="s">
        <v>142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143</v>
      </c>
      <c r="B5" s="26"/>
      <c r="C5" s="26"/>
      <c r="D5" s="27">
        <f t="shared" ref="D5:N5" si="0">SUM(D6:D10)</f>
        <v>444067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 t="shared" ref="O5:O14" si="1">SUM(D5:N5)</f>
        <v>444067</v>
      </c>
      <c r="P5" s="33">
        <f t="shared" ref="P5:P45" si="2">(O5/P$47)</f>
        <v>162.00912075884713</v>
      </c>
      <c r="Q5" s="6"/>
    </row>
    <row r="6" spans="1:134">
      <c r="A6" s="12"/>
      <c r="B6" s="25">
        <v>311</v>
      </c>
      <c r="C6" s="20" t="s">
        <v>1</v>
      </c>
      <c r="D6" s="46">
        <v>28645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28645</v>
      </c>
      <c r="P6" s="47">
        <f t="shared" si="2"/>
        <v>10.450565487048522</v>
      </c>
      <c r="Q6" s="9"/>
    </row>
    <row r="7" spans="1:134">
      <c r="A7" s="12"/>
      <c r="B7" s="25">
        <v>312.41000000000003</v>
      </c>
      <c r="C7" s="20" t="s">
        <v>144</v>
      </c>
      <c r="D7" s="46">
        <v>175406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175406</v>
      </c>
      <c r="P7" s="47">
        <f t="shared" si="2"/>
        <v>63.993433053630064</v>
      </c>
      <c r="Q7" s="9"/>
    </row>
    <row r="8" spans="1:134">
      <c r="A8" s="12"/>
      <c r="B8" s="25">
        <v>312.63</v>
      </c>
      <c r="C8" s="20" t="s">
        <v>145</v>
      </c>
      <c r="D8" s="46">
        <v>183211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183211</v>
      </c>
      <c r="P8" s="47">
        <f t="shared" si="2"/>
        <v>66.840933965705943</v>
      </c>
      <c r="Q8" s="9"/>
    </row>
    <row r="9" spans="1:134">
      <c r="A9" s="12"/>
      <c r="B9" s="25">
        <v>315.10000000000002</v>
      </c>
      <c r="C9" s="20" t="s">
        <v>146</v>
      </c>
      <c r="D9" s="46">
        <v>51473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51473</v>
      </c>
      <c r="P9" s="47">
        <f t="shared" si="2"/>
        <v>18.778912805545421</v>
      </c>
      <c r="Q9" s="9"/>
    </row>
    <row r="10" spans="1:134">
      <c r="A10" s="12"/>
      <c r="B10" s="25">
        <v>316</v>
      </c>
      <c r="C10" s="20" t="s">
        <v>90</v>
      </c>
      <c r="D10" s="46">
        <v>5332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5332</v>
      </c>
      <c r="P10" s="47">
        <f t="shared" si="2"/>
        <v>1.9452754469171836</v>
      </c>
      <c r="Q10" s="9"/>
    </row>
    <row r="11" spans="1:134" ht="15.75">
      <c r="A11" s="29" t="s">
        <v>13</v>
      </c>
      <c r="B11" s="30"/>
      <c r="C11" s="31"/>
      <c r="D11" s="32">
        <f t="shared" ref="D11:N11" si="3">SUM(D12:D12)</f>
        <v>100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309603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32">
        <f t="shared" si="3"/>
        <v>0</v>
      </c>
      <c r="O11" s="44">
        <f t="shared" si="1"/>
        <v>309703</v>
      </c>
      <c r="P11" s="45">
        <f t="shared" si="2"/>
        <v>112.98905508938344</v>
      </c>
      <c r="Q11" s="10"/>
    </row>
    <row r="12" spans="1:134">
      <c r="A12" s="12"/>
      <c r="B12" s="25">
        <v>322.89999999999998</v>
      </c>
      <c r="C12" s="20" t="s">
        <v>147</v>
      </c>
      <c r="D12" s="46">
        <v>100</v>
      </c>
      <c r="E12" s="46">
        <v>0</v>
      </c>
      <c r="F12" s="46">
        <v>0</v>
      </c>
      <c r="G12" s="46">
        <v>0</v>
      </c>
      <c r="H12" s="46">
        <v>0</v>
      </c>
      <c r="I12" s="46">
        <v>309603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1"/>
        <v>309703</v>
      </c>
      <c r="P12" s="47">
        <f t="shared" si="2"/>
        <v>112.98905508938344</v>
      </c>
      <c r="Q12" s="9"/>
    </row>
    <row r="13" spans="1:134" ht="15.75">
      <c r="A13" s="29" t="s">
        <v>148</v>
      </c>
      <c r="B13" s="30"/>
      <c r="C13" s="31"/>
      <c r="D13" s="32">
        <f t="shared" ref="D13:N13" si="4">SUM(D14:D22)</f>
        <v>571434</v>
      </c>
      <c r="E13" s="32">
        <f t="shared" si="4"/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32">
        <f t="shared" si="4"/>
        <v>0</v>
      </c>
      <c r="O13" s="44">
        <f t="shared" si="1"/>
        <v>571434</v>
      </c>
      <c r="P13" s="45">
        <f t="shared" si="2"/>
        <v>208.47646844217439</v>
      </c>
      <c r="Q13" s="10"/>
    </row>
    <row r="14" spans="1:134">
      <c r="A14" s="12"/>
      <c r="B14" s="25">
        <v>331.2</v>
      </c>
      <c r="C14" s="20" t="s">
        <v>16</v>
      </c>
      <c r="D14" s="46">
        <v>7500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7500</v>
      </c>
      <c r="P14" s="47">
        <f t="shared" si="2"/>
        <v>2.7362276541408246</v>
      </c>
      <c r="Q14" s="9"/>
    </row>
    <row r="15" spans="1:134">
      <c r="A15" s="12"/>
      <c r="B15" s="25">
        <v>334.35</v>
      </c>
      <c r="C15" s="20" t="s">
        <v>102</v>
      </c>
      <c r="D15" s="46">
        <v>36790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0" si="5">SUM(D15:N15)</f>
        <v>36790</v>
      </c>
      <c r="P15" s="47">
        <f t="shared" si="2"/>
        <v>13.422108719445458</v>
      </c>
      <c r="Q15" s="9"/>
    </row>
    <row r="16" spans="1:134">
      <c r="A16" s="12"/>
      <c r="B16" s="25">
        <v>334.49</v>
      </c>
      <c r="C16" s="20" t="s">
        <v>127</v>
      </c>
      <c r="D16" s="46">
        <v>4592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5"/>
        <v>4592</v>
      </c>
      <c r="P16" s="47">
        <f t="shared" si="2"/>
        <v>1.6753009850419556</v>
      </c>
      <c r="Q16" s="9"/>
    </row>
    <row r="17" spans="1:17">
      <c r="A17" s="12"/>
      <c r="B17" s="25">
        <v>334.7</v>
      </c>
      <c r="C17" s="20" t="s">
        <v>20</v>
      </c>
      <c r="D17" s="46">
        <v>231525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5"/>
        <v>231525</v>
      </c>
      <c r="P17" s="47">
        <f t="shared" si="2"/>
        <v>84.467347683327247</v>
      </c>
      <c r="Q17" s="9"/>
    </row>
    <row r="18" spans="1:17">
      <c r="A18" s="12"/>
      <c r="B18" s="25">
        <v>335.125</v>
      </c>
      <c r="C18" s="20" t="s">
        <v>149</v>
      </c>
      <c r="D18" s="46">
        <v>164964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5"/>
        <v>164964</v>
      </c>
      <c r="P18" s="47">
        <f t="shared" si="2"/>
        <v>60.183874498358264</v>
      </c>
      <c r="Q18" s="9"/>
    </row>
    <row r="19" spans="1:17">
      <c r="A19" s="12"/>
      <c r="B19" s="25">
        <v>335.15</v>
      </c>
      <c r="C19" s="20" t="s">
        <v>93</v>
      </c>
      <c r="D19" s="46">
        <v>793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5"/>
        <v>793</v>
      </c>
      <c r="P19" s="47">
        <f t="shared" si="2"/>
        <v>0.2893104706311565</v>
      </c>
      <c r="Q19" s="9"/>
    </row>
    <row r="20" spans="1:17">
      <c r="A20" s="12"/>
      <c r="B20" s="25">
        <v>335.18</v>
      </c>
      <c r="C20" s="20" t="s">
        <v>150</v>
      </c>
      <c r="D20" s="46">
        <v>100956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5"/>
        <v>100956</v>
      </c>
      <c r="P20" s="47">
        <f t="shared" si="2"/>
        <v>36.831813206858811</v>
      </c>
      <c r="Q20" s="9"/>
    </row>
    <row r="21" spans="1:17">
      <c r="A21" s="12"/>
      <c r="B21" s="25">
        <v>335.9</v>
      </c>
      <c r="C21" s="20" t="s">
        <v>122</v>
      </c>
      <c r="D21" s="46">
        <v>243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>SUM(D21:N21)</f>
        <v>243</v>
      </c>
      <c r="P21" s="47">
        <f t="shared" si="2"/>
        <v>8.8653775994162715E-2</v>
      </c>
      <c r="Q21" s="9"/>
    </row>
    <row r="22" spans="1:17">
      <c r="A22" s="12"/>
      <c r="B22" s="25">
        <v>337.2</v>
      </c>
      <c r="C22" s="20" t="s">
        <v>26</v>
      </c>
      <c r="D22" s="46">
        <v>24071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>SUM(D22:N22)</f>
        <v>24071</v>
      </c>
      <c r="P22" s="47">
        <f t="shared" si="2"/>
        <v>8.7818314483765043</v>
      </c>
      <c r="Q22" s="9"/>
    </row>
    <row r="23" spans="1:17" ht="15.75">
      <c r="A23" s="29" t="s">
        <v>32</v>
      </c>
      <c r="B23" s="30"/>
      <c r="C23" s="31"/>
      <c r="D23" s="32">
        <f t="shared" ref="D23:N23" si="6">SUM(D24:D33)</f>
        <v>402376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4045201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6"/>
        <v>0</v>
      </c>
      <c r="O23" s="32">
        <f>SUM(D23:N23)</f>
        <v>4447577</v>
      </c>
      <c r="P23" s="45">
        <f t="shared" si="2"/>
        <v>1622.6110908427581</v>
      </c>
      <c r="Q23" s="10"/>
    </row>
    <row r="24" spans="1:17">
      <c r="A24" s="12"/>
      <c r="B24" s="25">
        <v>342.1</v>
      </c>
      <c r="C24" s="20" t="s">
        <v>36</v>
      </c>
      <c r="D24" s="46">
        <v>33159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ref="O24:O33" si="7">SUM(D24:N24)</f>
        <v>33159</v>
      </c>
      <c r="P24" s="47">
        <f t="shared" si="2"/>
        <v>12.097409704487413</v>
      </c>
      <c r="Q24" s="9"/>
    </row>
    <row r="25" spans="1:17">
      <c r="A25" s="12"/>
      <c r="B25" s="25">
        <v>342.2</v>
      </c>
      <c r="C25" s="20" t="s">
        <v>128</v>
      </c>
      <c r="D25" s="46">
        <v>26015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7"/>
        <v>26015</v>
      </c>
      <c r="P25" s="47">
        <f t="shared" si="2"/>
        <v>9.4910616563298067</v>
      </c>
      <c r="Q25" s="9"/>
    </row>
    <row r="26" spans="1:17">
      <c r="A26" s="12"/>
      <c r="B26" s="25">
        <v>343.1</v>
      </c>
      <c r="C26" s="20" t="s">
        <v>37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3257349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7"/>
        <v>3257349</v>
      </c>
      <c r="P26" s="47">
        <f t="shared" si="2"/>
        <v>1188.3797883983948</v>
      </c>
      <c r="Q26" s="9"/>
    </row>
    <row r="27" spans="1:17">
      <c r="A27" s="12"/>
      <c r="B27" s="25">
        <v>343.2</v>
      </c>
      <c r="C27" s="20" t="s">
        <v>38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177432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7"/>
        <v>177432</v>
      </c>
      <c r="P27" s="47">
        <f t="shared" si="2"/>
        <v>64.732579350601966</v>
      </c>
      <c r="Q27" s="9"/>
    </row>
    <row r="28" spans="1:17">
      <c r="A28" s="12"/>
      <c r="B28" s="25">
        <v>343.3</v>
      </c>
      <c r="C28" s="20" t="s">
        <v>39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206110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7"/>
        <v>206110</v>
      </c>
      <c r="P28" s="47">
        <f t="shared" si="2"/>
        <v>75.195184239328711</v>
      </c>
      <c r="Q28" s="9"/>
    </row>
    <row r="29" spans="1:17">
      <c r="A29" s="12"/>
      <c r="B29" s="25">
        <v>343.4</v>
      </c>
      <c r="C29" s="20" t="s">
        <v>40</v>
      </c>
      <c r="D29" s="46">
        <v>318685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7"/>
        <v>318685</v>
      </c>
      <c r="P29" s="47">
        <f t="shared" si="2"/>
        <v>116.26596132798248</v>
      </c>
      <c r="Q29" s="9"/>
    </row>
    <row r="30" spans="1:17">
      <c r="A30" s="12"/>
      <c r="B30" s="25">
        <v>343.5</v>
      </c>
      <c r="C30" s="20" t="s">
        <v>41</v>
      </c>
      <c r="D30" s="46">
        <v>5988</v>
      </c>
      <c r="E30" s="46">
        <v>0</v>
      </c>
      <c r="F30" s="46">
        <v>0</v>
      </c>
      <c r="G30" s="46">
        <v>0</v>
      </c>
      <c r="H30" s="46">
        <v>0</v>
      </c>
      <c r="I30" s="46">
        <v>385939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7"/>
        <v>391927</v>
      </c>
      <c r="P30" s="47">
        <f t="shared" si="2"/>
        <v>142.98686610726011</v>
      </c>
      <c r="Q30" s="9"/>
    </row>
    <row r="31" spans="1:17">
      <c r="A31" s="12"/>
      <c r="B31" s="25">
        <v>344.9</v>
      </c>
      <c r="C31" s="20" t="s">
        <v>136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18371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7"/>
        <v>18371</v>
      </c>
      <c r="P31" s="47">
        <f t="shared" si="2"/>
        <v>6.7022984312294787</v>
      </c>
      <c r="Q31" s="9"/>
    </row>
    <row r="32" spans="1:17">
      <c r="A32" s="12"/>
      <c r="B32" s="25">
        <v>346.4</v>
      </c>
      <c r="C32" s="20" t="s">
        <v>42</v>
      </c>
      <c r="D32" s="46">
        <v>6001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7"/>
        <v>6001</v>
      </c>
      <c r="P32" s="47">
        <f t="shared" si="2"/>
        <v>2.1893469536665449</v>
      </c>
      <c r="Q32" s="9"/>
    </row>
    <row r="33" spans="1:120">
      <c r="A33" s="12"/>
      <c r="B33" s="25">
        <v>347.2</v>
      </c>
      <c r="C33" s="20" t="s">
        <v>72</v>
      </c>
      <c r="D33" s="46">
        <v>12528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7"/>
        <v>12528</v>
      </c>
      <c r="P33" s="47">
        <f t="shared" si="2"/>
        <v>4.5705946734768332</v>
      </c>
      <c r="Q33" s="9"/>
    </row>
    <row r="34" spans="1:120" ht="15.75">
      <c r="A34" s="29" t="s">
        <v>33</v>
      </c>
      <c r="B34" s="30"/>
      <c r="C34" s="31"/>
      <c r="D34" s="32">
        <f t="shared" ref="D34:N34" si="8">SUM(D35:D35)</f>
        <v>21455</v>
      </c>
      <c r="E34" s="32">
        <f t="shared" si="8"/>
        <v>0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0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si="8"/>
        <v>0</v>
      </c>
      <c r="O34" s="32">
        <f t="shared" ref="O34:O45" si="9">SUM(D34:N34)</f>
        <v>21455</v>
      </c>
      <c r="P34" s="45">
        <f t="shared" si="2"/>
        <v>7.8274352426121849</v>
      </c>
      <c r="Q34" s="10"/>
    </row>
    <row r="35" spans="1:120">
      <c r="A35" s="13"/>
      <c r="B35" s="39">
        <v>351.9</v>
      </c>
      <c r="C35" s="21" t="s">
        <v>151</v>
      </c>
      <c r="D35" s="46">
        <v>21455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9"/>
        <v>21455</v>
      </c>
      <c r="P35" s="47">
        <f t="shared" si="2"/>
        <v>7.8274352426121849</v>
      </c>
      <c r="Q35" s="9"/>
    </row>
    <row r="36" spans="1:120" ht="15.75">
      <c r="A36" s="29" t="s">
        <v>2</v>
      </c>
      <c r="B36" s="30"/>
      <c r="C36" s="31"/>
      <c r="D36" s="32">
        <f t="shared" ref="D36:N36" si="10">SUM(D37:D42)</f>
        <v>71502</v>
      </c>
      <c r="E36" s="32">
        <f t="shared" si="10"/>
        <v>0</v>
      </c>
      <c r="F36" s="32">
        <f t="shared" si="10"/>
        <v>0</v>
      </c>
      <c r="G36" s="32">
        <f t="shared" si="10"/>
        <v>0</v>
      </c>
      <c r="H36" s="32">
        <f t="shared" si="10"/>
        <v>0</v>
      </c>
      <c r="I36" s="32">
        <f t="shared" si="10"/>
        <v>7320</v>
      </c>
      <c r="J36" s="32">
        <f t="shared" si="10"/>
        <v>0</v>
      </c>
      <c r="K36" s="32">
        <f t="shared" si="10"/>
        <v>41204</v>
      </c>
      <c r="L36" s="32">
        <f t="shared" si="10"/>
        <v>0</v>
      </c>
      <c r="M36" s="32">
        <f t="shared" si="10"/>
        <v>0</v>
      </c>
      <c r="N36" s="32">
        <f t="shared" si="10"/>
        <v>0</v>
      </c>
      <c r="O36" s="32">
        <f t="shared" si="9"/>
        <v>120026</v>
      </c>
      <c r="P36" s="45">
        <f t="shared" si="2"/>
        <v>43.789128055454213</v>
      </c>
      <c r="Q36" s="10"/>
    </row>
    <row r="37" spans="1:120">
      <c r="A37" s="12"/>
      <c r="B37" s="25">
        <v>361.1</v>
      </c>
      <c r="C37" s="20" t="s">
        <v>50</v>
      </c>
      <c r="D37" s="46">
        <v>1499</v>
      </c>
      <c r="E37" s="46">
        <v>0</v>
      </c>
      <c r="F37" s="46">
        <v>0</v>
      </c>
      <c r="G37" s="46">
        <v>0</v>
      </c>
      <c r="H37" s="46">
        <v>0</v>
      </c>
      <c r="I37" s="46">
        <v>6866</v>
      </c>
      <c r="J37" s="46">
        <v>0</v>
      </c>
      <c r="K37" s="46">
        <v>1473</v>
      </c>
      <c r="L37" s="46">
        <v>0</v>
      </c>
      <c r="M37" s="46">
        <v>0</v>
      </c>
      <c r="N37" s="46">
        <v>0</v>
      </c>
      <c r="O37" s="46">
        <f t="shared" si="9"/>
        <v>9838</v>
      </c>
      <c r="P37" s="47">
        <f t="shared" si="2"/>
        <v>3.5892010215249908</v>
      </c>
      <c r="Q37" s="9"/>
    </row>
    <row r="38" spans="1:120">
      <c r="A38" s="12"/>
      <c r="B38" s="25">
        <v>362</v>
      </c>
      <c r="C38" s="20" t="s">
        <v>51</v>
      </c>
      <c r="D38" s="46">
        <v>22352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9"/>
        <v>22352</v>
      </c>
      <c r="P38" s="47">
        <f t="shared" si="2"/>
        <v>8.1546880700474276</v>
      </c>
      <c r="Q38" s="9"/>
    </row>
    <row r="39" spans="1:120">
      <c r="A39" s="12"/>
      <c r="B39" s="25">
        <v>364</v>
      </c>
      <c r="C39" s="20" t="s">
        <v>152</v>
      </c>
      <c r="D39" s="46">
        <v>10000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9"/>
        <v>10000</v>
      </c>
      <c r="P39" s="47">
        <f t="shared" si="2"/>
        <v>3.6483035388544325</v>
      </c>
      <c r="Q39" s="9"/>
    </row>
    <row r="40" spans="1:120">
      <c r="A40" s="12"/>
      <c r="B40" s="25">
        <v>366</v>
      </c>
      <c r="C40" s="20" t="s">
        <v>118</v>
      </c>
      <c r="D40" s="46">
        <v>2500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9"/>
        <v>2500</v>
      </c>
      <c r="P40" s="47">
        <f t="shared" si="2"/>
        <v>0.91207588471360812</v>
      </c>
      <c r="Q40" s="9"/>
    </row>
    <row r="41" spans="1:120">
      <c r="A41" s="12"/>
      <c r="B41" s="25">
        <v>368</v>
      </c>
      <c r="C41" s="20" t="s">
        <v>53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39731</v>
      </c>
      <c r="L41" s="46">
        <v>0</v>
      </c>
      <c r="M41" s="46">
        <v>0</v>
      </c>
      <c r="N41" s="46">
        <v>0</v>
      </c>
      <c r="O41" s="46">
        <f t="shared" si="9"/>
        <v>39731</v>
      </c>
      <c r="P41" s="47">
        <f t="shared" si="2"/>
        <v>14.495074790222546</v>
      </c>
      <c r="Q41" s="9"/>
    </row>
    <row r="42" spans="1:120">
      <c r="A42" s="12"/>
      <c r="B42" s="25">
        <v>369.9</v>
      </c>
      <c r="C42" s="20" t="s">
        <v>54</v>
      </c>
      <c r="D42" s="46">
        <v>35151</v>
      </c>
      <c r="E42" s="46">
        <v>0</v>
      </c>
      <c r="F42" s="46">
        <v>0</v>
      </c>
      <c r="G42" s="46">
        <v>0</v>
      </c>
      <c r="H42" s="46">
        <v>0</v>
      </c>
      <c r="I42" s="46">
        <v>454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9"/>
        <v>35605</v>
      </c>
      <c r="P42" s="47">
        <f t="shared" si="2"/>
        <v>12.989784750091207</v>
      </c>
      <c r="Q42" s="9"/>
    </row>
    <row r="43" spans="1:120" ht="15.75">
      <c r="A43" s="29" t="s">
        <v>34</v>
      </c>
      <c r="B43" s="30"/>
      <c r="C43" s="31"/>
      <c r="D43" s="32">
        <f t="shared" ref="D43:N43" si="11">SUM(D44:D44)</f>
        <v>1811162</v>
      </c>
      <c r="E43" s="32">
        <f t="shared" si="11"/>
        <v>0</v>
      </c>
      <c r="F43" s="32">
        <f t="shared" si="11"/>
        <v>0</v>
      </c>
      <c r="G43" s="32">
        <f t="shared" si="11"/>
        <v>0</v>
      </c>
      <c r="H43" s="32">
        <f t="shared" si="11"/>
        <v>0</v>
      </c>
      <c r="I43" s="32">
        <f t="shared" si="11"/>
        <v>0</v>
      </c>
      <c r="J43" s="32">
        <f t="shared" si="11"/>
        <v>0</v>
      </c>
      <c r="K43" s="32">
        <f t="shared" si="11"/>
        <v>0</v>
      </c>
      <c r="L43" s="32">
        <f t="shared" si="11"/>
        <v>0</v>
      </c>
      <c r="M43" s="32">
        <f t="shared" si="11"/>
        <v>0</v>
      </c>
      <c r="N43" s="32">
        <f t="shared" si="11"/>
        <v>0</v>
      </c>
      <c r="O43" s="32">
        <f t="shared" si="9"/>
        <v>1811162</v>
      </c>
      <c r="P43" s="45">
        <f t="shared" si="2"/>
        <v>660.76687340386718</v>
      </c>
      <c r="Q43" s="9"/>
    </row>
    <row r="44" spans="1:120" ht="15.75" thickBot="1">
      <c r="A44" s="12"/>
      <c r="B44" s="25">
        <v>381</v>
      </c>
      <c r="C44" s="20" t="s">
        <v>82</v>
      </c>
      <c r="D44" s="46">
        <v>1811162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9"/>
        <v>1811162</v>
      </c>
      <c r="P44" s="47">
        <f t="shared" si="2"/>
        <v>660.76687340386718</v>
      </c>
      <c r="Q44" s="9"/>
    </row>
    <row r="45" spans="1:120" ht="16.5" thickBot="1">
      <c r="A45" s="14" t="s">
        <v>47</v>
      </c>
      <c r="B45" s="23"/>
      <c r="C45" s="22"/>
      <c r="D45" s="15">
        <f t="shared" ref="D45:N45" si="12">SUM(D5,D11,D13,D23,D34,D36,D43)</f>
        <v>3322096</v>
      </c>
      <c r="E45" s="15">
        <f t="shared" si="12"/>
        <v>0</v>
      </c>
      <c r="F45" s="15">
        <f t="shared" si="12"/>
        <v>0</v>
      </c>
      <c r="G45" s="15">
        <f t="shared" si="12"/>
        <v>0</v>
      </c>
      <c r="H45" s="15">
        <f t="shared" si="12"/>
        <v>0</v>
      </c>
      <c r="I45" s="15">
        <f t="shared" si="12"/>
        <v>4362124</v>
      </c>
      <c r="J45" s="15">
        <f t="shared" si="12"/>
        <v>0</v>
      </c>
      <c r="K45" s="15">
        <f t="shared" si="12"/>
        <v>41204</v>
      </c>
      <c r="L45" s="15">
        <f t="shared" si="12"/>
        <v>0</v>
      </c>
      <c r="M45" s="15">
        <f t="shared" si="12"/>
        <v>0</v>
      </c>
      <c r="N45" s="15">
        <f t="shared" si="12"/>
        <v>0</v>
      </c>
      <c r="O45" s="15">
        <f t="shared" si="9"/>
        <v>7725424</v>
      </c>
      <c r="P45" s="38">
        <f t="shared" si="2"/>
        <v>2818.4691718350969</v>
      </c>
      <c r="Q45" s="6"/>
      <c r="R45" s="2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</row>
    <row r="46" spans="1:120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9"/>
    </row>
    <row r="47" spans="1:120">
      <c r="A47" s="40"/>
      <c r="B47" s="41"/>
      <c r="C47" s="41"/>
      <c r="D47" s="42"/>
      <c r="E47" s="42"/>
      <c r="F47" s="42"/>
      <c r="G47" s="42"/>
      <c r="H47" s="42"/>
      <c r="I47" s="42"/>
      <c r="J47" s="42"/>
      <c r="K47" s="42"/>
      <c r="L47" s="42"/>
      <c r="M47" s="118" t="s">
        <v>153</v>
      </c>
      <c r="N47" s="118"/>
      <c r="O47" s="118"/>
      <c r="P47" s="43">
        <v>2741</v>
      </c>
    </row>
    <row r="48" spans="1:120">
      <c r="A48" s="119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7"/>
    </row>
    <row r="49" spans="1:16" ht="15.75" customHeight="1" thickBot="1">
      <c r="A49" s="120" t="s">
        <v>84</v>
      </c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100"/>
    </row>
  </sheetData>
  <mergeCells count="10">
    <mergeCell ref="M47:O47"/>
    <mergeCell ref="A48:P48"/>
    <mergeCell ref="A49:P4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4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55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30"/>
      <c r="M3" s="36"/>
      <c r="N3" s="37"/>
      <c r="O3" s="131" t="s">
        <v>60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56</v>
      </c>
      <c r="F4" s="34" t="s">
        <v>57</v>
      </c>
      <c r="G4" s="34" t="s">
        <v>58</v>
      </c>
      <c r="H4" s="34" t="s">
        <v>4</v>
      </c>
      <c r="I4" s="34" t="s">
        <v>5</v>
      </c>
      <c r="J4" s="35" t="s">
        <v>59</v>
      </c>
      <c r="K4" s="35" t="s">
        <v>6</v>
      </c>
      <c r="L4" s="35" t="s">
        <v>7</v>
      </c>
      <c r="M4" s="35" t="s">
        <v>8</v>
      </c>
      <c r="N4" s="35" t="s">
        <v>30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SUM(D6:D9)</f>
        <v>419702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5" si="1">SUM(D5:M5)</f>
        <v>419702</v>
      </c>
      <c r="O5" s="33">
        <f t="shared" ref="O5:O44" si="2">(N5/O$46)</f>
        <v>127.1053906723198</v>
      </c>
      <c r="P5" s="6"/>
    </row>
    <row r="6" spans="1:133">
      <c r="A6" s="12"/>
      <c r="B6" s="25">
        <v>311</v>
      </c>
      <c r="C6" s="20" t="s">
        <v>1</v>
      </c>
      <c r="D6" s="46">
        <v>28500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28500</v>
      </c>
      <c r="O6" s="47">
        <f t="shared" si="2"/>
        <v>8.6311326468806779</v>
      </c>
      <c r="P6" s="9"/>
    </row>
    <row r="7" spans="1:133">
      <c r="A7" s="12"/>
      <c r="B7" s="25">
        <v>312.41000000000003</v>
      </c>
      <c r="C7" s="20" t="s">
        <v>9</v>
      </c>
      <c r="D7" s="46">
        <v>171207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171207</v>
      </c>
      <c r="O7" s="47">
        <f t="shared" si="2"/>
        <v>51.849485160508785</v>
      </c>
      <c r="P7" s="9"/>
    </row>
    <row r="8" spans="1:133">
      <c r="A8" s="12"/>
      <c r="B8" s="25">
        <v>312.60000000000002</v>
      </c>
      <c r="C8" s="20" t="s">
        <v>10</v>
      </c>
      <c r="D8" s="46">
        <v>160545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160545</v>
      </c>
      <c r="O8" s="47">
        <f t="shared" si="2"/>
        <v>48.620533010296789</v>
      </c>
      <c r="P8" s="9"/>
    </row>
    <row r="9" spans="1:133">
      <c r="A9" s="12"/>
      <c r="B9" s="25">
        <v>315</v>
      </c>
      <c r="C9" s="20" t="s">
        <v>89</v>
      </c>
      <c r="D9" s="46">
        <v>59450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59450</v>
      </c>
      <c r="O9" s="47">
        <f t="shared" si="2"/>
        <v>18.004239854633557</v>
      </c>
      <c r="P9" s="9"/>
    </row>
    <row r="10" spans="1:133" ht="15.75">
      <c r="A10" s="29" t="s">
        <v>13</v>
      </c>
      <c r="B10" s="30"/>
      <c r="C10" s="31"/>
      <c r="D10" s="32">
        <f t="shared" ref="D10:M10" si="3">SUM(D11:D11)</f>
        <v>100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400883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400983</v>
      </c>
      <c r="O10" s="45">
        <f t="shared" si="2"/>
        <v>121.43640218049667</v>
      </c>
      <c r="P10" s="10"/>
    </row>
    <row r="11" spans="1:133">
      <c r="A11" s="12"/>
      <c r="B11" s="25">
        <v>329</v>
      </c>
      <c r="C11" s="20" t="s">
        <v>14</v>
      </c>
      <c r="D11" s="46">
        <v>100</v>
      </c>
      <c r="E11" s="46">
        <v>0</v>
      </c>
      <c r="F11" s="46">
        <v>0</v>
      </c>
      <c r="G11" s="46">
        <v>0</v>
      </c>
      <c r="H11" s="46">
        <v>0</v>
      </c>
      <c r="I11" s="46">
        <v>400883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400983</v>
      </c>
      <c r="O11" s="47">
        <f t="shared" si="2"/>
        <v>121.43640218049667</v>
      </c>
      <c r="P11" s="9"/>
    </row>
    <row r="12" spans="1:133" ht="15.75">
      <c r="A12" s="29" t="s">
        <v>17</v>
      </c>
      <c r="B12" s="30"/>
      <c r="C12" s="31"/>
      <c r="D12" s="32">
        <f t="shared" ref="D12:M12" si="4">SUM(D13:D23)</f>
        <v>1183671</v>
      </c>
      <c r="E12" s="32">
        <f t="shared" si="4"/>
        <v>0</v>
      </c>
      <c r="F12" s="32">
        <f t="shared" si="4"/>
        <v>0</v>
      </c>
      <c r="G12" s="32">
        <f t="shared" si="4"/>
        <v>0</v>
      </c>
      <c r="H12" s="32">
        <f t="shared" si="4"/>
        <v>0</v>
      </c>
      <c r="I12" s="32">
        <f t="shared" si="4"/>
        <v>0</v>
      </c>
      <c r="J12" s="32">
        <f t="shared" si="4"/>
        <v>0</v>
      </c>
      <c r="K12" s="32">
        <f t="shared" si="4"/>
        <v>0</v>
      </c>
      <c r="L12" s="32">
        <f t="shared" si="4"/>
        <v>0</v>
      </c>
      <c r="M12" s="32">
        <f t="shared" si="4"/>
        <v>0</v>
      </c>
      <c r="N12" s="44">
        <f t="shared" si="1"/>
        <v>1183671</v>
      </c>
      <c r="O12" s="45">
        <f t="shared" si="2"/>
        <v>358.47092671108419</v>
      </c>
      <c r="P12" s="10"/>
    </row>
    <row r="13" spans="1:133">
      <c r="A13" s="12"/>
      <c r="B13" s="25">
        <v>331.1</v>
      </c>
      <c r="C13" s="20" t="s">
        <v>15</v>
      </c>
      <c r="D13" s="46">
        <v>445490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445490</v>
      </c>
      <c r="O13" s="47">
        <f t="shared" si="2"/>
        <v>134.9152029073289</v>
      </c>
      <c r="P13" s="9"/>
    </row>
    <row r="14" spans="1:133">
      <c r="A14" s="12"/>
      <c r="B14" s="25">
        <v>331.2</v>
      </c>
      <c r="C14" s="20" t="s">
        <v>16</v>
      </c>
      <c r="D14" s="46">
        <v>956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956</v>
      </c>
      <c r="O14" s="47">
        <f t="shared" si="2"/>
        <v>0.28952150211992733</v>
      </c>
      <c r="P14" s="9"/>
    </row>
    <row r="15" spans="1:133">
      <c r="A15" s="12"/>
      <c r="B15" s="25">
        <v>334.2</v>
      </c>
      <c r="C15" s="20" t="s">
        <v>86</v>
      </c>
      <c r="D15" s="46">
        <v>21609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21609</v>
      </c>
      <c r="O15" s="47">
        <f t="shared" si="2"/>
        <v>6.5442156268927922</v>
      </c>
      <c r="P15" s="9"/>
    </row>
    <row r="16" spans="1:133">
      <c r="A16" s="12"/>
      <c r="B16" s="25">
        <v>334.39</v>
      </c>
      <c r="C16" s="20" t="s">
        <v>126</v>
      </c>
      <c r="D16" s="46">
        <v>32600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5">SUM(D16:M16)</f>
        <v>32600</v>
      </c>
      <c r="O16" s="47">
        <f t="shared" si="2"/>
        <v>9.8728043609933369</v>
      </c>
      <c r="P16" s="9"/>
    </row>
    <row r="17" spans="1:16">
      <c r="A17" s="12"/>
      <c r="B17" s="25">
        <v>334.7</v>
      </c>
      <c r="C17" s="20" t="s">
        <v>20</v>
      </c>
      <c r="D17" s="46">
        <v>426126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5"/>
        <v>426126</v>
      </c>
      <c r="O17" s="47">
        <f t="shared" si="2"/>
        <v>129.05087825560267</v>
      </c>
      <c r="P17" s="9"/>
    </row>
    <row r="18" spans="1:16">
      <c r="A18" s="12"/>
      <c r="B18" s="25">
        <v>335.12</v>
      </c>
      <c r="C18" s="20" t="s">
        <v>91</v>
      </c>
      <c r="D18" s="46">
        <v>134595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134595</v>
      </c>
      <c r="O18" s="47">
        <f t="shared" si="2"/>
        <v>40.761659600242275</v>
      </c>
      <c r="P18" s="9"/>
    </row>
    <row r="19" spans="1:16">
      <c r="A19" s="12"/>
      <c r="B19" s="25">
        <v>335.14</v>
      </c>
      <c r="C19" s="20" t="s">
        <v>92</v>
      </c>
      <c r="D19" s="46">
        <v>214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214</v>
      </c>
      <c r="O19" s="47">
        <f t="shared" si="2"/>
        <v>6.480920654149E-2</v>
      </c>
      <c r="P19" s="9"/>
    </row>
    <row r="20" spans="1:16">
      <c r="A20" s="12"/>
      <c r="B20" s="25">
        <v>335.15</v>
      </c>
      <c r="C20" s="20" t="s">
        <v>93</v>
      </c>
      <c r="D20" s="46">
        <v>426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426</v>
      </c>
      <c r="O20" s="47">
        <f t="shared" si="2"/>
        <v>0.12901271956390067</v>
      </c>
      <c r="P20" s="9"/>
    </row>
    <row r="21" spans="1:16">
      <c r="A21" s="12"/>
      <c r="B21" s="25">
        <v>335.18</v>
      </c>
      <c r="C21" s="20" t="s">
        <v>94</v>
      </c>
      <c r="D21" s="46">
        <v>85070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85070</v>
      </c>
      <c r="O21" s="47">
        <f t="shared" si="2"/>
        <v>25.763173834039975</v>
      </c>
      <c r="P21" s="9"/>
    </row>
    <row r="22" spans="1:16">
      <c r="A22" s="12"/>
      <c r="B22" s="25">
        <v>335.49</v>
      </c>
      <c r="C22" s="20" t="s">
        <v>25</v>
      </c>
      <c r="D22" s="46">
        <v>4459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4459</v>
      </c>
      <c r="O22" s="47">
        <f t="shared" si="2"/>
        <v>1.3503937007874016</v>
      </c>
      <c r="P22" s="9"/>
    </row>
    <row r="23" spans="1:16">
      <c r="A23" s="12"/>
      <c r="B23" s="25">
        <v>337.2</v>
      </c>
      <c r="C23" s="20" t="s">
        <v>26</v>
      </c>
      <c r="D23" s="46">
        <v>32126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32126</v>
      </c>
      <c r="O23" s="47">
        <f t="shared" si="2"/>
        <v>9.7292549969715321</v>
      </c>
      <c r="P23" s="9"/>
    </row>
    <row r="24" spans="1:16" ht="15.75">
      <c r="A24" s="29" t="s">
        <v>32</v>
      </c>
      <c r="B24" s="30"/>
      <c r="C24" s="31"/>
      <c r="D24" s="32">
        <f t="shared" ref="D24:M24" si="6">SUM(D25:D34)</f>
        <v>387755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4185996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>SUM(D24:M24)</f>
        <v>4573751</v>
      </c>
      <c r="O24" s="45">
        <f t="shared" si="2"/>
        <v>1385.1456692913387</v>
      </c>
      <c r="P24" s="10"/>
    </row>
    <row r="25" spans="1:16">
      <c r="A25" s="12"/>
      <c r="B25" s="25">
        <v>342.1</v>
      </c>
      <c r="C25" s="20" t="s">
        <v>36</v>
      </c>
      <c r="D25" s="46">
        <v>33159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4" si="7">SUM(D25:M25)</f>
        <v>33159</v>
      </c>
      <c r="O25" s="47">
        <f t="shared" si="2"/>
        <v>10.042095699576015</v>
      </c>
      <c r="P25" s="9"/>
    </row>
    <row r="26" spans="1:16">
      <c r="A26" s="12"/>
      <c r="B26" s="25">
        <v>342.2</v>
      </c>
      <c r="C26" s="20" t="s">
        <v>128</v>
      </c>
      <c r="D26" s="46">
        <v>27301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27301</v>
      </c>
      <c r="O26" s="47">
        <f t="shared" si="2"/>
        <v>8.2680193821926107</v>
      </c>
      <c r="P26" s="9"/>
    </row>
    <row r="27" spans="1:16">
      <c r="A27" s="12"/>
      <c r="B27" s="25">
        <v>343.1</v>
      </c>
      <c r="C27" s="20" t="s">
        <v>37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3380711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3380711</v>
      </c>
      <c r="O27" s="47">
        <f t="shared" si="2"/>
        <v>1023.8373712901272</v>
      </c>
      <c r="P27" s="9"/>
    </row>
    <row r="28" spans="1:16">
      <c r="A28" s="12"/>
      <c r="B28" s="25">
        <v>343.2</v>
      </c>
      <c r="C28" s="20" t="s">
        <v>38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173935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173935</v>
      </c>
      <c r="O28" s="47">
        <f t="shared" si="2"/>
        <v>52.675651120533011</v>
      </c>
      <c r="P28" s="9"/>
    </row>
    <row r="29" spans="1:16">
      <c r="A29" s="12"/>
      <c r="B29" s="25">
        <v>343.3</v>
      </c>
      <c r="C29" s="20" t="s">
        <v>39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219359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219359</v>
      </c>
      <c r="O29" s="47">
        <f t="shared" si="2"/>
        <v>66.432162325863118</v>
      </c>
      <c r="P29" s="9"/>
    </row>
    <row r="30" spans="1:16">
      <c r="A30" s="12"/>
      <c r="B30" s="25">
        <v>343.4</v>
      </c>
      <c r="C30" s="20" t="s">
        <v>40</v>
      </c>
      <c r="D30" s="46">
        <v>312431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312431</v>
      </c>
      <c r="O30" s="47">
        <f t="shared" si="2"/>
        <v>94.618715929739551</v>
      </c>
      <c r="P30" s="9"/>
    </row>
    <row r="31" spans="1:16">
      <c r="A31" s="12"/>
      <c r="B31" s="25">
        <v>343.5</v>
      </c>
      <c r="C31" s="20" t="s">
        <v>41</v>
      </c>
      <c r="D31" s="46">
        <v>5962</v>
      </c>
      <c r="E31" s="46">
        <v>0</v>
      </c>
      <c r="F31" s="46">
        <v>0</v>
      </c>
      <c r="G31" s="46">
        <v>0</v>
      </c>
      <c r="H31" s="46">
        <v>0</v>
      </c>
      <c r="I31" s="46">
        <v>394128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400090</v>
      </c>
      <c r="O31" s="47">
        <f t="shared" si="2"/>
        <v>121.16596002422774</v>
      </c>
      <c r="P31" s="9"/>
    </row>
    <row r="32" spans="1:16">
      <c r="A32" s="12"/>
      <c r="B32" s="25">
        <v>344.9</v>
      </c>
      <c r="C32" s="20" t="s">
        <v>136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17863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17863</v>
      </c>
      <c r="O32" s="47">
        <f t="shared" si="2"/>
        <v>5.4097516656571774</v>
      </c>
      <c r="P32" s="9"/>
    </row>
    <row r="33" spans="1:119">
      <c r="A33" s="12"/>
      <c r="B33" s="25">
        <v>346.4</v>
      </c>
      <c r="C33" s="20" t="s">
        <v>42</v>
      </c>
      <c r="D33" s="46">
        <v>5965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5965</v>
      </c>
      <c r="O33" s="47">
        <f t="shared" si="2"/>
        <v>1.806480920654149</v>
      </c>
      <c r="P33" s="9"/>
    </row>
    <row r="34" spans="1:119">
      <c r="A34" s="12"/>
      <c r="B34" s="25">
        <v>347.2</v>
      </c>
      <c r="C34" s="20" t="s">
        <v>72</v>
      </c>
      <c r="D34" s="46">
        <v>2937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2937</v>
      </c>
      <c r="O34" s="47">
        <f t="shared" si="2"/>
        <v>0.88946093276801941</v>
      </c>
      <c r="P34" s="9"/>
    </row>
    <row r="35" spans="1:119" ht="15.75">
      <c r="A35" s="29" t="s">
        <v>33</v>
      </c>
      <c r="B35" s="30"/>
      <c r="C35" s="31"/>
      <c r="D35" s="32">
        <f t="shared" ref="D35:M35" si="8">SUM(D36:D36)</f>
        <v>5047</v>
      </c>
      <c r="E35" s="32">
        <f t="shared" si="8"/>
        <v>0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0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 t="shared" ref="N35:N44" si="9">SUM(D35:M35)</f>
        <v>5047</v>
      </c>
      <c r="O35" s="45">
        <f t="shared" si="2"/>
        <v>1.5284675953967293</v>
      </c>
      <c r="P35" s="10"/>
    </row>
    <row r="36" spans="1:119">
      <c r="A36" s="13"/>
      <c r="B36" s="39">
        <v>351.1</v>
      </c>
      <c r="C36" s="21" t="s">
        <v>137</v>
      </c>
      <c r="D36" s="46">
        <v>5047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5047</v>
      </c>
      <c r="O36" s="47">
        <f t="shared" si="2"/>
        <v>1.5284675953967293</v>
      </c>
      <c r="P36" s="9"/>
    </row>
    <row r="37" spans="1:119" ht="15.75">
      <c r="A37" s="29" t="s">
        <v>2</v>
      </c>
      <c r="B37" s="30"/>
      <c r="C37" s="31"/>
      <c r="D37" s="32">
        <f t="shared" ref="D37:M37" si="10">SUM(D38:D41)</f>
        <v>93641</v>
      </c>
      <c r="E37" s="32">
        <f t="shared" si="10"/>
        <v>0</v>
      </c>
      <c r="F37" s="32">
        <f t="shared" si="10"/>
        <v>0</v>
      </c>
      <c r="G37" s="32">
        <f t="shared" si="10"/>
        <v>0</v>
      </c>
      <c r="H37" s="32">
        <f t="shared" si="10"/>
        <v>0</v>
      </c>
      <c r="I37" s="32">
        <f t="shared" si="10"/>
        <v>430268</v>
      </c>
      <c r="J37" s="32">
        <f t="shared" si="10"/>
        <v>0</v>
      </c>
      <c r="K37" s="32">
        <f t="shared" si="10"/>
        <v>66470</v>
      </c>
      <c r="L37" s="32">
        <f t="shared" si="10"/>
        <v>0</v>
      </c>
      <c r="M37" s="32">
        <f t="shared" si="10"/>
        <v>0</v>
      </c>
      <c r="N37" s="32">
        <f t="shared" si="9"/>
        <v>590379</v>
      </c>
      <c r="O37" s="45">
        <f t="shared" si="2"/>
        <v>178.79436705027257</v>
      </c>
      <c r="P37" s="10"/>
    </row>
    <row r="38" spans="1:119">
      <c r="A38" s="12"/>
      <c r="B38" s="25">
        <v>361.1</v>
      </c>
      <c r="C38" s="20" t="s">
        <v>50</v>
      </c>
      <c r="D38" s="46">
        <v>4397</v>
      </c>
      <c r="E38" s="46">
        <v>0</v>
      </c>
      <c r="F38" s="46">
        <v>0</v>
      </c>
      <c r="G38" s="46">
        <v>0</v>
      </c>
      <c r="H38" s="46">
        <v>0</v>
      </c>
      <c r="I38" s="46">
        <v>62243</v>
      </c>
      <c r="J38" s="46">
        <v>0</v>
      </c>
      <c r="K38" s="46">
        <v>5081</v>
      </c>
      <c r="L38" s="46">
        <v>0</v>
      </c>
      <c r="M38" s="46">
        <v>0</v>
      </c>
      <c r="N38" s="46">
        <f t="shared" si="9"/>
        <v>71721</v>
      </c>
      <c r="O38" s="47">
        <f t="shared" si="2"/>
        <v>21.720472440944881</v>
      </c>
      <c r="P38" s="9"/>
    </row>
    <row r="39" spans="1:119">
      <c r="A39" s="12"/>
      <c r="B39" s="25">
        <v>362</v>
      </c>
      <c r="C39" s="20" t="s">
        <v>51</v>
      </c>
      <c r="D39" s="46">
        <v>21594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21594</v>
      </c>
      <c r="O39" s="47">
        <f t="shared" si="2"/>
        <v>6.5396729254996968</v>
      </c>
      <c r="P39" s="9"/>
    </row>
    <row r="40" spans="1:119">
      <c r="A40" s="12"/>
      <c r="B40" s="25">
        <v>368</v>
      </c>
      <c r="C40" s="20" t="s">
        <v>53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61389</v>
      </c>
      <c r="L40" s="46">
        <v>0</v>
      </c>
      <c r="M40" s="46">
        <v>0</v>
      </c>
      <c r="N40" s="46">
        <f t="shared" si="9"/>
        <v>61389</v>
      </c>
      <c r="O40" s="47">
        <f t="shared" si="2"/>
        <v>18.591459721380982</v>
      </c>
      <c r="P40" s="9"/>
    </row>
    <row r="41" spans="1:119">
      <c r="A41" s="12"/>
      <c r="B41" s="25">
        <v>369.9</v>
      </c>
      <c r="C41" s="20" t="s">
        <v>54</v>
      </c>
      <c r="D41" s="46">
        <v>67650</v>
      </c>
      <c r="E41" s="46">
        <v>0</v>
      </c>
      <c r="F41" s="46">
        <v>0</v>
      </c>
      <c r="G41" s="46">
        <v>0</v>
      </c>
      <c r="H41" s="46">
        <v>0</v>
      </c>
      <c r="I41" s="46">
        <v>368025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435675</v>
      </c>
      <c r="O41" s="47">
        <f t="shared" si="2"/>
        <v>131.94276196244701</v>
      </c>
      <c r="P41" s="9"/>
    </row>
    <row r="42" spans="1:119" ht="15.75">
      <c r="A42" s="29" t="s">
        <v>34</v>
      </c>
      <c r="B42" s="30"/>
      <c r="C42" s="31"/>
      <c r="D42" s="32">
        <f t="shared" ref="D42:M42" si="11">SUM(D43:D43)</f>
        <v>1716101</v>
      </c>
      <c r="E42" s="32">
        <f t="shared" si="11"/>
        <v>0</v>
      </c>
      <c r="F42" s="32">
        <f t="shared" si="11"/>
        <v>0</v>
      </c>
      <c r="G42" s="32">
        <f t="shared" si="11"/>
        <v>0</v>
      </c>
      <c r="H42" s="32">
        <f t="shared" si="11"/>
        <v>0</v>
      </c>
      <c r="I42" s="32">
        <f t="shared" si="11"/>
        <v>0</v>
      </c>
      <c r="J42" s="32">
        <f t="shared" si="11"/>
        <v>0</v>
      </c>
      <c r="K42" s="32">
        <f t="shared" si="11"/>
        <v>0</v>
      </c>
      <c r="L42" s="32">
        <f t="shared" si="11"/>
        <v>0</v>
      </c>
      <c r="M42" s="32">
        <f t="shared" si="11"/>
        <v>0</v>
      </c>
      <c r="N42" s="32">
        <f t="shared" si="9"/>
        <v>1716101</v>
      </c>
      <c r="O42" s="45">
        <f t="shared" si="2"/>
        <v>519.71562689279222</v>
      </c>
      <c r="P42" s="9"/>
    </row>
    <row r="43" spans="1:119" ht="15.75" thickBot="1">
      <c r="A43" s="12"/>
      <c r="B43" s="25">
        <v>381</v>
      </c>
      <c r="C43" s="20" t="s">
        <v>82</v>
      </c>
      <c r="D43" s="46">
        <v>1716101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1716101</v>
      </c>
      <c r="O43" s="47">
        <f t="shared" si="2"/>
        <v>519.71562689279222</v>
      </c>
      <c r="P43" s="9"/>
    </row>
    <row r="44" spans="1:119" ht="16.5" thickBot="1">
      <c r="A44" s="14" t="s">
        <v>47</v>
      </c>
      <c r="B44" s="23"/>
      <c r="C44" s="22"/>
      <c r="D44" s="15">
        <f t="shared" ref="D44:M44" si="12">SUM(D5,D10,D12,D24,D35,D37,D42)</f>
        <v>3806017</v>
      </c>
      <c r="E44" s="15">
        <f t="shared" si="12"/>
        <v>0</v>
      </c>
      <c r="F44" s="15">
        <f t="shared" si="12"/>
        <v>0</v>
      </c>
      <c r="G44" s="15">
        <f t="shared" si="12"/>
        <v>0</v>
      </c>
      <c r="H44" s="15">
        <f t="shared" si="12"/>
        <v>0</v>
      </c>
      <c r="I44" s="15">
        <f t="shared" si="12"/>
        <v>5017147</v>
      </c>
      <c r="J44" s="15">
        <f t="shared" si="12"/>
        <v>0</v>
      </c>
      <c r="K44" s="15">
        <f t="shared" si="12"/>
        <v>66470</v>
      </c>
      <c r="L44" s="15">
        <f t="shared" si="12"/>
        <v>0</v>
      </c>
      <c r="M44" s="15">
        <f t="shared" si="12"/>
        <v>0</v>
      </c>
      <c r="N44" s="15">
        <f t="shared" si="9"/>
        <v>8889634</v>
      </c>
      <c r="O44" s="38">
        <f t="shared" si="2"/>
        <v>2692.196850393701</v>
      </c>
      <c r="P44" s="6"/>
      <c r="Q44" s="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</row>
    <row r="45" spans="1:119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9"/>
    </row>
    <row r="46" spans="1:119">
      <c r="A46" s="40"/>
      <c r="B46" s="41"/>
      <c r="C46" s="41"/>
      <c r="D46" s="42"/>
      <c r="E46" s="42"/>
      <c r="F46" s="42"/>
      <c r="G46" s="42"/>
      <c r="H46" s="42"/>
      <c r="I46" s="42"/>
      <c r="J46" s="42"/>
      <c r="K46" s="42"/>
      <c r="L46" s="118" t="s">
        <v>138</v>
      </c>
      <c r="M46" s="118"/>
      <c r="N46" s="118"/>
      <c r="O46" s="43">
        <v>3302</v>
      </c>
    </row>
    <row r="47" spans="1:119">
      <c r="A47" s="119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7"/>
    </row>
    <row r="48" spans="1:119" ht="15.75" customHeight="1" thickBot="1">
      <c r="A48" s="120" t="s">
        <v>84</v>
      </c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100"/>
    </row>
  </sheetData>
  <mergeCells count="10">
    <mergeCell ref="L46:N46"/>
    <mergeCell ref="A47:O47"/>
    <mergeCell ref="A48:O4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5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55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30"/>
      <c r="M3" s="36"/>
      <c r="N3" s="37"/>
      <c r="O3" s="131" t="s">
        <v>60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56</v>
      </c>
      <c r="F4" s="34" t="s">
        <v>57</v>
      </c>
      <c r="G4" s="34" t="s">
        <v>58</v>
      </c>
      <c r="H4" s="34" t="s">
        <v>4</v>
      </c>
      <c r="I4" s="34" t="s">
        <v>5</v>
      </c>
      <c r="J4" s="35" t="s">
        <v>59</v>
      </c>
      <c r="K4" s="35" t="s">
        <v>6</v>
      </c>
      <c r="L4" s="35" t="s">
        <v>7</v>
      </c>
      <c r="M4" s="35" t="s">
        <v>8</v>
      </c>
      <c r="N4" s="35" t="s">
        <v>30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SUM(D6:D9)</f>
        <v>421535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0" si="1">SUM(D5:M5)</f>
        <v>421535</v>
      </c>
      <c r="O5" s="33">
        <f t="shared" ref="O5:O46" si="2">(N5/O$48)</f>
        <v>136.41909385113269</v>
      </c>
      <c r="P5" s="6"/>
    </row>
    <row r="6" spans="1:133">
      <c r="A6" s="12"/>
      <c r="B6" s="25">
        <v>311</v>
      </c>
      <c r="C6" s="20" t="s">
        <v>1</v>
      </c>
      <c r="D6" s="46">
        <v>28439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28439</v>
      </c>
      <c r="O6" s="47">
        <f t="shared" si="2"/>
        <v>9.203559870550162</v>
      </c>
      <c r="P6" s="9"/>
    </row>
    <row r="7" spans="1:133">
      <c r="A7" s="12"/>
      <c r="B7" s="25">
        <v>312.10000000000002</v>
      </c>
      <c r="C7" s="20" t="s">
        <v>109</v>
      </c>
      <c r="D7" s="46">
        <v>346601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346601</v>
      </c>
      <c r="O7" s="47">
        <f t="shared" si="2"/>
        <v>112.16860841423949</v>
      </c>
      <c r="P7" s="9"/>
    </row>
    <row r="8" spans="1:133">
      <c r="A8" s="12"/>
      <c r="B8" s="25">
        <v>315</v>
      </c>
      <c r="C8" s="20" t="s">
        <v>89</v>
      </c>
      <c r="D8" s="46">
        <v>41950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41950</v>
      </c>
      <c r="O8" s="47">
        <f t="shared" si="2"/>
        <v>13.576051779935275</v>
      </c>
      <c r="P8" s="9"/>
    </row>
    <row r="9" spans="1:133">
      <c r="A9" s="12"/>
      <c r="B9" s="25">
        <v>316</v>
      </c>
      <c r="C9" s="20" t="s">
        <v>90</v>
      </c>
      <c r="D9" s="46">
        <v>4545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4545</v>
      </c>
      <c r="O9" s="47">
        <f t="shared" si="2"/>
        <v>1.470873786407767</v>
      </c>
      <c r="P9" s="9"/>
    </row>
    <row r="10" spans="1:133" ht="15.75">
      <c r="A10" s="29" t="s">
        <v>13</v>
      </c>
      <c r="B10" s="30"/>
      <c r="C10" s="31"/>
      <c r="D10" s="32">
        <f t="shared" ref="D10:M10" si="3">SUM(D11:D11)</f>
        <v>1106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1106</v>
      </c>
      <c r="O10" s="45">
        <f t="shared" si="2"/>
        <v>0.35792880258899679</v>
      </c>
      <c r="P10" s="10"/>
    </row>
    <row r="11" spans="1:133">
      <c r="A11" s="12"/>
      <c r="B11" s="25">
        <v>329</v>
      </c>
      <c r="C11" s="20" t="s">
        <v>14</v>
      </c>
      <c r="D11" s="46">
        <v>1106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1106</v>
      </c>
      <c r="O11" s="47">
        <f t="shared" si="2"/>
        <v>0.35792880258899679</v>
      </c>
      <c r="P11" s="9"/>
    </row>
    <row r="12" spans="1:133" ht="15.75">
      <c r="A12" s="29" t="s">
        <v>17</v>
      </c>
      <c r="B12" s="30"/>
      <c r="C12" s="31"/>
      <c r="D12" s="32">
        <f t="shared" ref="D12:M12" si="4">SUM(D13:D19)</f>
        <v>496746</v>
      </c>
      <c r="E12" s="32">
        <f t="shared" si="4"/>
        <v>0</v>
      </c>
      <c r="F12" s="32">
        <f t="shared" si="4"/>
        <v>0</v>
      </c>
      <c r="G12" s="32">
        <f t="shared" si="4"/>
        <v>0</v>
      </c>
      <c r="H12" s="32">
        <f t="shared" si="4"/>
        <v>0</v>
      </c>
      <c r="I12" s="32">
        <f t="shared" si="4"/>
        <v>0</v>
      </c>
      <c r="J12" s="32">
        <f t="shared" si="4"/>
        <v>0</v>
      </c>
      <c r="K12" s="32">
        <f t="shared" si="4"/>
        <v>0</v>
      </c>
      <c r="L12" s="32">
        <f t="shared" si="4"/>
        <v>0</v>
      </c>
      <c r="M12" s="32">
        <f t="shared" si="4"/>
        <v>0</v>
      </c>
      <c r="N12" s="44">
        <f t="shared" si="1"/>
        <v>496746</v>
      </c>
      <c r="O12" s="45">
        <f t="shared" si="2"/>
        <v>160.75922330097089</v>
      </c>
      <c r="P12" s="10"/>
    </row>
    <row r="13" spans="1:133">
      <c r="A13" s="12"/>
      <c r="B13" s="25">
        <v>331.2</v>
      </c>
      <c r="C13" s="20" t="s">
        <v>16</v>
      </c>
      <c r="D13" s="46">
        <v>1000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1000</v>
      </c>
      <c r="O13" s="47">
        <f t="shared" si="2"/>
        <v>0.32362459546925565</v>
      </c>
      <c r="P13" s="9"/>
    </row>
    <row r="14" spans="1:133">
      <c r="A14" s="12"/>
      <c r="B14" s="25">
        <v>334.1</v>
      </c>
      <c r="C14" s="20" t="s">
        <v>98</v>
      </c>
      <c r="D14" s="46">
        <v>220009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220009</v>
      </c>
      <c r="O14" s="47">
        <f t="shared" si="2"/>
        <v>71.20032362459547</v>
      </c>
      <c r="P14" s="9"/>
    </row>
    <row r="15" spans="1:133">
      <c r="A15" s="12"/>
      <c r="B15" s="25">
        <v>334.49</v>
      </c>
      <c r="C15" s="20" t="s">
        <v>127</v>
      </c>
      <c r="D15" s="46">
        <v>28247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28247</v>
      </c>
      <c r="O15" s="47">
        <f t="shared" si="2"/>
        <v>9.1414239482200639</v>
      </c>
      <c r="P15" s="9"/>
    </row>
    <row r="16" spans="1:133">
      <c r="A16" s="12"/>
      <c r="B16" s="25">
        <v>335.12</v>
      </c>
      <c r="C16" s="20" t="s">
        <v>91</v>
      </c>
      <c r="D16" s="46">
        <v>146525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146525</v>
      </c>
      <c r="O16" s="47">
        <f t="shared" si="2"/>
        <v>47.419093851132686</v>
      </c>
      <c r="P16" s="9"/>
    </row>
    <row r="17" spans="1:16">
      <c r="A17" s="12"/>
      <c r="B17" s="25">
        <v>335.14</v>
      </c>
      <c r="C17" s="20" t="s">
        <v>92</v>
      </c>
      <c r="D17" s="46">
        <v>284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284</v>
      </c>
      <c r="O17" s="47">
        <f t="shared" si="2"/>
        <v>9.1909385113268613E-2</v>
      </c>
      <c r="P17" s="9"/>
    </row>
    <row r="18" spans="1:16">
      <c r="A18" s="12"/>
      <c r="B18" s="25">
        <v>335.18</v>
      </c>
      <c r="C18" s="20" t="s">
        <v>94</v>
      </c>
      <c r="D18" s="46">
        <v>93095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93095</v>
      </c>
      <c r="O18" s="47">
        <f t="shared" si="2"/>
        <v>30.127831715210355</v>
      </c>
      <c r="P18" s="9"/>
    </row>
    <row r="19" spans="1:16">
      <c r="A19" s="12"/>
      <c r="B19" s="25">
        <v>335.49</v>
      </c>
      <c r="C19" s="20" t="s">
        <v>25</v>
      </c>
      <c r="D19" s="46">
        <v>7586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7586</v>
      </c>
      <c r="O19" s="47">
        <f t="shared" si="2"/>
        <v>2.4550161812297735</v>
      </c>
      <c r="P19" s="9"/>
    </row>
    <row r="20" spans="1:16" ht="15.75">
      <c r="A20" s="29" t="s">
        <v>32</v>
      </c>
      <c r="B20" s="30"/>
      <c r="C20" s="31"/>
      <c r="D20" s="32">
        <f t="shared" ref="D20:M20" si="5">SUM(D21:D32)</f>
        <v>441018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4687454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1"/>
        <v>5128472</v>
      </c>
      <c r="O20" s="45">
        <f t="shared" si="2"/>
        <v>1659.6996763754046</v>
      </c>
      <c r="P20" s="10"/>
    </row>
    <row r="21" spans="1:16">
      <c r="A21" s="12"/>
      <c r="B21" s="25">
        <v>341.8</v>
      </c>
      <c r="C21" s="20" t="s">
        <v>116</v>
      </c>
      <c r="D21" s="46">
        <v>39486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32" si="6">SUM(D21:M21)</f>
        <v>39486</v>
      </c>
      <c r="O21" s="47">
        <f t="shared" si="2"/>
        <v>12.77864077669903</v>
      </c>
      <c r="P21" s="9"/>
    </row>
    <row r="22" spans="1:16">
      <c r="A22" s="12"/>
      <c r="B22" s="25">
        <v>342.1</v>
      </c>
      <c r="C22" s="20" t="s">
        <v>36</v>
      </c>
      <c r="D22" s="46">
        <v>42409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42409</v>
      </c>
      <c r="O22" s="47">
        <f t="shared" si="2"/>
        <v>13.724595469255663</v>
      </c>
      <c r="P22" s="9"/>
    </row>
    <row r="23" spans="1:16">
      <c r="A23" s="12"/>
      <c r="B23" s="25">
        <v>342.2</v>
      </c>
      <c r="C23" s="20" t="s">
        <v>128</v>
      </c>
      <c r="D23" s="46">
        <v>19899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19899</v>
      </c>
      <c r="O23" s="47">
        <f t="shared" si="2"/>
        <v>6.4398058252427184</v>
      </c>
      <c r="P23" s="9"/>
    </row>
    <row r="24" spans="1:16">
      <c r="A24" s="12"/>
      <c r="B24" s="25">
        <v>343.1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3833241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3833241</v>
      </c>
      <c r="O24" s="47">
        <f t="shared" si="2"/>
        <v>1240.531067961165</v>
      </c>
      <c r="P24" s="9"/>
    </row>
    <row r="25" spans="1:16">
      <c r="A25" s="12"/>
      <c r="B25" s="25">
        <v>343.2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225156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225156</v>
      </c>
      <c r="O25" s="47">
        <f t="shared" si="2"/>
        <v>72.866019417475727</v>
      </c>
      <c r="P25" s="9"/>
    </row>
    <row r="26" spans="1:16">
      <c r="A26" s="12"/>
      <c r="B26" s="25">
        <v>343.3</v>
      </c>
      <c r="C26" s="20" t="s">
        <v>39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231961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231961</v>
      </c>
      <c r="O26" s="47">
        <f t="shared" si="2"/>
        <v>75.068284789644011</v>
      </c>
      <c r="P26" s="9"/>
    </row>
    <row r="27" spans="1:16">
      <c r="A27" s="12"/>
      <c r="B27" s="25">
        <v>343.4</v>
      </c>
      <c r="C27" s="20" t="s">
        <v>40</v>
      </c>
      <c r="D27" s="46">
        <v>295271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295271</v>
      </c>
      <c r="O27" s="47">
        <f t="shared" si="2"/>
        <v>95.556957928802589</v>
      </c>
      <c r="P27" s="9"/>
    </row>
    <row r="28" spans="1:16">
      <c r="A28" s="12"/>
      <c r="B28" s="25">
        <v>343.5</v>
      </c>
      <c r="C28" s="20" t="s">
        <v>41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397096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397096</v>
      </c>
      <c r="O28" s="47">
        <f t="shared" si="2"/>
        <v>128.51003236245955</v>
      </c>
      <c r="P28" s="9"/>
    </row>
    <row r="29" spans="1:16">
      <c r="A29" s="12"/>
      <c r="B29" s="25">
        <v>343.7</v>
      </c>
      <c r="C29" s="20" t="s">
        <v>117</v>
      </c>
      <c r="D29" s="46">
        <v>5978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5978</v>
      </c>
      <c r="O29" s="47">
        <f t="shared" si="2"/>
        <v>1.9346278317152104</v>
      </c>
      <c r="P29" s="9"/>
    </row>
    <row r="30" spans="1:16">
      <c r="A30" s="12"/>
      <c r="B30" s="25">
        <v>343.9</v>
      </c>
      <c r="C30" s="20" t="s">
        <v>129</v>
      </c>
      <c r="D30" s="46">
        <v>13829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13829</v>
      </c>
      <c r="O30" s="47">
        <f t="shared" si="2"/>
        <v>4.4754045307443366</v>
      </c>
      <c r="P30" s="9"/>
    </row>
    <row r="31" spans="1:16">
      <c r="A31" s="12"/>
      <c r="B31" s="25">
        <v>346.4</v>
      </c>
      <c r="C31" s="20" t="s">
        <v>42</v>
      </c>
      <c r="D31" s="46">
        <v>5974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5974</v>
      </c>
      <c r="O31" s="47">
        <f t="shared" si="2"/>
        <v>1.9333333333333333</v>
      </c>
      <c r="P31" s="9"/>
    </row>
    <row r="32" spans="1:16">
      <c r="A32" s="12"/>
      <c r="B32" s="25">
        <v>347.2</v>
      </c>
      <c r="C32" s="20" t="s">
        <v>72</v>
      </c>
      <c r="D32" s="46">
        <v>18172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18172</v>
      </c>
      <c r="O32" s="47">
        <f t="shared" si="2"/>
        <v>5.8809061488673136</v>
      </c>
      <c r="P32" s="9"/>
    </row>
    <row r="33" spans="1:119" ht="15.75">
      <c r="A33" s="29" t="s">
        <v>33</v>
      </c>
      <c r="B33" s="30"/>
      <c r="C33" s="31"/>
      <c r="D33" s="32">
        <f t="shared" ref="D33:M33" si="7">SUM(D34:D34)</f>
        <v>8005</v>
      </c>
      <c r="E33" s="32">
        <f t="shared" si="7"/>
        <v>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71151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 t="shared" ref="N33:N46" si="8">SUM(D33:M33)</f>
        <v>79156</v>
      </c>
      <c r="O33" s="45">
        <f t="shared" si="2"/>
        <v>25.616828478964401</v>
      </c>
      <c r="P33" s="10"/>
    </row>
    <row r="34" spans="1:119">
      <c r="A34" s="13"/>
      <c r="B34" s="39">
        <v>359</v>
      </c>
      <c r="C34" s="21" t="s">
        <v>74</v>
      </c>
      <c r="D34" s="46">
        <v>8005</v>
      </c>
      <c r="E34" s="46">
        <v>0</v>
      </c>
      <c r="F34" s="46">
        <v>0</v>
      </c>
      <c r="G34" s="46">
        <v>0</v>
      </c>
      <c r="H34" s="46">
        <v>0</v>
      </c>
      <c r="I34" s="46">
        <v>71151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79156</v>
      </c>
      <c r="O34" s="47">
        <f t="shared" si="2"/>
        <v>25.616828478964401</v>
      </c>
      <c r="P34" s="9"/>
    </row>
    <row r="35" spans="1:119" ht="15.75">
      <c r="A35" s="29" t="s">
        <v>2</v>
      </c>
      <c r="B35" s="30"/>
      <c r="C35" s="31"/>
      <c r="D35" s="32">
        <f t="shared" ref="D35:M35" si="9">SUM(D36:D39)</f>
        <v>73741</v>
      </c>
      <c r="E35" s="32">
        <f t="shared" si="9"/>
        <v>0</v>
      </c>
      <c r="F35" s="32">
        <f t="shared" si="9"/>
        <v>0</v>
      </c>
      <c r="G35" s="32">
        <f t="shared" si="9"/>
        <v>0</v>
      </c>
      <c r="H35" s="32">
        <f t="shared" si="9"/>
        <v>0</v>
      </c>
      <c r="I35" s="32">
        <f t="shared" si="9"/>
        <v>50619</v>
      </c>
      <c r="J35" s="32">
        <f t="shared" si="9"/>
        <v>0</v>
      </c>
      <c r="K35" s="32">
        <f t="shared" si="9"/>
        <v>25811</v>
      </c>
      <c r="L35" s="32">
        <f t="shared" si="9"/>
        <v>0</v>
      </c>
      <c r="M35" s="32">
        <f t="shared" si="9"/>
        <v>0</v>
      </c>
      <c r="N35" s="32">
        <f t="shared" si="8"/>
        <v>150171</v>
      </c>
      <c r="O35" s="45">
        <f t="shared" si="2"/>
        <v>48.599029126213594</v>
      </c>
      <c r="P35" s="10"/>
    </row>
    <row r="36" spans="1:119">
      <c r="A36" s="12"/>
      <c r="B36" s="25">
        <v>361.1</v>
      </c>
      <c r="C36" s="20" t="s">
        <v>50</v>
      </c>
      <c r="D36" s="46">
        <v>3888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5152</v>
      </c>
      <c r="L36" s="46">
        <v>0</v>
      </c>
      <c r="M36" s="46">
        <v>0</v>
      </c>
      <c r="N36" s="46">
        <f t="shared" si="8"/>
        <v>9040</v>
      </c>
      <c r="O36" s="47">
        <f t="shared" si="2"/>
        <v>2.9255663430420711</v>
      </c>
      <c r="P36" s="9"/>
    </row>
    <row r="37" spans="1:119">
      <c r="A37" s="12"/>
      <c r="B37" s="25">
        <v>362</v>
      </c>
      <c r="C37" s="20" t="s">
        <v>51</v>
      </c>
      <c r="D37" s="46">
        <v>22126</v>
      </c>
      <c r="E37" s="46">
        <v>0</v>
      </c>
      <c r="F37" s="46">
        <v>0</v>
      </c>
      <c r="G37" s="46">
        <v>0</v>
      </c>
      <c r="H37" s="46">
        <v>0</v>
      </c>
      <c r="I37" s="46">
        <v>20097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42223</v>
      </c>
      <c r="O37" s="47">
        <f t="shared" si="2"/>
        <v>13.664401294498381</v>
      </c>
      <c r="P37" s="9"/>
    </row>
    <row r="38" spans="1:119">
      <c r="A38" s="12"/>
      <c r="B38" s="25">
        <v>368</v>
      </c>
      <c r="C38" s="20" t="s">
        <v>53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20659</v>
      </c>
      <c r="L38" s="46">
        <v>0</v>
      </c>
      <c r="M38" s="46">
        <v>0</v>
      </c>
      <c r="N38" s="46">
        <f t="shared" si="8"/>
        <v>20659</v>
      </c>
      <c r="O38" s="47">
        <f t="shared" si="2"/>
        <v>6.6857605177993529</v>
      </c>
      <c r="P38" s="9"/>
    </row>
    <row r="39" spans="1:119">
      <c r="A39" s="12"/>
      <c r="B39" s="25">
        <v>369.9</v>
      </c>
      <c r="C39" s="20" t="s">
        <v>54</v>
      </c>
      <c r="D39" s="46">
        <v>47727</v>
      </c>
      <c r="E39" s="46">
        <v>0</v>
      </c>
      <c r="F39" s="46">
        <v>0</v>
      </c>
      <c r="G39" s="46">
        <v>0</v>
      </c>
      <c r="H39" s="46">
        <v>0</v>
      </c>
      <c r="I39" s="46">
        <v>30522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78249</v>
      </c>
      <c r="O39" s="47">
        <f t="shared" si="2"/>
        <v>25.323300970873788</v>
      </c>
      <c r="P39" s="9"/>
    </row>
    <row r="40" spans="1:119" ht="15.75">
      <c r="A40" s="29" t="s">
        <v>34</v>
      </c>
      <c r="B40" s="30"/>
      <c r="C40" s="31"/>
      <c r="D40" s="32">
        <f t="shared" ref="D40:M40" si="10">SUM(D41:D45)</f>
        <v>1892594</v>
      </c>
      <c r="E40" s="32">
        <f t="shared" si="10"/>
        <v>0</v>
      </c>
      <c r="F40" s="32">
        <f t="shared" si="10"/>
        <v>0</v>
      </c>
      <c r="G40" s="32">
        <f t="shared" si="10"/>
        <v>0</v>
      </c>
      <c r="H40" s="32">
        <f t="shared" si="10"/>
        <v>0</v>
      </c>
      <c r="I40" s="32">
        <f t="shared" si="10"/>
        <v>3849904</v>
      </c>
      <c r="J40" s="32">
        <f t="shared" si="10"/>
        <v>0</v>
      </c>
      <c r="K40" s="32">
        <f t="shared" si="10"/>
        <v>0</v>
      </c>
      <c r="L40" s="32">
        <f t="shared" si="10"/>
        <v>0</v>
      </c>
      <c r="M40" s="32">
        <f t="shared" si="10"/>
        <v>0</v>
      </c>
      <c r="N40" s="32">
        <f t="shared" si="8"/>
        <v>5742498</v>
      </c>
      <c r="O40" s="45">
        <f t="shared" si="2"/>
        <v>1858.4135922330097</v>
      </c>
      <c r="P40" s="9"/>
    </row>
    <row r="41" spans="1:119">
      <c r="A41" s="12"/>
      <c r="B41" s="25">
        <v>381</v>
      </c>
      <c r="C41" s="20" t="s">
        <v>82</v>
      </c>
      <c r="D41" s="46">
        <v>1854594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1854594</v>
      </c>
      <c r="O41" s="47">
        <f t="shared" si="2"/>
        <v>600.19223300970873</v>
      </c>
      <c r="P41" s="9"/>
    </row>
    <row r="42" spans="1:119">
      <c r="A42" s="12"/>
      <c r="B42" s="25">
        <v>388.1</v>
      </c>
      <c r="C42" s="20" t="s">
        <v>106</v>
      </c>
      <c r="D42" s="46">
        <v>38000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38000</v>
      </c>
      <c r="O42" s="47">
        <f t="shared" si="2"/>
        <v>12.297734627831716</v>
      </c>
      <c r="P42" s="9"/>
    </row>
    <row r="43" spans="1:119">
      <c r="A43" s="12"/>
      <c r="B43" s="25">
        <v>389.1</v>
      </c>
      <c r="C43" s="20" t="s">
        <v>119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84287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84287</v>
      </c>
      <c r="O43" s="47">
        <f t="shared" si="2"/>
        <v>27.277346278317154</v>
      </c>
      <c r="P43" s="9"/>
    </row>
    <row r="44" spans="1:119">
      <c r="A44" s="12"/>
      <c r="B44" s="25">
        <v>389.2</v>
      </c>
      <c r="C44" s="20" t="s">
        <v>132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3195832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3195832</v>
      </c>
      <c r="O44" s="47">
        <f t="shared" si="2"/>
        <v>1034.2498381877022</v>
      </c>
      <c r="P44" s="9"/>
    </row>
    <row r="45" spans="1:119" ht="15.75" thickBot="1">
      <c r="A45" s="12"/>
      <c r="B45" s="25">
        <v>389.9</v>
      </c>
      <c r="C45" s="20" t="s">
        <v>133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569785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569785</v>
      </c>
      <c r="O45" s="47">
        <f t="shared" si="2"/>
        <v>184.39644012944984</v>
      </c>
      <c r="P45" s="9"/>
    </row>
    <row r="46" spans="1:119" ht="16.5" thickBot="1">
      <c r="A46" s="14" t="s">
        <v>47</v>
      </c>
      <c r="B46" s="23"/>
      <c r="C46" s="22"/>
      <c r="D46" s="15">
        <f t="shared" ref="D46:M46" si="11">SUM(D5,D10,D12,D20,D33,D35,D40)</f>
        <v>3334745</v>
      </c>
      <c r="E46" s="15">
        <f t="shared" si="11"/>
        <v>0</v>
      </c>
      <c r="F46" s="15">
        <f t="shared" si="11"/>
        <v>0</v>
      </c>
      <c r="G46" s="15">
        <f t="shared" si="11"/>
        <v>0</v>
      </c>
      <c r="H46" s="15">
        <f t="shared" si="11"/>
        <v>0</v>
      </c>
      <c r="I46" s="15">
        <f t="shared" si="11"/>
        <v>8659128</v>
      </c>
      <c r="J46" s="15">
        <f t="shared" si="11"/>
        <v>0</v>
      </c>
      <c r="K46" s="15">
        <f t="shared" si="11"/>
        <v>25811</v>
      </c>
      <c r="L46" s="15">
        <f t="shared" si="11"/>
        <v>0</v>
      </c>
      <c r="M46" s="15">
        <f t="shared" si="11"/>
        <v>0</v>
      </c>
      <c r="N46" s="15">
        <f t="shared" si="8"/>
        <v>12019684</v>
      </c>
      <c r="O46" s="38">
        <f t="shared" si="2"/>
        <v>3889.8653721682849</v>
      </c>
      <c r="P46" s="6"/>
      <c r="Q46" s="2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</row>
    <row r="47" spans="1:119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9"/>
    </row>
    <row r="48" spans="1:119">
      <c r="A48" s="40"/>
      <c r="B48" s="41"/>
      <c r="C48" s="41"/>
      <c r="D48" s="42"/>
      <c r="E48" s="42"/>
      <c r="F48" s="42"/>
      <c r="G48" s="42"/>
      <c r="H48" s="42"/>
      <c r="I48" s="42"/>
      <c r="J48" s="42"/>
      <c r="K48" s="42"/>
      <c r="L48" s="118" t="s">
        <v>134</v>
      </c>
      <c r="M48" s="118"/>
      <c r="N48" s="118"/>
      <c r="O48" s="43">
        <v>3090</v>
      </c>
    </row>
    <row r="49" spans="1:15">
      <c r="A49" s="119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7"/>
    </row>
    <row r="50" spans="1:15" ht="15.75" customHeight="1" thickBot="1">
      <c r="A50" s="120" t="s">
        <v>84</v>
      </c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100"/>
    </row>
  </sheetData>
  <mergeCells count="10">
    <mergeCell ref="L48:N48"/>
    <mergeCell ref="A49:O49"/>
    <mergeCell ref="A50:O5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4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55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30"/>
      <c r="M3" s="36"/>
      <c r="N3" s="37"/>
      <c r="O3" s="131" t="s">
        <v>60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56</v>
      </c>
      <c r="F4" s="34" t="s">
        <v>57</v>
      </c>
      <c r="G4" s="34" t="s">
        <v>58</v>
      </c>
      <c r="H4" s="34" t="s">
        <v>4</v>
      </c>
      <c r="I4" s="34" t="s">
        <v>5</v>
      </c>
      <c r="J4" s="35" t="s">
        <v>59</v>
      </c>
      <c r="K4" s="35" t="s">
        <v>6</v>
      </c>
      <c r="L4" s="35" t="s">
        <v>7</v>
      </c>
      <c r="M4" s="35" t="s">
        <v>8</v>
      </c>
      <c r="N4" s="35" t="s">
        <v>30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SUM(D6:D9)</f>
        <v>421027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3" si="1">SUM(D5:M5)</f>
        <v>421027</v>
      </c>
      <c r="O5" s="33">
        <f t="shared" ref="O5:O44" si="2">(N5/O$46)</f>
        <v>141.75993265993267</v>
      </c>
      <c r="P5" s="6"/>
    </row>
    <row r="6" spans="1:133">
      <c r="A6" s="12"/>
      <c r="B6" s="25">
        <v>311</v>
      </c>
      <c r="C6" s="20" t="s">
        <v>1</v>
      </c>
      <c r="D6" s="46">
        <v>29155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29155</v>
      </c>
      <c r="O6" s="47">
        <f t="shared" si="2"/>
        <v>9.8164983164983166</v>
      </c>
      <c r="P6" s="9"/>
    </row>
    <row r="7" spans="1:133">
      <c r="A7" s="12"/>
      <c r="B7" s="25">
        <v>312.10000000000002</v>
      </c>
      <c r="C7" s="20" t="s">
        <v>109</v>
      </c>
      <c r="D7" s="46">
        <v>337162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337162</v>
      </c>
      <c r="O7" s="47">
        <f t="shared" si="2"/>
        <v>113.52255892255893</v>
      </c>
      <c r="P7" s="9"/>
    </row>
    <row r="8" spans="1:133">
      <c r="A8" s="12"/>
      <c r="B8" s="25">
        <v>315</v>
      </c>
      <c r="C8" s="20" t="s">
        <v>89</v>
      </c>
      <c r="D8" s="46">
        <v>49367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49367</v>
      </c>
      <c r="O8" s="47">
        <f t="shared" si="2"/>
        <v>16.62188552188552</v>
      </c>
      <c r="P8" s="9"/>
    </row>
    <row r="9" spans="1:133">
      <c r="A9" s="12"/>
      <c r="B9" s="25">
        <v>316</v>
      </c>
      <c r="C9" s="20" t="s">
        <v>90</v>
      </c>
      <c r="D9" s="46">
        <v>5343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5343</v>
      </c>
      <c r="O9" s="47">
        <f t="shared" si="2"/>
        <v>1.7989898989898989</v>
      </c>
      <c r="P9" s="9"/>
    </row>
    <row r="10" spans="1:133" ht="15.75">
      <c r="A10" s="29" t="s">
        <v>13</v>
      </c>
      <c r="B10" s="30"/>
      <c r="C10" s="31"/>
      <c r="D10" s="32">
        <f t="shared" ref="D10:M10" si="3">SUM(D11:D11)</f>
        <v>614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614</v>
      </c>
      <c r="O10" s="45">
        <f t="shared" si="2"/>
        <v>0.20673400673400674</v>
      </c>
      <c r="P10" s="10"/>
    </row>
    <row r="11" spans="1:133">
      <c r="A11" s="12"/>
      <c r="B11" s="25">
        <v>329</v>
      </c>
      <c r="C11" s="20" t="s">
        <v>14</v>
      </c>
      <c r="D11" s="46">
        <v>614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614</v>
      </c>
      <c r="O11" s="47">
        <f t="shared" si="2"/>
        <v>0.20673400673400674</v>
      </c>
      <c r="P11" s="9"/>
    </row>
    <row r="12" spans="1:133" ht="15.75">
      <c r="A12" s="29" t="s">
        <v>17</v>
      </c>
      <c r="B12" s="30"/>
      <c r="C12" s="31"/>
      <c r="D12" s="32">
        <f t="shared" ref="D12:M12" si="4">SUM(D13:D19)</f>
        <v>381894</v>
      </c>
      <c r="E12" s="32">
        <f t="shared" si="4"/>
        <v>0</v>
      </c>
      <c r="F12" s="32">
        <f t="shared" si="4"/>
        <v>0</v>
      </c>
      <c r="G12" s="32">
        <f t="shared" si="4"/>
        <v>0</v>
      </c>
      <c r="H12" s="32">
        <f t="shared" si="4"/>
        <v>0</v>
      </c>
      <c r="I12" s="32">
        <f t="shared" si="4"/>
        <v>394657</v>
      </c>
      <c r="J12" s="32">
        <f t="shared" si="4"/>
        <v>0</v>
      </c>
      <c r="K12" s="32">
        <f t="shared" si="4"/>
        <v>0</v>
      </c>
      <c r="L12" s="32">
        <f t="shared" si="4"/>
        <v>0</v>
      </c>
      <c r="M12" s="32">
        <f t="shared" si="4"/>
        <v>0</v>
      </c>
      <c r="N12" s="44">
        <f t="shared" si="1"/>
        <v>776551</v>
      </c>
      <c r="O12" s="45">
        <f t="shared" si="2"/>
        <v>261.46498316498315</v>
      </c>
      <c r="P12" s="10"/>
    </row>
    <row r="13" spans="1:133">
      <c r="A13" s="12"/>
      <c r="B13" s="25">
        <v>334.31</v>
      </c>
      <c r="C13" s="20" t="s">
        <v>67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394657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394657</v>
      </c>
      <c r="O13" s="47">
        <f t="shared" si="2"/>
        <v>132.88114478114477</v>
      </c>
      <c r="P13" s="9"/>
    </row>
    <row r="14" spans="1:133">
      <c r="A14" s="12"/>
      <c r="B14" s="25">
        <v>334.39</v>
      </c>
      <c r="C14" s="20" t="s">
        <v>126</v>
      </c>
      <c r="D14" s="46">
        <v>52133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19" si="5">SUM(D14:M14)</f>
        <v>52133</v>
      </c>
      <c r="O14" s="47">
        <f t="shared" si="2"/>
        <v>17.553198653198653</v>
      </c>
      <c r="P14" s="9"/>
    </row>
    <row r="15" spans="1:133">
      <c r="A15" s="12"/>
      <c r="B15" s="25">
        <v>334.49</v>
      </c>
      <c r="C15" s="20" t="s">
        <v>127</v>
      </c>
      <c r="D15" s="46">
        <v>114044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5"/>
        <v>114044</v>
      </c>
      <c r="O15" s="47">
        <f t="shared" si="2"/>
        <v>38.3986531986532</v>
      </c>
      <c r="P15" s="9"/>
    </row>
    <row r="16" spans="1:133">
      <c r="A16" s="12"/>
      <c r="B16" s="25">
        <v>335.12</v>
      </c>
      <c r="C16" s="20" t="s">
        <v>91</v>
      </c>
      <c r="D16" s="46">
        <v>129802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5"/>
        <v>129802</v>
      </c>
      <c r="O16" s="47">
        <f t="shared" si="2"/>
        <v>43.704377104377102</v>
      </c>
      <c r="P16" s="9"/>
    </row>
    <row r="17" spans="1:16">
      <c r="A17" s="12"/>
      <c r="B17" s="25">
        <v>335.14</v>
      </c>
      <c r="C17" s="20" t="s">
        <v>92</v>
      </c>
      <c r="D17" s="46">
        <v>232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5"/>
        <v>232</v>
      </c>
      <c r="O17" s="47">
        <f t="shared" si="2"/>
        <v>7.8114478114478109E-2</v>
      </c>
      <c r="P17" s="9"/>
    </row>
    <row r="18" spans="1:16">
      <c r="A18" s="12"/>
      <c r="B18" s="25">
        <v>335.18</v>
      </c>
      <c r="C18" s="20" t="s">
        <v>94</v>
      </c>
      <c r="D18" s="46">
        <v>82234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82234</v>
      </c>
      <c r="O18" s="47">
        <f t="shared" si="2"/>
        <v>27.688215488215487</v>
      </c>
      <c r="P18" s="9"/>
    </row>
    <row r="19" spans="1:16">
      <c r="A19" s="12"/>
      <c r="B19" s="25">
        <v>335.49</v>
      </c>
      <c r="C19" s="20" t="s">
        <v>25</v>
      </c>
      <c r="D19" s="46">
        <v>3449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3449</v>
      </c>
      <c r="O19" s="47">
        <f t="shared" si="2"/>
        <v>1.1612794612794612</v>
      </c>
      <c r="P19" s="9"/>
    </row>
    <row r="20" spans="1:16" ht="15.75">
      <c r="A20" s="29" t="s">
        <v>32</v>
      </c>
      <c r="B20" s="30"/>
      <c r="C20" s="31"/>
      <c r="D20" s="32">
        <f t="shared" ref="D20:M20" si="6">SUM(D21:D32)</f>
        <v>441403</v>
      </c>
      <c r="E20" s="32">
        <f t="shared" si="6"/>
        <v>0</v>
      </c>
      <c r="F20" s="32">
        <f t="shared" si="6"/>
        <v>0</v>
      </c>
      <c r="G20" s="32">
        <f t="shared" si="6"/>
        <v>0</v>
      </c>
      <c r="H20" s="32">
        <f t="shared" si="6"/>
        <v>0</v>
      </c>
      <c r="I20" s="32">
        <f t="shared" si="6"/>
        <v>4329229</v>
      </c>
      <c r="J20" s="32">
        <f t="shared" si="6"/>
        <v>0</v>
      </c>
      <c r="K20" s="32">
        <f t="shared" si="6"/>
        <v>0</v>
      </c>
      <c r="L20" s="32">
        <f t="shared" si="6"/>
        <v>0</v>
      </c>
      <c r="M20" s="32">
        <f t="shared" si="6"/>
        <v>0</v>
      </c>
      <c r="N20" s="32">
        <f>SUM(D20:M20)</f>
        <v>4770632</v>
      </c>
      <c r="O20" s="45">
        <f t="shared" si="2"/>
        <v>1606.2734006734006</v>
      </c>
      <c r="P20" s="10"/>
    </row>
    <row r="21" spans="1:16">
      <c r="A21" s="12"/>
      <c r="B21" s="25">
        <v>341.8</v>
      </c>
      <c r="C21" s="20" t="s">
        <v>116</v>
      </c>
      <c r="D21" s="46">
        <v>31692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32" si="7">SUM(D21:M21)</f>
        <v>31692</v>
      </c>
      <c r="O21" s="47">
        <f t="shared" si="2"/>
        <v>10.670707070707071</v>
      </c>
      <c r="P21" s="9"/>
    </row>
    <row r="22" spans="1:16">
      <c r="A22" s="12"/>
      <c r="B22" s="25">
        <v>342.1</v>
      </c>
      <c r="C22" s="20" t="s">
        <v>36</v>
      </c>
      <c r="D22" s="46">
        <v>33159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7"/>
        <v>33159</v>
      </c>
      <c r="O22" s="47">
        <f t="shared" si="2"/>
        <v>11.164646464646465</v>
      </c>
      <c r="P22" s="9"/>
    </row>
    <row r="23" spans="1:16">
      <c r="A23" s="12"/>
      <c r="B23" s="25">
        <v>342.2</v>
      </c>
      <c r="C23" s="20" t="s">
        <v>128</v>
      </c>
      <c r="D23" s="46">
        <v>17495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17495</v>
      </c>
      <c r="O23" s="47">
        <f t="shared" si="2"/>
        <v>5.890572390572391</v>
      </c>
      <c r="P23" s="9"/>
    </row>
    <row r="24" spans="1:16">
      <c r="A24" s="12"/>
      <c r="B24" s="25">
        <v>343.1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3460771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3460771</v>
      </c>
      <c r="O24" s="47">
        <f t="shared" si="2"/>
        <v>1165.2427609427609</v>
      </c>
      <c r="P24" s="9"/>
    </row>
    <row r="25" spans="1:16">
      <c r="A25" s="12"/>
      <c r="B25" s="25">
        <v>343.2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239583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239583</v>
      </c>
      <c r="O25" s="47">
        <f t="shared" si="2"/>
        <v>80.667676767676767</v>
      </c>
      <c r="P25" s="9"/>
    </row>
    <row r="26" spans="1:16">
      <c r="A26" s="12"/>
      <c r="B26" s="25">
        <v>343.3</v>
      </c>
      <c r="C26" s="20" t="s">
        <v>39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228211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228211</v>
      </c>
      <c r="O26" s="47">
        <f t="shared" si="2"/>
        <v>76.838720538720537</v>
      </c>
      <c r="P26" s="9"/>
    </row>
    <row r="27" spans="1:16">
      <c r="A27" s="12"/>
      <c r="B27" s="25">
        <v>343.4</v>
      </c>
      <c r="C27" s="20" t="s">
        <v>40</v>
      </c>
      <c r="D27" s="46">
        <v>292507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292507</v>
      </c>
      <c r="O27" s="47">
        <f t="shared" si="2"/>
        <v>98.487205387205393</v>
      </c>
      <c r="P27" s="9"/>
    </row>
    <row r="28" spans="1:16">
      <c r="A28" s="12"/>
      <c r="B28" s="25">
        <v>343.5</v>
      </c>
      <c r="C28" s="20" t="s">
        <v>41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400664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400664</v>
      </c>
      <c r="O28" s="47">
        <f t="shared" si="2"/>
        <v>134.90370370370371</v>
      </c>
      <c r="P28" s="9"/>
    </row>
    <row r="29" spans="1:16">
      <c r="A29" s="12"/>
      <c r="B29" s="25">
        <v>343.7</v>
      </c>
      <c r="C29" s="20" t="s">
        <v>117</v>
      </c>
      <c r="D29" s="46">
        <v>6201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6201</v>
      </c>
      <c r="O29" s="47">
        <f t="shared" si="2"/>
        <v>2.0878787878787879</v>
      </c>
      <c r="P29" s="9"/>
    </row>
    <row r="30" spans="1:16">
      <c r="A30" s="12"/>
      <c r="B30" s="25">
        <v>343.9</v>
      </c>
      <c r="C30" s="20" t="s">
        <v>129</v>
      </c>
      <c r="D30" s="46">
        <v>11063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11063</v>
      </c>
      <c r="O30" s="47">
        <f t="shared" si="2"/>
        <v>3.7249158249158247</v>
      </c>
      <c r="P30" s="9"/>
    </row>
    <row r="31" spans="1:16">
      <c r="A31" s="12"/>
      <c r="B31" s="25">
        <v>346.4</v>
      </c>
      <c r="C31" s="20" t="s">
        <v>42</v>
      </c>
      <c r="D31" s="46">
        <v>6196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6196</v>
      </c>
      <c r="O31" s="47">
        <f t="shared" si="2"/>
        <v>2.0861952861952862</v>
      </c>
      <c r="P31" s="9"/>
    </row>
    <row r="32" spans="1:16">
      <c r="A32" s="12"/>
      <c r="B32" s="25">
        <v>347.2</v>
      </c>
      <c r="C32" s="20" t="s">
        <v>72</v>
      </c>
      <c r="D32" s="46">
        <v>43090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43090</v>
      </c>
      <c r="O32" s="47">
        <f t="shared" si="2"/>
        <v>14.508417508417509</v>
      </c>
      <c r="P32" s="9"/>
    </row>
    <row r="33" spans="1:119" ht="15.75">
      <c r="A33" s="29" t="s">
        <v>33</v>
      </c>
      <c r="B33" s="30"/>
      <c r="C33" s="31"/>
      <c r="D33" s="32">
        <f t="shared" ref="D33:M33" si="8">SUM(D34:D34)</f>
        <v>8711</v>
      </c>
      <c r="E33" s="32">
        <f t="shared" si="8"/>
        <v>0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72395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ref="N33:N44" si="9">SUM(D33:M33)</f>
        <v>81106</v>
      </c>
      <c r="O33" s="45">
        <f t="shared" si="2"/>
        <v>27.308417508417509</v>
      </c>
      <c r="P33" s="10"/>
    </row>
    <row r="34" spans="1:119">
      <c r="A34" s="13"/>
      <c r="B34" s="39">
        <v>359</v>
      </c>
      <c r="C34" s="21" t="s">
        <v>74</v>
      </c>
      <c r="D34" s="46">
        <v>8711</v>
      </c>
      <c r="E34" s="46">
        <v>0</v>
      </c>
      <c r="F34" s="46">
        <v>0</v>
      </c>
      <c r="G34" s="46">
        <v>0</v>
      </c>
      <c r="H34" s="46">
        <v>0</v>
      </c>
      <c r="I34" s="46">
        <v>72395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81106</v>
      </c>
      <c r="O34" s="47">
        <f t="shared" si="2"/>
        <v>27.308417508417509</v>
      </c>
      <c r="P34" s="9"/>
    </row>
    <row r="35" spans="1:119" ht="15.75">
      <c r="A35" s="29" t="s">
        <v>2</v>
      </c>
      <c r="B35" s="30"/>
      <c r="C35" s="31"/>
      <c r="D35" s="32">
        <f t="shared" ref="D35:M35" si="10">SUM(D36:D39)</f>
        <v>40866</v>
      </c>
      <c r="E35" s="32">
        <f t="shared" si="10"/>
        <v>0</v>
      </c>
      <c r="F35" s="32">
        <f t="shared" si="10"/>
        <v>0</v>
      </c>
      <c r="G35" s="32">
        <f t="shared" si="10"/>
        <v>0</v>
      </c>
      <c r="H35" s="32">
        <f t="shared" si="10"/>
        <v>0</v>
      </c>
      <c r="I35" s="32">
        <f t="shared" si="10"/>
        <v>50907</v>
      </c>
      <c r="J35" s="32">
        <f t="shared" si="10"/>
        <v>0</v>
      </c>
      <c r="K35" s="32">
        <f t="shared" si="10"/>
        <v>18681</v>
      </c>
      <c r="L35" s="32">
        <f t="shared" si="10"/>
        <v>0</v>
      </c>
      <c r="M35" s="32">
        <f t="shared" si="10"/>
        <v>0</v>
      </c>
      <c r="N35" s="32">
        <f t="shared" si="9"/>
        <v>110454</v>
      </c>
      <c r="O35" s="45">
        <f t="shared" si="2"/>
        <v>37.189898989898992</v>
      </c>
      <c r="P35" s="10"/>
    </row>
    <row r="36" spans="1:119">
      <c r="A36" s="12"/>
      <c r="B36" s="25">
        <v>361.1</v>
      </c>
      <c r="C36" s="20" t="s">
        <v>50</v>
      </c>
      <c r="D36" s="46">
        <v>3089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3255</v>
      </c>
      <c r="L36" s="46">
        <v>0</v>
      </c>
      <c r="M36" s="46">
        <v>0</v>
      </c>
      <c r="N36" s="46">
        <f t="shared" si="9"/>
        <v>6344</v>
      </c>
      <c r="O36" s="47">
        <f t="shared" si="2"/>
        <v>2.1360269360269362</v>
      </c>
      <c r="P36" s="9"/>
    </row>
    <row r="37" spans="1:119">
      <c r="A37" s="12"/>
      <c r="B37" s="25">
        <v>362</v>
      </c>
      <c r="C37" s="20" t="s">
        <v>51</v>
      </c>
      <c r="D37" s="46">
        <v>22170</v>
      </c>
      <c r="E37" s="46">
        <v>0</v>
      </c>
      <c r="F37" s="46">
        <v>0</v>
      </c>
      <c r="G37" s="46">
        <v>0</v>
      </c>
      <c r="H37" s="46">
        <v>0</v>
      </c>
      <c r="I37" s="46">
        <v>21571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43741</v>
      </c>
      <c r="O37" s="47">
        <f t="shared" si="2"/>
        <v>14.727609427609428</v>
      </c>
      <c r="P37" s="9"/>
    </row>
    <row r="38" spans="1:119">
      <c r="A38" s="12"/>
      <c r="B38" s="25">
        <v>368</v>
      </c>
      <c r="C38" s="20" t="s">
        <v>53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15426</v>
      </c>
      <c r="L38" s="46">
        <v>0</v>
      </c>
      <c r="M38" s="46">
        <v>0</v>
      </c>
      <c r="N38" s="46">
        <f t="shared" si="9"/>
        <v>15426</v>
      </c>
      <c r="O38" s="47">
        <f t="shared" si="2"/>
        <v>5.1939393939393943</v>
      </c>
      <c r="P38" s="9"/>
    </row>
    <row r="39" spans="1:119">
      <c r="A39" s="12"/>
      <c r="B39" s="25">
        <v>369.9</v>
      </c>
      <c r="C39" s="20" t="s">
        <v>54</v>
      </c>
      <c r="D39" s="46">
        <v>15607</v>
      </c>
      <c r="E39" s="46">
        <v>0</v>
      </c>
      <c r="F39" s="46">
        <v>0</v>
      </c>
      <c r="G39" s="46">
        <v>0</v>
      </c>
      <c r="H39" s="46">
        <v>0</v>
      </c>
      <c r="I39" s="46">
        <v>29336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44943</v>
      </c>
      <c r="O39" s="47">
        <f t="shared" si="2"/>
        <v>15.132323232323232</v>
      </c>
      <c r="P39" s="9"/>
    </row>
    <row r="40" spans="1:119" ht="15.75">
      <c r="A40" s="29" t="s">
        <v>34</v>
      </c>
      <c r="B40" s="30"/>
      <c r="C40" s="31"/>
      <c r="D40" s="32">
        <f t="shared" ref="D40:M40" si="11">SUM(D41:D43)</f>
        <v>1686762</v>
      </c>
      <c r="E40" s="32">
        <f t="shared" si="11"/>
        <v>0</v>
      </c>
      <c r="F40" s="32">
        <f t="shared" si="11"/>
        <v>0</v>
      </c>
      <c r="G40" s="32">
        <f t="shared" si="11"/>
        <v>0</v>
      </c>
      <c r="H40" s="32">
        <f t="shared" si="11"/>
        <v>0</v>
      </c>
      <c r="I40" s="32">
        <f t="shared" si="11"/>
        <v>19054</v>
      </c>
      <c r="J40" s="32">
        <f t="shared" si="11"/>
        <v>0</v>
      </c>
      <c r="K40" s="32">
        <f t="shared" si="11"/>
        <v>0</v>
      </c>
      <c r="L40" s="32">
        <f t="shared" si="11"/>
        <v>0</v>
      </c>
      <c r="M40" s="32">
        <f t="shared" si="11"/>
        <v>0</v>
      </c>
      <c r="N40" s="32">
        <f t="shared" si="9"/>
        <v>1705816</v>
      </c>
      <c r="O40" s="45">
        <f t="shared" si="2"/>
        <v>574.34882154882155</v>
      </c>
      <c r="P40" s="9"/>
    </row>
    <row r="41" spans="1:119">
      <c r="A41" s="12"/>
      <c r="B41" s="25">
        <v>381</v>
      </c>
      <c r="C41" s="20" t="s">
        <v>82</v>
      </c>
      <c r="D41" s="46">
        <v>1575076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1575076</v>
      </c>
      <c r="O41" s="47">
        <f t="shared" si="2"/>
        <v>530.32861952861958</v>
      </c>
      <c r="P41" s="9"/>
    </row>
    <row r="42" spans="1:119">
      <c r="A42" s="12"/>
      <c r="B42" s="25">
        <v>384</v>
      </c>
      <c r="C42" s="20" t="s">
        <v>123</v>
      </c>
      <c r="D42" s="46">
        <v>111686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111686</v>
      </c>
      <c r="O42" s="47">
        <f t="shared" si="2"/>
        <v>37.604713804713803</v>
      </c>
      <c r="P42" s="9"/>
    </row>
    <row r="43" spans="1:119" ht="15.75" thickBot="1">
      <c r="A43" s="12"/>
      <c r="B43" s="25">
        <v>389.1</v>
      </c>
      <c r="C43" s="20" t="s">
        <v>119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19054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19054</v>
      </c>
      <c r="O43" s="47">
        <f t="shared" si="2"/>
        <v>6.4154882154882156</v>
      </c>
      <c r="P43" s="9"/>
    </row>
    <row r="44" spans="1:119" ht="16.5" thickBot="1">
      <c r="A44" s="14" t="s">
        <v>47</v>
      </c>
      <c r="B44" s="23"/>
      <c r="C44" s="22"/>
      <c r="D44" s="15">
        <f t="shared" ref="D44:M44" si="12">SUM(D5,D10,D12,D20,D33,D35,D40)</f>
        <v>2981277</v>
      </c>
      <c r="E44" s="15">
        <f t="shared" si="12"/>
        <v>0</v>
      </c>
      <c r="F44" s="15">
        <f t="shared" si="12"/>
        <v>0</v>
      </c>
      <c r="G44" s="15">
        <f t="shared" si="12"/>
        <v>0</v>
      </c>
      <c r="H44" s="15">
        <f t="shared" si="12"/>
        <v>0</v>
      </c>
      <c r="I44" s="15">
        <f t="shared" si="12"/>
        <v>4866242</v>
      </c>
      <c r="J44" s="15">
        <f t="shared" si="12"/>
        <v>0</v>
      </c>
      <c r="K44" s="15">
        <f t="shared" si="12"/>
        <v>18681</v>
      </c>
      <c r="L44" s="15">
        <f t="shared" si="12"/>
        <v>0</v>
      </c>
      <c r="M44" s="15">
        <f t="shared" si="12"/>
        <v>0</v>
      </c>
      <c r="N44" s="15">
        <f t="shared" si="9"/>
        <v>7866200</v>
      </c>
      <c r="O44" s="38">
        <f t="shared" si="2"/>
        <v>2648.5521885521885</v>
      </c>
      <c r="P44" s="6"/>
      <c r="Q44" s="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</row>
    <row r="45" spans="1:119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9"/>
    </row>
    <row r="46" spans="1:119">
      <c r="A46" s="40"/>
      <c r="B46" s="41"/>
      <c r="C46" s="41"/>
      <c r="D46" s="42"/>
      <c r="E46" s="42"/>
      <c r="F46" s="42"/>
      <c r="G46" s="42"/>
      <c r="H46" s="42"/>
      <c r="I46" s="42"/>
      <c r="J46" s="42"/>
      <c r="K46" s="42"/>
      <c r="L46" s="118" t="s">
        <v>130</v>
      </c>
      <c r="M46" s="118"/>
      <c r="N46" s="118"/>
      <c r="O46" s="43">
        <v>2970</v>
      </c>
    </row>
    <row r="47" spans="1:119">
      <c r="A47" s="119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7"/>
    </row>
    <row r="48" spans="1:119" ht="15.75" customHeight="1" thickBot="1">
      <c r="A48" s="120" t="s">
        <v>84</v>
      </c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100"/>
    </row>
  </sheetData>
  <mergeCells count="10">
    <mergeCell ref="L46:N46"/>
    <mergeCell ref="A47:O47"/>
    <mergeCell ref="A48:O4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4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55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30"/>
      <c r="M3" s="36"/>
      <c r="N3" s="37"/>
      <c r="O3" s="131" t="s">
        <v>60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56</v>
      </c>
      <c r="F4" s="34" t="s">
        <v>57</v>
      </c>
      <c r="G4" s="34" t="s">
        <v>58</v>
      </c>
      <c r="H4" s="34" t="s">
        <v>4</v>
      </c>
      <c r="I4" s="34" t="s">
        <v>5</v>
      </c>
      <c r="J4" s="35" t="s">
        <v>59</v>
      </c>
      <c r="K4" s="35" t="s">
        <v>6</v>
      </c>
      <c r="L4" s="35" t="s">
        <v>7</v>
      </c>
      <c r="M4" s="35" t="s">
        <v>8</v>
      </c>
      <c r="N4" s="35" t="s">
        <v>30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SUM(D6:D9)</f>
        <v>395603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5" si="1">SUM(D5:M5)</f>
        <v>395603</v>
      </c>
      <c r="O5" s="33">
        <f t="shared" ref="O5:O45" si="2">(N5/O$47)</f>
        <v>123.27921470863197</v>
      </c>
      <c r="P5" s="6"/>
    </row>
    <row r="6" spans="1:133">
      <c r="A6" s="12"/>
      <c r="B6" s="25">
        <v>311</v>
      </c>
      <c r="C6" s="20" t="s">
        <v>1</v>
      </c>
      <c r="D6" s="46">
        <v>28766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28766</v>
      </c>
      <c r="O6" s="47">
        <f t="shared" si="2"/>
        <v>8.9641632907447804</v>
      </c>
      <c r="P6" s="9"/>
    </row>
    <row r="7" spans="1:133">
      <c r="A7" s="12"/>
      <c r="B7" s="25">
        <v>312.10000000000002</v>
      </c>
      <c r="C7" s="20" t="s">
        <v>109</v>
      </c>
      <c r="D7" s="46">
        <v>316187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316187</v>
      </c>
      <c r="O7" s="47">
        <f t="shared" si="2"/>
        <v>98.531318167653481</v>
      </c>
      <c r="P7" s="9"/>
    </row>
    <row r="8" spans="1:133">
      <c r="A8" s="12"/>
      <c r="B8" s="25">
        <v>315</v>
      </c>
      <c r="C8" s="20" t="s">
        <v>89</v>
      </c>
      <c r="D8" s="46">
        <v>45148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45148</v>
      </c>
      <c r="O8" s="47">
        <f t="shared" si="2"/>
        <v>14.069180430040511</v>
      </c>
      <c r="P8" s="9"/>
    </row>
    <row r="9" spans="1:133">
      <c r="A9" s="12"/>
      <c r="B9" s="25">
        <v>316</v>
      </c>
      <c r="C9" s="20" t="s">
        <v>90</v>
      </c>
      <c r="D9" s="46">
        <v>5502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5502</v>
      </c>
      <c r="O9" s="47">
        <f t="shared" si="2"/>
        <v>1.7145528201932065</v>
      </c>
      <c r="P9" s="9"/>
    </row>
    <row r="10" spans="1:133" ht="15.75">
      <c r="A10" s="29" t="s">
        <v>13</v>
      </c>
      <c r="B10" s="30"/>
      <c r="C10" s="31"/>
      <c r="D10" s="32">
        <f t="shared" ref="D10:M10" si="3">SUM(D11:D11)</f>
        <v>824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824</v>
      </c>
      <c r="O10" s="45">
        <f t="shared" si="2"/>
        <v>0.25677781240261766</v>
      </c>
      <c r="P10" s="10"/>
    </row>
    <row r="11" spans="1:133">
      <c r="A11" s="12"/>
      <c r="B11" s="25">
        <v>329</v>
      </c>
      <c r="C11" s="20" t="s">
        <v>14</v>
      </c>
      <c r="D11" s="46">
        <v>824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824</v>
      </c>
      <c r="O11" s="47">
        <f t="shared" si="2"/>
        <v>0.25677781240261766</v>
      </c>
      <c r="P11" s="9"/>
    </row>
    <row r="12" spans="1:133" ht="15.75">
      <c r="A12" s="29" t="s">
        <v>17</v>
      </c>
      <c r="B12" s="30"/>
      <c r="C12" s="31"/>
      <c r="D12" s="32">
        <f t="shared" ref="D12:M12" si="4">SUM(D13:D21)</f>
        <v>265116</v>
      </c>
      <c r="E12" s="32">
        <f t="shared" si="4"/>
        <v>0</v>
      </c>
      <c r="F12" s="32">
        <f t="shared" si="4"/>
        <v>0</v>
      </c>
      <c r="G12" s="32">
        <f t="shared" si="4"/>
        <v>0</v>
      </c>
      <c r="H12" s="32">
        <f t="shared" si="4"/>
        <v>0</v>
      </c>
      <c r="I12" s="32">
        <f t="shared" si="4"/>
        <v>66932</v>
      </c>
      <c r="J12" s="32">
        <f t="shared" si="4"/>
        <v>0</v>
      </c>
      <c r="K12" s="32">
        <f t="shared" si="4"/>
        <v>0</v>
      </c>
      <c r="L12" s="32">
        <f t="shared" si="4"/>
        <v>0</v>
      </c>
      <c r="M12" s="32">
        <f t="shared" si="4"/>
        <v>0</v>
      </c>
      <c r="N12" s="44">
        <f t="shared" si="1"/>
        <v>332048</v>
      </c>
      <c r="O12" s="45">
        <f t="shared" si="2"/>
        <v>103.47397943284513</v>
      </c>
      <c r="P12" s="10"/>
    </row>
    <row r="13" spans="1:133">
      <c r="A13" s="12"/>
      <c r="B13" s="25">
        <v>331.2</v>
      </c>
      <c r="C13" s="20" t="s">
        <v>16</v>
      </c>
      <c r="D13" s="46">
        <v>2000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2000</v>
      </c>
      <c r="O13" s="47">
        <f t="shared" si="2"/>
        <v>0.62324711748208161</v>
      </c>
      <c r="P13" s="9"/>
    </row>
    <row r="14" spans="1:133">
      <c r="A14" s="12"/>
      <c r="B14" s="25">
        <v>334.1</v>
      </c>
      <c r="C14" s="20" t="s">
        <v>98</v>
      </c>
      <c r="D14" s="46">
        <v>50000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50000</v>
      </c>
      <c r="O14" s="47">
        <f t="shared" si="2"/>
        <v>15.581177937052042</v>
      </c>
      <c r="P14" s="9"/>
    </row>
    <row r="15" spans="1:133">
      <c r="A15" s="12"/>
      <c r="B15" s="25">
        <v>334.31</v>
      </c>
      <c r="C15" s="20" t="s">
        <v>67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66932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66932</v>
      </c>
      <c r="O15" s="47">
        <f t="shared" si="2"/>
        <v>20.857588033655343</v>
      </c>
      <c r="P15" s="9"/>
    </row>
    <row r="16" spans="1:133">
      <c r="A16" s="12"/>
      <c r="B16" s="25">
        <v>334.9</v>
      </c>
      <c r="C16" s="20" t="s">
        <v>115</v>
      </c>
      <c r="D16" s="46">
        <v>1795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5">SUM(D16:M16)</f>
        <v>1795</v>
      </c>
      <c r="O16" s="47">
        <f t="shared" si="2"/>
        <v>0.55936428794016824</v>
      </c>
      <c r="P16" s="9"/>
    </row>
    <row r="17" spans="1:16">
      <c r="A17" s="12"/>
      <c r="B17" s="25">
        <v>335.12</v>
      </c>
      <c r="C17" s="20" t="s">
        <v>91</v>
      </c>
      <c r="D17" s="46">
        <v>121550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5"/>
        <v>121550</v>
      </c>
      <c r="O17" s="47">
        <f t="shared" si="2"/>
        <v>37.87784356497351</v>
      </c>
      <c r="P17" s="9"/>
    </row>
    <row r="18" spans="1:16">
      <c r="A18" s="12"/>
      <c r="B18" s="25">
        <v>335.14</v>
      </c>
      <c r="C18" s="20" t="s">
        <v>92</v>
      </c>
      <c r="D18" s="46">
        <v>212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212</v>
      </c>
      <c r="O18" s="47">
        <f t="shared" si="2"/>
        <v>6.6064194453100661E-2</v>
      </c>
      <c r="P18" s="9"/>
    </row>
    <row r="19" spans="1:16">
      <c r="A19" s="12"/>
      <c r="B19" s="25">
        <v>335.18</v>
      </c>
      <c r="C19" s="20" t="s">
        <v>94</v>
      </c>
      <c r="D19" s="46">
        <v>77763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77763</v>
      </c>
      <c r="O19" s="47">
        <f t="shared" si="2"/>
        <v>24.232782798379557</v>
      </c>
      <c r="P19" s="9"/>
    </row>
    <row r="20" spans="1:16">
      <c r="A20" s="12"/>
      <c r="B20" s="25">
        <v>335.49</v>
      </c>
      <c r="C20" s="20" t="s">
        <v>25</v>
      </c>
      <c r="D20" s="46">
        <v>3499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3499</v>
      </c>
      <c r="O20" s="47">
        <f t="shared" si="2"/>
        <v>1.0903708320349019</v>
      </c>
      <c r="P20" s="9"/>
    </row>
    <row r="21" spans="1:16">
      <c r="A21" s="12"/>
      <c r="B21" s="25">
        <v>335.9</v>
      </c>
      <c r="C21" s="20" t="s">
        <v>122</v>
      </c>
      <c r="D21" s="46">
        <v>8297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8297</v>
      </c>
      <c r="O21" s="47">
        <f t="shared" si="2"/>
        <v>2.5855406668744156</v>
      </c>
      <c r="P21" s="9"/>
    </row>
    <row r="22" spans="1:16" ht="15.75">
      <c r="A22" s="29" t="s">
        <v>32</v>
      </c>
      <c r="B22" s="30"/>
      <c r="C22" s="31"/>
      <c r="D22" s="32">
        <f t="shared" ref="D22:M22" si="6">SUM(D23:D32)</f>
        <v>423545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4487787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>SUM(D22:M22)</f>
        <v>4911332</v>
      </c>
      <c r="O22" s="45">
        <f t="shared" si="2"/>
        <v>1530.4867559987536</v>
      </c>
      <c r="P22" s="10"/>
    </row>
    <row r="23" spans="1:16">
      <c r="A23" s="12"/>
      <c r="B23" s="25">
        <v>341.8</v>
      </c>
      <c r="C23" s="20" t="s">
        <v>116</v>
      </c>
      <c r="D23" s="46">
        <v>31000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32" si="7">SUM(D23:M23)</f>
        <v>31000</v>
      </c>
      <c r="O23" s="47">
        <f t="shared" si="2"/>
        <v>9.6603303209722657</v>
      </c>
      <c r="P23" s="9"/>
    </row>
    <row r="24" spans="1:16">
      <c r="A24" s="12"/>
      <c r="B24" s="25">
        <v>342.1</v>
      </c>
      <c r="C24" s="20" t="s">
        <v>36</v>
      </c>
      <c r="D24" s="46">
        <v>33159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33159</v>
      </c>
      <c r="O24" s="47">
        <f t="shared" si="2"/>
        <v>10.333125584294173</v>
      </c>
      <c r="P24" s="9"/>
    </row>
    <row r="25" spans="1:16">
      <c r="A25" s="12"/>
      <c r="B25" s="25">
        <v>343.1</v>
      </c>
      <c r="C25" s="20" t="s">
        <v>37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3607168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3607168</v>
      </c>
      <c r="O25" s="47">
        <f t="shared" si="2"/>
        <v>1124.0785291368027</v>
      </c>
      <c r="P25" s="9"/>
    </row>
    <row r="26" spans="1:16">
      <c r="A26" s="12"/>
      <c r="B26" s="25">
        <v>343.2</v>
      </c>
      <c r="C26" s="20" t="s">
        <v>38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224295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224295</v>
      </c>
      <c r="O26" s="47">
        <f t="shared" si="2"/>
        <v>69.895606107821749</v>
      </c>
      <c r="P26" s="9"/>
    </row>
    <row r="27" spans="1:16">
      <c r="A27" s="12"/>
      <c r="B27" s="25">
        <v>343.3</v>
      </c>
      <c r="C27" s="20" t="s">
        <v>39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232865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232865</v>
      </c>
      <c r="O27" s="47">
        <f t="shared" si="2"/>
        <v>72.56622000623247</v>
      </c>
      <c r="P27" s="9"/>
    </row>
    <row r="28" spans="1:16">
      <c r="A28" s="12"/>
      <c r="B28" s="25">
        <v>343.4</v>
      </c>
      <c r="C28" s="20" t="s">
        <v>40</v>
      </c>
      <c r="D28" s="46">
        <v>299786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299786</v>
      </c>
      <c r="O28" s="47">
        <f t="shared" si="2"/>
        <v>93.42038018074166</v>
      </c>
      <c r="P28" s="9"/>
    </row>
    <row r="29" spans="1:16">
      <c r="A29" s="12"/>
      <c r="B29" s="25">
        <v>343.5</v>
      </c>
      <c r="C29" s="20" t="s">
        <v>41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423459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423459</v>
      </c>
      <c r="O29" s="47">
        <f t="shared" si="2"/>
        <v>131.95980056092242</v>
      </c>
      <c r="P29" s="9"/>
    </row>
    <row r="30" spans="1:16">
      <c r="A30" s="12"/>
      <c r="B30" s="25">
        <v>343.7</v>
      </c>
      <c r="C30" s="20" t="s">
        <v>117</v>
      </c>
      <c r="D30" s="46">
        <v>6554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6554</v>
      </c>
      <c r="O30" s="47">
        <f t="shared" si="2"/>
        <v>2.0423808039887814</v>
      </c>
      <c r="P30" s="9"/>
    </row>
    <row r="31" spans="1:16">
      <c r="A31" s="12"/>
      <c r="B31" s="25">
        <v>346.4</v>
      </c>
      <c r="C31" s="20" t="s">
        <v>42</v>
      </c>
      <c r="D31" s="46">
        <v>6551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6551</v>
      </c>
      <c r="O31" s="47">
        <f t="shared" si="2"/>
        <v>2.0414459333125583</v>
      </c>
      <c r="P31" s="9"/>
    </row>
    <row r="32" spans="1:16">
      <c r="A32" s="12"/>
      <c r="B32" s="25">
        <v>347.2</v>
      </c>
      <c r="C32" s="20" t="s">
        <v>72</v>
      </c>
      <c r="D32" s="46">
        <v>46495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46495</v>
      </c>
      <c r="O32" s="47">
        <f t="shared" si="2"/>
        <v>14.488937363664693</v>
      </c>
      <c r="P32" s="9"/>
    </row>
    <row r="33" spans="1:119" ht="15.75">
      <c r="A33" s="29" t="s">
        <v>33</v>
      </c>
      <c r="B33" s="30"/>
      <c r="C33" s="31"/>
      <c r="D33" s="32">
        <f t="shared" ref="D33:M33" si="8">SUM(D34:D34)</f>
        <v>4536</v>
      </c>
      <c r="E33" s="32">
        <f t="shared" si="8"/>
        <v>0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66444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ref="N33:N45" si="9">SUM(D33:M33)</f>
        <v>70980</v>
      </c>
      <c r="O33" s="45">
        <f t="shared" si="2"/>
        <v>22.119040199439077</v>
      </c>
      <c r="P33" s="10"/>
    </row>
    <row r="34" spans="1:119">
      <c r="A34" s="13"/>
      <c r="B34" s="39">
        <v>359</v>
      </c>
      <c r="C34" s="21" t="s">
        <v>74</v>
      </c>
      <c r="D34" s="46">
        <v>4536</v>
      </c>
      <c r="E34" s="46">
        <v>0</v>
      </c>
      <c r="F34" s="46">
        <v>0</v>
      </c>
      <c r="G34" s="46">
        <v>0</v>
      </c>
      <c r="H34" s="46">
        <v>0</v>
      </c>
      <c r="I34" s="46">
        <v>66444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70980</v>
      </c>
      <c r="O34" s="47">
        <f t="shared" si="2"/>
        <v>22.119040199439077</v>
      </c>
      <c r="P34" s="9"/>
    </row>
    <row r="35" spans="1:119" ht="15.75">
      <c r="A35" s="29" t="s">
        <v>2</v>
      </c>
      <c r="B35" s="30"/>
      <c r="C35" s="31"/>
      <c r="D35" s="32">
        <f t="shared" ref="D35:M35" si="10">SUM(D36:D39)</f>
        <v>35820</v>
      </c>
      <c r="E35" s="32">
        <f t="shared" si="10"/>
        <v>0</v>
      </c>
      <c r="F35" s="32">
        <f t="shared" si="10"/>
        <v>0</v>
      </c>
      <c r="G35" s="32">
        <f t="shared" si="10"/>
        <v>0</v>
      </c>
      <c r="H35" s="32">
        <f t="shared" si="10"/>
        <v>0</v>
      </c>
      <c r="I35" s="32">
        <f t="shared" si="10"/>
        <v>51780</v>
      </c>
      <c r="J35" s="32">
        <f t="shared" si="10"/>
        <v>0</v>
      </c>
      <c r="K35" s="32">
        <f t="shared" si="10"/>
        <v>36854</v>
      </c>
      <c r="L35" s="32">
        <f t="shared" si="10"/>
        <v>0</v>
      </c>
      <c r="M35" s="32">
        <f t="shared" si="10"/>
        <v>0</v>
      </c>
      <c r="N35" s="32">
        <f t="shared" si="9"/>
        <v>124454</v>
      </c>
      <c r="O35" s="45">
        <f t="shared" si="2"/>
        <v>38.782798379557498</v>
      </c>
      <c r="P35" s="10"/>
    </row>
    <row r="36" spans="1:119">
      <c r="A36" s="12"/>
      <c r="B36" s="25">
        <v>361.1</v>
      </c>
      <c r="C36" s="20" t="s">
        <v>50</v>
      </c>
      <c r="D36" s="46">
        <v>701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1674</v>
      </c>
      <c r="L36" s="46">
        <v>0</v>
      </c>
      <c r="M36" s="46">
        <v>0</v>
      </c>
      <c r="N36" s="46">
        <f t="shared" si="9"/>
        <v>2375</v>
      </c>
      <c r="O36" s="47">
        <f t="shared" si="2"/>
        <v>0.74010595200997198</v>
      </c>
      <c r="P36" s="9"/>
    </row>
    <row r="37" spans="1:119">
      <c r="A37" s="12"/>
      <c r="B37" s="25">
        <v>362</v>
      </c>
      <c r="C37" s="20" t="s">
        <v>51</v>
      </c>
      <c r="D37" s="46">
        <v>21999</v>
      </c>
      <c r="E37" s="46">
        <v>0</v>
      </c>
      <c r="F37" s="46">
        <v>0</v>
      </c>
      <c r="G37" s="46">
        <v>0</v>
      </c>
      <c r="H37" s="46">
        <v>0</v>
      </c>
      <c r="I37" s="46">
        <v>21571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43570</v>
      </c>
      <c r="O37" s="47">
        <f t="shared" si="2"/>
        <v>13.577438454347149</v>
      </c>
      <c r="P37" s="9"/>
    </row>
    <row r="38" spans="1:119">
      <c r="A38" s="12"/>
      <c r="B38" s="25">
        <v>368</v>
      </c>
      <c r="C38" s="20" t="s">
        <v>53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35180</v>
      </c>
      <c r="L38" s="46">
        <v>0</v>
      </c>
      <c r="M38" s="46">
        <v>0</v>
      </c>
      <c r="N38" s="46">
        <f t="shared" si="9"/>
        <v>35180</v>
      </c>
      <c r="O38" s="47">
        <f t="shared" si="2"/>
        <v>10.962916796509816</v>
      </c>
      <c r="P38" s="9"/>
    </row>
    <row r="39" spans="1:119">
      <c r="A39" s="12"/>
      <c r="B39" s="25">
        <v>369.9</v>
      </c>
      <c r="C39" s="20" t="s">
        <v>54</v>
      </c>
      <c r="D39" s="46">
        <v>13120</v>
      </c>
      <c r="E39" s="46">
        <v>0</v>
      </c>
      <c r="F39" s="46">
        <v>0</v>
      </c>
      <c r="G39" s="46">
        <v>0</v>
      </c>
      <c r="H39" s="46">
        <v>0</v>
      </c>
      <c r="I39" s="46">
        <v>30209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43329</v>
      </c>
      <c r="O39" s="47">
        <f t="shared" si="2"/>
        <v>13.502337176690558</v>
      </c>
      <c r="P39" s="9"/>
    </row>
    <row r="40" spans="1:119" ht="15.75">
      <c r="A40" s="29" t="s">
        <v>34</v>
      </c>
      <c r="B40" s="30"/>
      <c r="C40" s="31"/>
      <c r="D40" s="32">
        <f t="shared" ref="D40:M40" si="11">SUM(D41:D44)</f>
        <v>1429464</v>
      </c>
      <c r="E40" s="32">
        <f t="shared" si="11"/>
        <v>0</v>
      </c>
      <c r="F40" s="32">
        <f t="shared" si="11"/>
        <v>0</v>
      </c>
      <c r="G40" s="32">
        <f t="shared" si="11"/>
        <v>0</v>
      </c>
      <c r="H40" s="32">
        <f t="shared" si="11"/>
        <v>0</v>
      </c>
      <c r="I40" s="32">
        <f t="shared" si="11"/>
        <v>4313</v>
      </c>
      <c r="J40" s="32">
        <f t="shared" si="11"/>
        <v>0</v>
      </c>
      <c r="K40" s="32">
        <f t="shared" si="11"/>
        <v>0</v>
      </c>
      <c r="L40" s="32">
        <f t="shared" si="11"/>
        <v>0</v>
      </c>
      <c r="M40" s="32">
        <f t="shared" si="11"/>
        <v>0</v>
      </c>
      <c r="N40" s="32">
        <f t="shared" si="9"/>
        <v>1433777</v>
      </c>
      <c r="O40" s="45">
        <f t="shared" si="2"/>
        <v>446.7986911810533</v>
      </c>
      <c r="P40" s="9"/>
    </row>
    <row r="41" spans="1:119">
      <c r="A41" s="12"/>
      <c r="B41" s="25">
        <v>381</v>
      </c>
      <c r="C41" s="20" t="s">
        <v>82</v>
      </c>
      <c r="D41" s="46">
        <v>1221773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1221773</v>
      </c>
      <c r="O41" s="47">
        <f t="shared" si="2"/>
        <v>380.73325023371768</v>
      </c>
      <c r="P41" s="9"/>
    </row>
    <row r="42" spans="1:119">
      <c r="A42" s="12"/>
      <c r="B42" s="25">
        <v>384</v>
      </c>
      <c r="C42" s="20" t="s">
        <v>123</v>
      </c>
      <c r="D42" s="46">
        <v>135000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135000</v>
      </c>
      <c r="O42" s="47">
        <f t="shared" si="2"/>
        <v>42.069180430040511</v>
      </c>
      <c r="P42" s="9"/>
    </row>
    <row r="43" spans="1:119">
      <c r="A43" s="12"/>
      <c r="B43" s="25">
        <v>388.1</v>
      </c>
      <c r="C43" s="20" t="s">
        <v>106</v>
      </c>
      <c r="D43" s="46">
        <v>72691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72691</v>
      </c>
      <c r="O43" s="47">
        <f t="shared" si="2"/>
        <v>22.652228108444998</v>
      </c>
      <c r="P43" s="9"/>
    </row>
    <row r="44" spans="1:119" ht="15.75" thickBot="1">
      <c r="A44" s="12"/>
      <c r="B44" s="25">
        <v>389.1</v>
      </c>
      <c r="C44" s="20" t="s">
        <v>119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4313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4313</v>
      </c>
      <c r="O44" s="47">
        <f t="shared" si="2"/>
        <v>1.344032408850109</v>
      </c>
      <c r="P44" s="9"/>
    </row>
    <row r="45" spans="1:119" ht="16.5" thickBot="1">
      <c r="A45" s="14" t="s">
        <v>47</v>
      </c>
      <c r="B45" s="23"/>
      <c r="C45" s="22"/>
      <c r="D45" s="15">
        <f t="shared" ref="D45:M45" si="12">SUM(D5,D10,D12,D22,D33,D35,D40)</f>
        <v>2554908</v>
      </c>
      <c r="E45" s="15">
        <f t="shared" si="12"/>
        <v>0</v>
      </c>
      <c r="F45" s="15">
        <f t="shared" si="12"/>
        <v>0</v>
      </c>
      <c r="G45" s="15">
        <f t="shared" si="12"/>
        <v>0</v>
      </c>
      <c r="H45" s="15">
        <f t="shared" si="12"/>
        <v>0</v>
      </c>
      <c r="I45" s="15">
        <f t="shared" si="12"/>
        <v>4677256</v>
      </c>
      <c r="J45" s="15">
        <f t="shared" si="12"/>
        <v>0</v>
      </c>
      <c r="K45" s="15">
        <f t="shared" si="12"/>
        <v>36854</v>
      </c>
      <c r="L45" s="15">
        <f t="shared" si="12"/>
        <v>0</v>
      </c>
      <c r="M45" s="15">
        <f t="shared" si="12"/>
        <v>0</v>
      </c>
      <c r="N45" s="15">
        <f t="shared" si="9"/>
        <v>7269018</v>
      </c>
      <c r="O45" s="38">
        <f t="shared" si="2"/>
        <v>2265.197257712683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40"/>
      <c r="B47" s="41"/>
      <c r="C47" s="41"/>
      <c r="D47" s="42"/>
      <c r="E47" s="42"/>
      <c r="F47" s="42"/>
      <c r="G47" s="42"/>
      <c r="H47" s="42"/>
      <c r="I47" s="42"/>
      <c r="J47" s="42"/>
      <c r="K47" s="42"/>
      <c r="L47" s="118" t="s">
        <v>124</v>
      </c>
      <c r="M47" s="118"/>
      <c r="N47" s="118"/>
      <c r="O47" s="43">
        <v>3209</v>
      </c>
    </row>
    <row r="48" spans="1:119">
      <c r="A48" s="119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7"/>
    </row>
    <row r="49" spans="1:15" ht="15.75" customHeight="1" thickBot="1">
      <c r="A49" s="120" t="s">
        <v>84</v>
      </c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100"/>
    </row>
  </sheetData>
  <mergeCells count="10">
    <mergeCell ref="L47:N47"/>
    <mergeCell ref="A48:O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55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30"/>
      <c r="M3" s="36"/>
      <c r="N3" s="37"/>
      <c r="O3" s="131" t="s">
        <v>60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56</v>
      </c>
      <c r="F4" s="34" t="s">
        <v>57</v>
      </c>
      <c r="G4" s="34" t="s">
        <v>58</v>
      </c>
      <c r="H4" s="34" t="s">
        <v>4</v>
      </c>
      <c r="I4" s="34" t="s">
        <v>5</v>
      </c>
      <c r="J4" s="35" t="s">
        <v>59</v>
      </c>
      <c r="K4" s="35" t="s">
        <v>6</v>
      </c>
      <c r="L4" s="35" t="s">
        <v>7</v>
      </c>
      <c r="M4" s="35" t="s">
        <v>8</v>
      </c>
      <c r="N4" s="35" t="s">
        <v>30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SUM(D6:D9)</f>
        <v>390034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8" si="1">SUM(D5:M5)</f>
        <v>390034</v>
      </c>
      <c r="O5" s="33">
        <f t="shared" ref="O5:O40" si="2">(N5/O$42)</f>
        <v>125.09108402822322</v>
      </c>
      <c r="P5" s="6"/>
    </row>
    <row r="6" spans="1:133">
      <c r="A6" s="12"/>
      <c r="B6" s="25">
        <v>311</v>
      </c>
      <c r="C6" s="20" t="s">
        <v>1</v>
      </c>
      <c r="D6" s="46">
        <v>28799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28799</v>
      </c>
      <c r="O6" s="47">
        <f t="shared" si="2"/>
        <v>9.2363694676074406</v>
      </c>
      <c r="P6" s="9"/>
    </row>
    <row r="7" spans="1:133">
      <c r="A7" s="12"/>
      <c r="B7" s="25">
        <v>312.10000000000002</v>
      </c>
      <c r="C7" s="20" t="s">
        <v>109</v>
      </c>
      <c r="D7" s="46">
        <v>309085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309085</v>
      </c>
      <c r="O7" s="47">
        <f t="shared" si="2"/>
        <v>99.129249518922393</v>
      </c>
      <c r="P7" s="9"/>
    </row>
    <row r="8" spans="1:133">
      <c r="A8" s="12"/>
      <c r="B8" s="25">
        <v>315</v>
      </c>
      <c r="C8" s="20" t="s">
        <v>89</v>
      </c>
      <c r="D8" s="46">
        <v>46901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46901</v>
      </c>
      <c r="O8" s="47">
        <f t="shared" si="2"/>
        <v>15.042014111610007</v>
      </c>
      <c r="P8" s="9"/>
    </row>
    <row r="9" spans="1:133">
      <c r="A9" s="12"/>
      <c r="B9" s="25">
        <v>316</v>
      </c>
      <c r="C9" s="20" t="s">
        <v>90</v>
      </c>
      <c r="D9" s="46">
        <v>5249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5249</v>
      </c>
      <c r="O9" s="47">
        <f t="shared" si="2"/>
        <v>1.6834509300833869</v>
      </c>
      <c r="P9" s="9"/>
    </row>
    <row r="10" spans="1:133" ht="15.75">
      <c r="A10" s="29" t="s">
        <v>13</v>
      </c>
      <c r="B10" s="30"/>
      <c r="C10" s="31"/>
      <c r="D10" s="32">
        <f t="shared" ref="D10:M10" si="3">SUM(D11:D11)</f>
        <v>4238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4238</v>
      </c>
      <c r="O10" s="45">
        <f t="shared" si="2"/>
        <v>1.359204618345093</v>
      </c>
      <c r="P10" s="10"/>
    </row>
    <row r="11" spans="1:133">
      <c r="A11" s="12"/>
      <c r="B11" s="25">
        <v>329</v>
      </c>
      <c r="C11" s="20" t="s">
        <v>14</v>
      </c>
      <c r="D11" s="46">
        <v>4238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4238</v>
      </c>
      <c r="O11" s="47">
        <f t="shared" si="2"/>
        <v>1.359204618345093</v>
      </c>
      <c r="P11" s="9"/>
    </row>
    <row r="12" spans="1:133" ht="15.75">
      <c r="A12" s="29" t="s">
        <v>17</v>
      </c>
      <c r="B12" s="30"/>
      <c r="C12" s="31"/>
      <c r="D12" s="32">
        <f t="shared" ref="D12:M12" si="4">SUM(D13:D17)</f>
        <v>235478</v>
      </c>
      <c r="E12" s="32">
        <f t="shared" si="4"/>
        <v>0</v>
      </c>
      <c r="F12" s="32">
        <f t="shared" si="4"/>
        <v>0</v>
      </c>
      <c r="G12" s="32">
        <f t="shared" si="4"/>
        <v>0</v>
      </c>
      <c r="H12" s="32">
        <f t="shared" si="4"/>
        <v>0</v>
      </c>
      <c r="I12" s="32">
        <f t="shared" si="4"/>
        <v>0</v>
      </c>
      <c r="J12" s="32">
        <f t="shared" si="4"/>
        <v>0</v>
      </c>
      <c r="K12" s="32">
        <f t="shared" si="4"/>
        <v>0</v>
      </c>
      <c r="L12" s="32">
        <f t="shared" si="4"/>
        <v>0</v>
      </c>
      <c r="M12" s="32">
        <f t="shared" si="4"/>
        <v>0</v>
      </c>
      <c r="N12" s="44">
        <f t="shared" si="1"/>
        <v>235478</v>
      </c>
      <c r="O12" s="45">
        <f t="shared" si="2"/>
        <v>75.522129570237325</v>
      </c>
      <c r="P12" s="10"/>
    </row>
    <row r="13" spans="1:133">
      <c r="A13" s="12"/>
      <c r="B13" s="25">
        <v>331.2</v>
      </c>
      <c r="C13" s="20" t="s">
        <v>16</v>
      </c>
      <c r="D13" s="46">
        <v>1000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1000</v>
      </c>
      <c r="O13" s="47">
        <f t="shared" si="2"/>
        <v>0.32071840923669021</v>
      </c>
      <c r="P13" s="9"/>
    </row>
    <row r="14" spans="1:133">
      <c r="A14" s="12"/>
      <c r="B14" s="25">
        <v>334.7</v>
      </c>
      <c r="C14" s="20" t="s">
        <v>20</v>
      </c>
      <c r="D14" s="46">
        <v>50000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50000</v>
      </c>
      <c r="O14" s="47">
        <f t="shared" si="2"/>
        <v>16.035920461834511</v>
      </c>
      <c r="P14" s="9"/>
    </row>
    <row r="15" spans="1:133">
      <c r="A15" s="12"/>
      <c r="B15" s="25">
        <v>334.9</v>
      </c>
      <c r="C15" s="20" t="s">
        <v>115</v>
      </c>
      <c r="D15" s="46">
        <v>1972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1972</v>
      </c>
      <c r="O15" s="47">
        <f t="shared" si="2"/>
        <v>0.6324567030147531</v>
      </c>
      <c r="P15" s="9"/>
    </row>
    <row r="16" spans="1:133">
      <c r="A16" s="12"/>
      <c r="B16" s="25">
        <v>335.12</v>
      </c>
      <c r="C16" s="20" t="s">
        <v>91</v>
      </c>
      <c r="D16" s="46">
        <v>182246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182246</v>
      </c>
      <c r="O16" s="47">
        <f t="shared" si="2"/>
        <v>58.449647209749841</v>
      </c>
      <c r="P16" s="9"/>
    </row>
    <row r="17" spans="1:16">
      <c r="A17" s="12"/>
      <c r="B17" s="25">
        <v>335.14</v>
      </c>
      <c r="C17" s="20" t="s">
        <v>92</v>
      </c>
      <c r="D17" s="46">
        <v>260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260</v>
      </c>
      <c r="O17" s="47">
        <f t="shared" si="2"/>
        <v>8.3386786401539445E-2</v>
      </c>
      <c r="P17" s="9"/>
    </row>
    <row r="18" spans="1:16" ht="15.75">
      <c r="A18" s="29" t="s">
        <v>32</v>
      </c>
      <c r="B18" s="30"/>
      <c r="C18" s="31"/>
      <c r="D18" s="32">
        <f t="shared" ref="D18:M18" si="5">SUM(D19:D28)</f>
        <v>325904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4615645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32">
        <f t="shared" si="1"/>
        <v>4941549</v>
      </c>
      <c r="O18" s="45">
        <f t="shared" si="2"/>
        <v>1584.8457344451572</v>
      </c>
      <c r="P18" s="10"/>
    </row>
    <row r="19" spans="1:16">
      <c r="A19" s="12"/>
      <c r="B19" s="25">
        <v>341.8</v>
      </c>
      <c r="C19" s="20" t="s">
        <v>116</v>
      </c>
      <c r="D19" s="46">
        <v>31000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8" si="6">SUM(D19:M19)</f>
        <v>31000</v>
      </c>
      <c r="O19" s="47">
        <f t="shared" si="2"/>
        <v>9.9422706863373964</v>
      </c>
      <c r="P19" s="9"/>
    </row>
    <row r="20" spans="1:16">
      <c r="A20" s="12"/>
      <c r="B20" s="25">
        <v>342.1</v>
      </c>
      <c r="C20" s="20" t="s">
        <v>36</v>
      </c>
      <c r="D20" s="46">
        <v>30396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30396</v>
      </c>
      <c r="O20" s="47">
        <f t="shared" si="2"/>
        <v>9.7485567671584352</v>
      </c>
      <c r="P20" s="9"/>
    </row>
    <row r="21" spans="1:16">
      <c r="A21" s="12"/>
      <c r="B21" s="25">
        <v>343.1</v>
      </c>
      <c r="C21" s="20" t="s">
        <v>37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3642222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3642222</v>
      </c>
      <c r="O21" s="47">
        <f t="shared" si="2"/>
        <v>1168.1276459268763</v>
      </c>
      <c r="P21" s="9"/>
    </row>
    <row r="22" spans="1:16">
      <c r="A22" s="12"/>
      <c r="B22" s="25">
        <v>343.2</v>
      </c>
      <c r="C22" s="20" t="s">
        <v>38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231491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231491</v>
      </c>
      <c r="O22" s="47">
        <f t="shared" si="2"/>
        <v>74.243425272610651</v>
      </c>
      <c r="P22" s="9"/>
    </row>
    <row r="23" spans="1:16">
      <c r="A23" s="12"/>
      <c r="B23" s="25">
        <v>343.3</v>
      </c>
      <c r="C23" s="20" t="s">
        <v>39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273092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273092</v>
      </c>
      <c r="O23" s="47">
        <f t="shared" si="2"/>
        <v>87.585631815266197</v>
      </c>
      <c r="P23" s="9"/>
    </row>
    <row r="24" spans="1:16">
      <c r="A24" s="12"/>
      <c r="B24" s="25">
        <v>343.4</v>
      </c>
      <c r="C24" s="20" t="s">
        <v>40</v>
      </c>
      <c r="D24" s="46">
        <v>243985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243985</v>
      </c>
      <c r="O24" s="47">
        <f t="shared" si="2"/>
        <v>78.250481077613856</v>
      </c>
      <c r="P24" s="9"/>
    </row>
    <row r="25" spans="1:16">
      <c r="A25" s="12"/>
      <c r="B25" s="25">
        <v>343.5</v>
      </c>
      <c r="C25" s="20" t="s">
        <v>41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468529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468529</v>
      </c>
      <c r="O25" s="47">
        <f t="shared" si="2"/>
        <v>150.26587556125722</v>
      </c>
      <c r="P25" s="9"/>
    </row>
    <row r="26" spans="1:16">
      <c r="A26" s="12"/>
      <c r="B26" s="25">
        <v>343.7</v>
      </c>
      <c r="C26" s="20" t="s">
        <v>117</v>
      </c>
      <c r="D26" s="46">
        <v>6163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6163</v>
      </c>
      <c r="O26" s="47">
        <f t="shared" si="2"/>
        <v>1.9765875561257216</v>
      </c>
      <c r="P26" s="9"/>
    </row>
    <row r="27" spans="1:16">
      <c r="A27" s="12"/>
      <c r="B27" s="25">
        <v>346.4</v>
      </c>
      <c r="C27" s="20" t="s">
        <v>42</v>
      </c>
      <c r="D27" s="46">
        <v>6163</v>
      </c>
      <c r="E27" s="46">
        <v>0</v>
      </c>
      <c r="F27" s="46">
        <v>0</v>
      </c>
      <c r="G27" s="46">
        <v>0</v>
      </c>
      <c r="H27" s="46">
        <v>0</v>
      </c>
      <c r="I27" s="46">
        <v>311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6474</v>
      </c>
      <c r="O27" s="47">
        <f t="shared" si="2"/>
        <v>2.0763309813983324</v>
      </c>
      <c r="P27" s="9"/>
    </row>
    <row r="28" spans="1:16">
      <c r="A28" s="12"/>
      <c r="B28" s="25">
        <v>347.2</v>
      </c>
      <c r="C28" s="20" t="s">
        <v>72</v>
      </c>
      <c r="D28" s="46">
        <v>8197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8197</v>
      </c>
      <c r="O28" s="47">
        <f t="shared" si="2"/>
        <v>2.6289288005131493</v>
      </c>
      <c r="P28" s="9"/>
    </row>
    <row r="29" spans="1:16" ht="15.75">
      <c r="A29" s="29" t="s">
        <v>33</v>
      </c>
      <c r="B29" s="30"/>
      <c r="C29" s="31"/>
      <c r="D29" s="32">
        <f t="shared" ref="D29:M29" si="7">SUM(D30:D30)</f>
        <v>4928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61109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ref="N29:N40" si="8">SUM(D29:M29)</f>
        <v>66037</v>
      </c>
      <c r="O29" s="45">
        <f t="shared" si="2"/>
        <v>21.17928159076331</v>
      </c>
      <c r="P29" s="10"/>
    </row>
    <row r="30" spans="1:16">
      <c r="A30" s="13"/>
      <c r="B30" s="39">
        <v>359</v>
      </c>
      <c r="C30" s="21" t="s">
        <v>74</v>
      </c>
      <c r="D30" s="46">
        <v>4928</v>
      </c>
      <c r="E30" s="46">
        <v>0</v>
      </c>
      <c r="F30" s="46">
        <v>0</v>
      </c>
      <c r="G30" s="46">
        <v>0</v>
      </c>
      <c r="H30" s="46">
        <v>0</v>
      </c>
      <c r="I30" s="46">
        <v>61109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66037</v>
      </c>
      <c r="O30" s="47">
        <f t="shared" si="2"/>
        <v>21.17928159076331</v>
      </c>
      <c r="P30" s="9"/>
    </row>
    <row r="31" spans="1:16" ht="15.75">
      <c r="A31" s="29" t="s">
        <v>2</v>
      </c>
      <c r="B31" s="30"/>
      <c r="C31" s="31"/>
      <c r="D31" s="32">
        <f t="shared" ref="D31:M31" si="9">SUM(D32:D36)</f>
        <v>121245</v>
      </c>
      <c r="E31" s="32">
        <f t="shared" si="9"/>
        <v>0</v>
      </c>
      <c r="F31" s="32">
        <f t="shared" si="9"/>
        <v>0</v>
      </c>
      <c r="G31" s="32">
        <f t="shared" si="9"/>
        <v>0</v>
      </c>
      <c r="H31" s="32">
        <f t="shared" si="9"/>
        <v>0</v>
      </c>
      <c r="I31" s="32">
        <f t="shared" si="9"/>
        <v>619931</v>
      </c>
      <c r="J31" s="32">
        <f t="shared" si="9"/>
        <v>0</v>
      </c>
      <c r="K31" s="32">
        <f t="shared" si="9"/>
        <v>38793</v>
      </c>
      <c r="L31" s="32">
        <f t="shared" si="9"/>
        <v>0</v>
      </c>
      <c r="M31" s="32">
        <f t="shared" si="9"/>
        <v>0</v>
      </c>
      <c r="N31" s="32">
        <f t="shared" si="8"/>
        <v>779969</v>
      </c>
      <c r="O31" s="45">
        <f t="shared" si="2"/>
        <v>250.15041693393201</v>
      </c>
      <c r="P31" s="10"/>
    </row>
    <row r="32" spans="1:16">
      <c r="A32" s="12"/>
      <c r="B32" s="25">
        <v>361.1</v>
      </c>
      <c r="C32" s="20" t="s">
        <v>50</v>
      </c>
      <c r="D32" s="46">
        <v>1010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2081</v>
      </c>
      <c r="L32" s="46">
        <v>0</v>
      </c>
      <c r="M32" s="46">
        <v>0</v>
      </c>
      <c r="N32" s="46">
        <f t="shared" si="8"/>
        <v>3091</v>
      </c>
      <c r="O32" s="47">
        <f t="shared" si="2"/>
        <v>0.99134060295060933</v>
      </c>
      <c r="P32" s="9"/>
    </row>
    <row r="33" spans="1:119">
      <c r="A33" s="12"/>
      <c r="B33" s="25">
        <v>362</v>
      </c>
      <c r="C33" s="20" t="s">
        <v>51</v>
      </c>
      <c r="D33" s="46">
        <v>53692</v>
      </c>
      <c r="E33" s="46">
        <v>0</v>
      </c>
      <c r="F33" s="46">
        <v>0</v>
      </c>
      <c r="G33" s="46">
        <v>0</v>
      </c>
      <c r="H33" s="46">
        <v>0</v>
      </c>
      <c r="I33" s="46">
        <v>21571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75263</v>
      </c>
      <c r="O33" s="47">
        <f t="shared" si="2"/>
        <v>24.138229634381013</v>
      </c>
      <c r="P33" s="9"/>
    </row>
    <row r="34" spans="1:119">
      <c r="A34" s="12"/>
      <c r="B34" s="25">
        <v>366</v>
      </c>
      <c r="C34" s="20" t="s">
        <v>118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571813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571813</v>
      </c>
      <c r="O34" s="47">
        <f t="shared" si="2"/>
        <v>183.39095574085954</v>
      </c>
      <c r="P34" s="9"/>
    </row>
    <row r="35" spans="1:119">
      <c r="A35" s="12"/>
      <c r="B35" s="25">
        <v>368</v>
      </c>
      <c r="C35" s="20" t="s">
        <v>53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36712</v>
      </c>
      <c r="L35" s="46">
        <v>0</v>
      </c>
      <c r="M35" s="46">
        <v>0</v>
      </c>
      <c r="N35" s="46">
        <f t="shared" si="8"/>
        <v>36712</v>
      </c>
      <c r="O35" s="47">
        <f t="shared" si="2"/>
        <v>11.77421423989737</v>
      </c>
      <c r="P35" s="9"/>
    </row>
    <row r="36" spans="1:119">
      <c r="A36" s="12"/>
      <c r="B36" s="25">
        <v>369.9</v>
      </c>
      <c r="C36" s="20" t="s">
        <v>54</v>
      </c>
      <c r="D36" s="46">
        <v>66543</v>
      </c>
      <c r="E36" s="46">
        <v>0</v>
      </c>
      <c r="F36" s="46">
        <v>0</v>
      </c>
      <c r="G36" s="46">
        <v>0</v>
      </c>
      <c r="H36" s="46">
        <v>0</v>
      </c>
      <c r="I36" s="46">
        <v>26547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93090</v>
      </c>
      <c r="O36" s="47">
        <f t="shared" si="2"/>
        <v>29.85567671584349</v>
      </c>
      <c r="P36" s="9"/>
    </row>
    <row r="37" spans="1:119" ht="15.75">
      <c r="A37" s="29" t="s">
        <v>34</v>
      </c>
      <c r="B37" s="30"/>
      <c r="C37" s="31"/>
      <c r="D37" s="32">
        <f t="shared" ref="D37:M37" si="10">SUM(D38:D39)</f>
        <v>1093879</v>
      </c>
      <c r="E37" s="32">
        <f t="shared" si="10"/>
        <v>0</v>
      </c>
      <c r="F37" s="32">
        <f t="shared" si="10"/>
        <v>0</v>
      </c>
      <c r="G37" s="32">
        <f t="shared" si="10"/>
        <v>0</v>
      </c>
      <c r="H37" s="32">
        <f t="shared" si="10"/>
        <v>0</v>
      </c>
      <c r="I37" s="32">
        <f t="shared" si="10"/>
        <v>287253</v>
      </c>
      <c r="J37" s="32">
        <f t="shared" si="10"/>
        <v>0</v>
      </c>
      <c r="K37" s="32">
        <f t="shared" si="10"/>
        <v>0</v>
      </c>
      <c r="L37" s="32">
        <f t="shared" si="10"/>
        <v>0</v>
      </c>
      <c r="M37" s="32">
        <f t="shared" si="10"/>
        <v>0</v>
      </c>
      <c r="N37" s="32">
        <f t="shared" si="8"/>
        <v>1381132</v>
      </c>
      <c r="O37" s="45">
        <f t="shared" si="2"/>
        <v>442.95445798588838</v>
      </c>
      <c r="P37" s="9"/>
    </row>
    <row r="38" spans="1:119">
      <c r="A38" s="12"/>
      <c r="B38" s="25">
        <v>381</v>
      </c>
      <c r="C38" s="20" t="s">
        <v>82</v>
      </c>
      <c r="D38" s="46">
        <v>1093879</v>
      </c>
      <c r="E38" s="46">
        <v>0</v>
      </c>
      <c r="F38" s="46">
        <v>0</v>
      </c>
      <c r="G38" s="46">
        <v>0</v>
      </c>
      <c r="H38" s="46">
        <v>0</v>
      </c>
      <c r="I38" s="46">
        <v>280145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1374024</v>
      </c>
      <c r="O38" s="47">
        <f t="shared" si="2"/>
        <v>440.67479153303401</v>
      </c>
      <c r="P38" s="9"/>
    </row>
    <row r="39" spans="1:119" ht="15.75" thickBot="1">
      <c r="A39" s="12"/>
      <c r="B39" s="25">
        <v>389.1</v>
      </c>
      <c r="C39" s="20" t="s">
        <v>119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7108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7108</v>
      </c>
      <c r="O39" s="47">
        <f t="shared" si="2"/>
        <v>2.2796664528543937</v>
      </c>
      <c r="P39" s="9"/>
    </row>
    <row r="40" spans="1:119" ht="16.5" thickBot="1">
      <c r="A40" s="14" t="s">
        <v>47</v>
      </c>
      <c r="B40" s="23"/>
      <c r="C40" s="22"/>
      <c r="D40" s="15">
        <f t="shared" ref="D40:M40" si="11">SUM(D5,D10,D12,D18,D29,D31,D37)</f>
        <v>2175706</v>
      </c>
      <c r="E40" s="15">
        <f t="shared" si="11"/>
        <v>0</v>
      </c>
      <c r="F40" s="15">
        <f t="shared" si="11"/>
        <v>0</v>
      </c>
      <c r="G40" s="15">
        <f t="shared" si="11"/>
        <v>0</v>
      </c>
      <c r="H40" s="15">
        <f t="shared" si="11"/>
        <v>0</v>
      </c>
      <c r="I40" s="15">
        <f t="shared" si="11"/>
        <v>5583938</v>
      </c>
      <c r="J40" s="15">
        <f t="shared" si="11"/>
        <v>0</v>
      </c>
      <c r="K40" s="15">
        <f t="shared" si="11"/>
        <v>38793</v>
      </c>
      <c r="L40" s="15">
        <f t="shared" si="11"/>
        <v>0</v>
      </c>
      <c r="M40" s="15">
        <f t="shared" si="11"/>
        <v>0</v>
      </c>
      <c r="N40" s="15">
        <f t="shared" si="8"/>
        <v>7798437</v>
      </c>
      <c r="O40" s="38">
        <f t="shared" si="2"/>
        <v>2501.1023091725465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118" t="s">
        <v>120</v>
      </c>
      <c r="M42" s="118"/>
      <c r="N42" s="118"/>
      <c r="O42" s="43">
        <v>3118</v>
      </c>
    </row>
    <row r="43" spans="1:119">
      <c r="A43" s="119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7"/>
    </row>
    <row r="44" spans="1:119" ht="15.75" customHeight="1" thickBot="1">
      <c r="A44" s="120" t="s">
        <v>84</v>
      </c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100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5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55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30"/>
      <c r="M3" s="36"/>
      <c r="N3" s="37"/>
      <c r="O3" s="131" t="s">
        <v>60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56</v>
      </c>
      <c r="F4" s="34" t="s">
        <v>57</v>
      </c>
      <c r="G4" s="34" t="s">
        <v>58</v>
      </c>
      <c r="H4" s="34" t="s">
        <v>4</v>
      </c>
      <c r="I4" s="34" t="s">
        <v>5</v>
      </c>
      <c r="J4" s="35" t="s">
        <v>59</v>
      </c>
      <c r="K4" s="35" t="s">
        <v>6</v>
      </c>
      <c r="L4" s="35" t="s">
        <v>7</v>
      </c>
      <c r="M4" s="35" t="s">
        <v>8</v>
      </c>
      <c r="N4" s="35" t="s">
        <v>30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SUM(D6:D10)</f>
        <v>402530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5" si="1">SUM(D5:M5)</f>
        <v>402530</v>
      </c>
      <c r="O5" s="33">
        <f t="shared" ref="O5:O46" si="2">(N5/O$48)</f>
        <v>128.39872408293462</v>
      </c>
      <c r="P5" s="6"/>
    </row>
    <row r="6" spans="1:133">
      <c r="A6" s="12"/>
      <c r="B6" s="25">
        <v>311</v>
      </c>
      <c r="C6" s="20" t="s">
        <v>1</v>
      </c>
      <c r="D6" s="46">
        <v>28925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28925</v>
      </c>
      <c r="O6" s="47">
        <f t="shared" si="2"/>
        <v>9.2264752791068574</v>
      </c>
      <c r="P6" s="9"/>
    </row>
    <row r="7" spans="1:133">
      <c r="A7" s="12"/>
      <c r="B7" s="25">
        <v>312.10000000000002</v>
      </c>
      <c r="C7" s="20" t="s">
        <v>109</v>
      </c>
      <c r="D7" s="46">
        <v>185169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185169</v>
      </c>
      <c r="O7" s="47">
        <f t="shared" si="2"/>
        <v>59.065071770334932</v>
      </c>
      <c r="P7" s="9"/>
    </row>
    <row r="8" spans="1:133">
      <c r="A8" s="12"/>
      <c r="B8" s="25">
        <v>312.60000000000002</v>
      </c>
      <c r="C8" s="20" t="s">
        <v>10</v>
      </c>
      <c r="D8" s="46">
        <v>127372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127372</v>
      </c>
      <c r="O8" s="47">
        <f t="shared" si="2"/>
        <v>40.62902711323764</v>
      </c>
      <c r="P8" s="9"/>
    </row>
    <row r="9" spans="1:133">
      <c r="A9" s="12"/>
      <c r="B9" s="25">
        <v>315</v>
      </c>
      <c r="C9" s="20" t="s">
        <v>89</v>
      </c>
      <c r="D9" s="46">
        <v>55409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55409</v>
      </c>
      <c r="O9" s="47">
        <f t="shared" si="2"/>
        <v>17.67432216905901</v>
      </c>
      <c r="P9" s="9"/>
    </row>
    <row r="10" spans="1:133">
      <c r="A10" s="12"/>
      <c r="B10" s="25">
        <v>316</v>
      </c>
      <c r="C10" s="20" t="s">
        <v>90</v>
      </c>
      <c r="D10" s="46">
        <v>5655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5655</v>
      </c>
      <c r="O10" s="47">
        <f t="shared" si="2"/>
        <v>1.8038277511961722</v>
      </c>
      <c r="P10" s="9"/>
    </row>
    <row r="11" spans="1:133" ht="15.75">
      <c r="A11" s="29" t="s">
        <v>13</v>
      </c>
      <c r="B11" s="30"/>
      <c r="C11" s="31"/>
      <c r="D11" s="32">
        <f t="shared" ref="D11:M11" si="3">SUM(D12:D12)</f>
        <v>150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150</v>
      </c>
      <c r="O11" s="45">
        <f t="shared" si="2"/>
        <v>4.784688995215311E-2</v>
      </c>
      <c r="P11" s="10"/>
    </row>
    <row r="12" spans="1:133">
      <c r="A12" s="12"/>
      <c r="B12" s="25">
        <v>329</v>
      </c>
      <c r="C12" s="20" t="s">
        <v>14</v>
      </c>
      <c r="D12" s="46">
        <v>150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150</v>
      </c>
      <c r="O12" s="47">
        <f t="shared" si="2"/>
        <v>4.784688995215311E-2</v>
      </c>
      <c r="P12" s="9"/>
    </row>
    <row r="13" spans="1:133" ht="15.75">
      <c r="A13" s="29" t="s">
        <v>17</v>
      </c>
      <c r="B13" s="30"/>
      <c r="C13" s="31"/>
      <c r="D13" s="32">
        <f t="shared" ref="D13:M13" si="4">SUM(D14:D22)</f>
        <v>267655</v>
      </c>
      <c r="E13" s="32">
        <f t="shared" si="4"/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4">
        <f t="shared" si="1"/>
        <v>267655</v>
      </c>
      <c r="O13" s="45">
        <f t="shared" si="2"/>
        <v>85.376395534290268</v>
      </c>
      <c r="P13" s="10"/>
    </row>
    <row r="14" spans="1:133">
      <c r="A14" s="12"/>
      <c r="B14" s="25">
        <v>331.2</v>
      </c>
      <c r="C14" s="20" t="s">
        <v>16</v>
      </c>
      <c r="D14" s="46">
        <v>611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611</v>
      </c>
      <c r="O14" s="47">
        <f t="shared" si="2"/>
        <v>0.19489633173843701</v>
      </c>
      <c r="P14" s="9"/>
    </row>
    <row r="15" spans="1:133">
      <c r="A15" s="12"/>
      <c r="B15" s="25">
        <v>331.7</v>
      </c>
      <c r="C15" s="20" t="s">
        <v>18</v>
      </c>
      <c r="D15" s="46">
        <v>3789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3789</v>
      </c>
      <c r="O15" s="47">
        <f t="shared" si="2"/>
        <v>1.2086124401913876</v>
      </c>
      <c r="P15" s="9"/>
    </row>
    <row r="16" spans="1:133">
      <c r="A16" s="12"/>
      <c r="B16" s="25">
        <v>334.7</v>
      </c>
      <c r="C16" s="20" t="s">
        <v>20</v>
      </c>
      <c r="D16" s="46">
        <v>50000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5">SUM(D16:M16)</f>
        <v>50000</v>
      </c>
      <c r="O16" s="47">
        <f t="shared" si="2"/>
        <v>15.94896331738437</v>
      </c>
      <c r="P16" s="9"/>
    </row>
    <row r="17" spans="1:16">
      <c r="A17" s="12"/>
      <c r="B17" s="25">
        <v>335.12</v>
      </c>
      <c r="C17" s="20" t="s">
        <v>91</v>
      </c>
      <c r="D17" s="46">
        <v>108058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5"/>
        <v>108058</v>
      </c>
      <c r="O17" s="47">
        <f t="shared" si="2"/>
        <v>34.468261562998407</v>
      </c>
      <c r="P17" s="9"/>
    </row>
    <row r="18" spans="1:16">
      <c r="A18" s="12"/>
      <c r="B18" s="25">
        <v>335.14</v>
      </c>
      <c r="C18" s="20" t="s">
        <v>92</v>
      </c>
      <c r="D18" s="46">
        <v>210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210</v>
      </c>
      <c r="O18" s="47">
        <f t="shared" si="2"/>
        <v>6.6985645933014357E-2</v>
      </c>
      <c r="P18" s="9"/>
    </row>
    <row r="19" spans="1:16">
      <c r="A19" s="12"/>
      <c r="B19" s="25">
        <v>335.15</v>
      </c>
      <c r="C19" s="20" t="s">
        <v>93</v>
      </c>
      <c r="D19" s="46">
        <v>1103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1103</v>
      </c>
      <c r="O19" s="47">
        <f t="shared" si="2"/>
        <v>0.35183413078149922</v>
      </c>
      <c r="P19" s="9"/>
    </row>
    <row r="20" spans="1:16">
      <c r="A20" s="12"/>
      <c r="B20" s="25">
        <v>335.18</v>
      </c>
      <c r="C20" s="20" t="s">
        <v>94</v>
      </c>
      <c r="D20" s="46">
        <v>68869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68869</v>
      </c>
      <c r="O20" s="47">
        <f t="shared" si="2"/>
        <v>21.967783094098884</v>
      </c>
      <c r="P20" s="9"/>
    </row>
    <row r="21" spans="1:16">
      <c r="A21" s="12"/>
      <c r="B21" s="25">
        <v>335.49</v>
      </c>
      <c r="C21" s="20" t="s">
        <v>25</v>
      </c>
      <c r="D21" s="46">
        <v>4015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4015</v>
      </c>
      <c r="O21" s="47">
        <f t="shared" si="2"/>
        <v>1.2807017543859649</v>
      </c>
      <c r="P21" s="9"/>
    </row>
    <row r="22" spans="1:16">
      <c r="A22" s="12"/>
      <c r="B22" s="25">
        <v>337.2</v>
      </c>
      <c r="C22" s="20" t="s">
        <v>26</v>
      </c>
      <c r="D22" s="46">
        <v>31000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31000</v>
      </c>
      <c r="O22" s="47">
        <f t="shared" si="2"/>
        <v>9.8883572567783098</v>
      </c>
      <c r="P22" s="9"/>
    </row>
    <row r="23" spans="1:16" ht="15.75">
      <c r="A23" s="29" t="s">
        <v>32</v>
      </c>
      <c r="B23" s="30"/>
      <c r="C23" s="31"/>
      <c r="D23" s="32">
        <f t="shared" ref="D23:M23" si="6">SUM(D24:D35)</f>
        <v>524603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4957078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>SUM(D23:M23)</f>
        <v>5481681</v>
      </c>
      <c r="O23" s="45">
        <f t="shared" si="2"/>
        <v>1748.5425837320574</v>
      </c>
      <c r="P23" s="10"/>
    </row>
    <row r="24" spans="1:16">
      <c r="A24" s="12"/>
      <c r="B24" s="25">
        <v>341.9</v>
      </c>
      <c r="C24" s="20" t="s">
        <v>110</v>
      </c>
      <c r="D24" s="46">
        <v>183833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5" si="7">SUM(D24:M24)</f>
        <v>183833</v>
      </c>
      <c r="O24" s="47">
        <f t="shared" si="2"/>
        <v>58.638915470494418</v>
      </c>
      <c r="P24" s="9"/>
    </row>
    <row r="25" spans="1:16">
      <c r="A25" s="12"/>
      <c r="B25" s="25">
        <v>342.1</v>
      </c>
      <c r="C25" s="20" t="s">
        <v>36</v>
      </c>
      <c r="D25" s="46">
        <v>33159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33159</v>
      </c>
      <c r="O25" s="47">
        <f t="shared" si="2"/>
        <v>10.577033492822967</v>
      </c>
      <c r="P25" s="9"/>
    </row>
    <row r="26" spans="1:16">
      <c r="A26" s="12"/>
      <c r="B26" s="25">
        <v>343.1</v>
      </c>
      <c r="C26" s="20" t="s">
        <v>37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4047261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4047261</v>
      </c>
      <c r="O26" s="47">
        <f t="shared" si="2"/>
        <v>1290.9923444976077</v>
      </c>
      <c r="P26" s="9"/>
    </row>
    <row r="27" spans="1:16">
      <c r="A27" s="12"/>
      <c r="B27" s="25">
        <v>343.2</v>
      </c>
      <c r="C27" s="20" t="s">
        <v>38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265904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265904</v>
      </c>
      <c r="O27" s="47">
        <f t="shared" si="2"/>
        <v>84.817862838915474</v>
      </c>
      <c r="P27" s="9"/>
    </row>
    <row r="28" spans="1:16">
      <c r="A28" s="12"/>
      <c r="B28" s="25">
        <v>343.3</v>
      </c>
      <c r="C28" s="20" t="s">
        <v>39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246221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246221</v>
      </c>
      <c r="O28" s="47">
        <f t="shared" si="2"/>
        <v>78.539393939393946</v>
      </c>
      <c r="P28" s="9"/>
    </row>
    <row r="29" spans="1:16">
      <c r="A29" s="12"/>
      <c r="B29" s="25">
        <v>343.4</v>
      </c>
      <c r="C29" s="20" t="s">
        <v>40</v>
      </c>
      <c r="D29" s="46">
        <v>252509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252509</v>
      </c>
      <c r="O29" s="47">
        <f t="shared" si="2"/>
        <v>80.545135566188193</v>
      </c>
      <c r="P29" s="9"/>
    </row>
    <row r="30" spans="1:16">
      <c r="A30" s="12"/>
      <c r="B30" s="25">
        <v>343.5</v>
      </c>
      <c r="C30" s="20" t="s">
        <v>41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397692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397692</v>
      </c>
      <c r="O30" s="47">
        <f t="shared" si="2"/>
        <v>126.85550239234449</v>
      </c>
      <c r="P30" s="9"/>
    </row>
    <row r="31" spans="1:16">
      <c r="A31" s="12"/>
      <c r="B31" s="25">
        <v>345.9</v>
      </c>
      <c r="C31" s="20" t="s">
        <v>80</v>
      </c>
      <c r="D31" s="46">
        <v>6177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6177</v>
      </c>
      <c r="O31" s="47">
        <f t="shared" si="2"/>
        <v>1.9703349282296652</v>
      </c>
      <c r="P31" s="9"/>
    </row>
    <row r="32" spans="1:16">
      <c r="A32" s="12"/>
      <c r="B32" s="25">
        <v>346.4</v>
      </c>
      <c r="C32" s="20" t="s">
        <v>42</v>
      </c>
      <c r="D32" s="46">
        <v>33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33</v>
      </c>
      <c r="O32" s="47">
        <f t="shared" si="2"/>
        <v>1.0526315789473684E-2</v>
      </c>
      <c r="P32" s="9"/>
    </row>
    <row r="33" spans="1:119">
      <c r="A33" s="12"/>
      <c r="B33" s="25">
        <v>347.2</v>
      </c>
      <c r="C33" s="20" t="s">
        <v>72</v>
      </c>
      <c r="D33" s="46">
        <v>8753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8753</v>
      </c>
      <c r="O33" s="47">
        <f t="shared" si="2"/>
        <v>2.7920255183413079</v>
      </c>
      <c r="P33" s="9"/>
    </row>
    <row r="34" spans="1:119">
      <c r="A34" s="12"/>
      <c r="B34" s="25">
        <v>347.5</v>
      </c>
      <c r="C34" s="20" t="s">
        <v>46</v>
      </c>
      <c r="D34" s="46">
        <v>33962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33962</v>
      </c>
      <c r="O34" s="47">
        <f t="shared" si="2"/>
        <v>10.833173843700159</v>
      </c>
      <c r="P34" s="9"/>
    </row>
    <row r="35" spans="1:119">
      <c r="A35" s="12"/>
      <c r="B35" s="25">
        <v>348.93299999999999</v>
      </c>
      <c r="C35" s="20" t="s">
        <v>111</v>
      </c>
      <c r="D35" s="46">
        <v>6177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6177</v>
      </c>
      <c r="O35" s="47">
        <f t="shared" si="2"/>
        <v>1.9703349282296652</v>
      </c>
      <c r="P35" s="9"/>
    </row>
    <row r="36" spans="1:119" ht="15.75">
      <c r="A36" s="29" t="s">
        <v>33</v>
      </c>
      <c r="B36" s="30"/>
      <c r="C36" s="31"/>
      <c r="D36" s="32">
        <f t="shared" ref="D36:M36" si="8">SUM(D37:D37)</f>
        <v>6161</v>
      </c>
      <c r="E36" s="32">
        <f t="shared" si="8"/>
        <v>0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0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ref="N36:N46" si="9">SUM(D36:M36)</f>
        <v>6161</v>
      </c>
      <c r="O36" s="45">
        <f t="shared" si="2"/>
        <v>1.9652312599681021</v>
      </c>
      <c r="P36" s="10"/>
    </row>
    <row r="37" spans="1:119">
      <c r="A37" s="13"/>
      <c r="B37" s="39">
        <v>351.9</v>
      </c>
      <c r="C37" s="21" t="s">
        <v>112</v>
      </c>
      <c r="D37" s="46">
        <v>6161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6161</v>
      </c>
      <c r="O37" s="47">
        <f t="shared" si="2"/>
        <v>1.9652312599681021</v>
      </c>
      <c r="P37" s="9"/>
    </row>
    <row r="38" spans="1:119" ht="15.75">
      <c r="A38" s="29" t="s">
        <v>2</v>
      </c>
      <c r="B38" s="30"/>
      <c r="C38" s="31"/>
      <c r="D38" s="32">
        <f t="shared" ref="D38:M38" si="10">SUM(D39:D42)</f>
        <v>23976</v>
      </c>
      <c r="E38" s="32">
        <f t="shared" si="10"/>
        <v>0</v>
      </c>
      <c r="F38" s="32">
        <f t="shared" si="10"/>
        <v>0</v>
      </c>
      <c r="G38" s="32">
        <f t="shared" si="10"/>
        <v>0</v>
      </c>
      <c r="H38" s="32">
        <f t="shared" si="10"/>
        <v>0</v>
      </c>
      <c r="I38" s="32">
        <f t="shared" si="10"/>
        <v>4870</v>
      </c>
      <c r="J38" s="32">
        <f t="shared" si="10"/>
        <v>0</v>
      </c>
      <c r="K38" s="32">
        <f t="shared" si="10"/>
        <v>22402</v>
      </c>
      <c r="L38" s="32">
        <f t="shared" si="10"/>
        <v>0</v>
      </c>
      <c r="M38" s="32">
        <f t="shared" si="10"/>
        <v>0</v>
      </c>
      <c r="N38" s="32">
        <f t="shared" si="9"/>
        <v>51248</v>
      </c>
      <c r="O38" s="45">
        <f t="shared" si="2"/>
        <v>16.347049441786282</v>
      </c>
      <c r="P38" s="10"/>
    </row>
    <row r="39" spans="1:119">
      <c r="A39" s="12"/>
      <c r="B39" s="25">
        <v>361.1</v>
      </c>
      <c r="C39" s="20" t="s">
        <v>50</v>
      </c>
      <c r="D39" s="46">
        <v>1388</v>
      </c>
      <c r="E39" s="46">
        <v>0</v>
      </c>
      <c r="F39" s="46">
        <v>0</v>
      </c>
      <c r="G39" s="46">
        <v>0</v>
      </c>
      <c r="H39" s="46">
        <v>0</v>
      </c>
      <c r="I39" s="46">
        <v>4870</v>
      </c>
      <c r="J39" s="46">
        <v>0</v>
      </c>
      <c r="K39" s="46">
        <v>1784</v>
      </c>
      <c r="L39" s="46">
        <v>0</v>
      </c>
      <c r="M39" s="46">
        <v>0</v>
      </c>
      <c r="N39" s="46">
        <f t="shared" si="9"/>
        <v>8042</v>
      </c>
      <c r="O39" s="47">
        <f t="shared" si="2"/>
        <v>2.565231259968102</v>
      </c>
      <c r="P39" s="9"/>
    </row>
    <row r="40" spans="1:119">
      <c r="A40" s="12"/>
      <c r="B40" s="25">
        <v>362</v>
      </c>
      <c r="C40" s="20" t="s">
        <v>51</v>
      </c>
      <c r="D40" s="46">
        <v>22348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22348</v>
      </c>
      <c r="O40" s="47">
        <f t="shared" si="2"/>
        <v>7.1285486443381183</v>
      </c>
      <c r="P40" s="9"/>
    </row>
    <row r="41" spans="1:119">
      <c r="A41" s="12"/>
      <c r="B41" s="25">
        <v>368</v>
      </c>
      <c r="C41" s="20" t="s">
        <v>53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20618</v>
      </c>
      <c r="L41" s="46">
        <v>0</v>
      </c>
      <c r="M41" s="46">
        <v>0</v>
      </c>
      <c r="N41" s="46">
        <f t="shared" si="9"/>
        <v>20618</v>
      </c>
      <c r="O41" s="47">
        <f t="shared" si="2"/>
        <v>6.5767145135566185</v>
      </c>
      <c r="P41" s="9"/>
    </row>
    <row r="42" spans="1:119">
      <c r="A42" s="12"/>
      <c r="B42" s="25">
        <v>369.9</v>
      </c>
      <c r="C42" s="20" t="s">
        <v>54</v>
      </c>
      <c r="D42" s="46">
        <v>240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240</v>
      </c>
      <c r="O42" s="47">
        <f t="shared" si="2"/>
        <v>7.6555023923444973E-2</v>
      </c>
      <c r="P42" s="9"/>
    </row>
    <row r="43" spans="1:119" ht="15.75">
      <c r="A43" s="29" t="s">
        <v>34</v>
      </c>
      <c r="B43" s="30"/>
      <c r="C43" s="31"/>
      <c r="D43" s="32">
        <f t="shared" ref="D43:M43" si="11">SUM(D44:D45)</f>
        <v>1089816</v>
      </c>
      <c r="E43" s="32">
        <f t="shared" si="11"/>
        <v>0</v>
      </c>
      <c r="F43" s="32">
        <f t="shared" si="11"/>
        <v>0</v>
      </c>
      <c r="G43" s="32">
        <f t="shared" si="11"/>
        <v>39500</v>
      </c>
      <c r="H43" s="32">
        <f t="shared" si="11"/>
        <v>0</v>
      </c>
      <c r="I43" s="32">
        <f t="shared" si="11"/>
        <v>888</v>
      </c>
      <c r="J43" s="32">
        <f t="shared" si="11"/>
        <v>0</v>
      </c>
      <c r="K43" s="32">
        <f t="shared" si="11"/>
        <v>0</v>
      </c>
      <c r="L43" s="32">
        <f t="shared" si="11"/>
        <v>0</v>
      </c>
      <c r="M43" s="32">
        <f t="shared" si="11"/>
        <v>0</v>
      </c>
      <c r="N43" s="32">
        <f t="shared" si="9"/>
        <v>1130204</v>
      </c>
      <c r="O43" s="45">
        <f t="shared" si="2"/>
        <v>360.51164274322167</v>
      </c>
      <c r="P43" s="9"/>
    </row>
    <row r="44" spans="1:119">
      <c r="A44" s="12"/>
      <c r="B44" s="25">
        <v>381</v>
      </c>
      <c r="C44" s="20" t="s">
        <v>82</v>
      </c>
      <c r="D44" s="46">
        <v>1081036</v>
      </c>
      <c r="E44" s="46">
        <v>0</v>
      </c>
      <c r="F44" s="46">
        <v>0</v>
      </c>
      <c r="G44" s="46">
        <v>39500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1120536</v>
      </c>
      <c r="O44" s="47">
        <f t="shared" si="2"/>
        <v>357.42775119617227</v>
      </c>
      <c r="P44" s="9"/>
    </row>
    <row r="45" spans="1:119" ht="15.75" thickBot="1">
      <c r="A45" s="12"/>
      <c r="B45" s="25">
        <v>388.1</v>
      </c>
      <c r="C45" s="20" t="s">
        <v>106</v>
      </c>
      <c r="D45" s="46">
        <v>8780</v>
      </c>
      <c r="E45" s="46">
        <v>0</v>
      </c>
      <c r="F45" s="46">
        <v>0</v>
      </c>
      <c r="G45" s="46">
        <v>0</v>
      </c>
      <c r="H45" s="46">
        <v>0</v>
      </c>
      <c r="I45" s="46">
        <v>888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9668</v>
      </c>
      <c r="O45" s="47">
        <f t="shared" si="2"/>
        <v>3.0838915470494417</v>
      </c>
      <c r="P45" s="9"/>
    </row>
    <row r="46" spans="1:119" ht="16.5" thickBot="1">
      <c r="A46" s="14" t="s">
        <v>47</v>
      </c>
      <c r="B46" s="23"/>
      <c r="C46" s="22"/>
      <c r="D46" s="15">
        <f t="shared" ref="D46:M46" si="12">SUM(D5,D11,D13,D23,D36,D38,D43)</f>
        <v>2314891</v>
      </c>
      <c r="E46" s="15">
        <f t="shared" si="12"/>
        <v>0</v>
      </c>
      <c r="F46" s="15">
        <f t="shared" si="12"/>
        <v>0</v>
      </c>
      <c r="G46" s="15">
        <f t="shared" si="12"/>
        <v>39500</v>
      </c>
      <c r="H46" s="15">
        <f t="shared" si="12"/>
        <v>0</v>
      </c>
      <c r="I46" s="15">
        <f t="shared" si="12"/>
        <v>4962836</v>
      </c>
      <c r="J46" s="15">
        <f t="shared" si="12"/>
        <v>0</v>
      </c>
      <c r="K46" s="15">
        <f t="shared" si="12"/>
        <v>22402</v>
      </c>
      <c r="L46" s="15">
        <f t="shared" si="12"/>
        <v>0</v>
      </c>
      <c r="M46" s="15">
        <f t="shared" si="12"/>
        <v>0</v>
      </c>
      <c r="N46" s="15">
        <f t="shared" si="9"/>
        <v>7339629</v>
      </c>
      <c r="O46" s="38">
        <f t="shared" si="2"/>
        <v>2341.1894736842105</v>
      </c>
      <c r="P46" s="6"/>
      <c r="Q46" s="2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</row>
    <row r="47" spans="1:119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9"/>
    </row>
    <row r="48" spans="1:119">
      <c r="A48" s="40"/>
      <c r="B48" s="41"/>
      <c r="C48" s="41"/>
      <c r="D48" s="42"/>
      <c r="E48" s="42"/>
      <c r="F48" s="42"/>
      <c r="G48" s="42"/>
      <c r="H48" s="42"/>
      <c r="I48" s="42"/>
      <c r="J48" s="42"/>
      <c r="K48" s="42"/>
      <c r="L48" s="118" t="s">
        <v>113</v>
      </c>
      <c r="M48" s="118"/>
      <c r="N48" s="118"/>
      <c r="O48" s="43">
        <v>3135</v>
      </c>
    </row>
    <row r="49" spans="1:15">
      <c r="A49" s="119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7"/>
    </row>
    <row r="50" spans="1:15" ht="15.75" customHeight="1" thickBot="1">
      <c r="A50" s="120" t="s">
        <v>84</v>
      </c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100"/>
    </row>
  </sheetData>
  <mergeCells count="10">
    <mergeCell ref="L48:N48"/>
    <mergeCell ref="A49:O49"/>
    <mergeCell ref="A50:O5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2025-02-11T22:24:22Z</cp:lastPrinted>
  <dcterms:created xsi:type="dcterms:W3CDTF">2000-08-31T21:26:31Z</dcterms:created>
  <dcterms:modified xsi:type="dcterms:W3CDTF">2025-02-11T22:24:31Z</dcterms:modified>
</cp:coreProperties>
</file>