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2" documentId="11_C66A39F0BFED97DF9ADC2CE0CFA929C82E8E3CDE" xr6:coauthVersionLast="47" xr6:coauthVersionMax="47" xr10:uidLastSave="{09FF81A0-49D9-4510-92EA-41AEED38BC55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'2007'!$A$1:$O$27</definedName>
    <definedName name="_xlnm.Print_Area" localSheetId="15">'2008'!$A$1:$O$25</definedName>
    <definedName name="_xlnm.Print_Area" localSheetId="14">'2009'!$A$1:$O$23</definedName>
    <definedName name="_xlnm.Print_Area" localSheetId="13">'2010'!$A$1:$O$23</definedName>
    <definedName name="_xlnm.Print_Area" localSheetId="12">'2011'!$A$1:$O$24</definedName>
    <definedName name="_xlnm.Print_Area" localSheetId="11">'2012'!$A$1:$O$18</definedName>
    <definedName name="_xlnm.Print_Area" localSheetId="10">'2013'!$A$1:$O$18</definedName>
    <definedName name="_xlnm.Print_Area" localSheetId="9">'2014'!$A$1:$O$79</definedName>
    <definedName name="_xlnm.Print_Area" localSheetId="8">'2015'!$A$1:$O$22</definedName>
    <definedName name="_xlnm.Print_Area" localSheetId="7">'2016'!$A$1:$O$19</definedName>
    <definedName name="_xlnm.Print_Area" localSheetId="6">'2017'!$A$1:$O$21</definedName>
    <definedName name="_xlnm.Print_Area" localSheetId="5">'2018'!$A$1:$O$22</definedName>
    <definedName name="_xlnm.Print_Area" localSheetId="4">'2019'!$A$1:$O$21</definedName>
    <definedName name="_xlnm.Print_Area" localSheetId="3">'2020'!$A$1:$O$21</definedName>
    <definedName name="_xlnm.Print_Area" localSheetId="2">'2021'!$A$1:$P$21</definedName>
    <definedName name="_xlnm.Print_Area" localSheetId="1">'2022'!$A$1:$P$21</definedName>
    <definedName name="_xlnm.Print_Area" localSheetId="0">'2023'!$A$1:$P$22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9" l="1"/>
  <c r="F18" i="49"/>
  <c r="G18" i="49"/>
  <c r="H18" i="49"/>
  <c r="I18" i="49"/>
  <c r="J18" i="49"/>
  <c r="K18" i="49"/>
  <c r="L18" i="49"/>
  <c r="M18" i="49"/>
  <c r="N18" i="49"/>
  <c r="D18" i="49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5" i="49" l="1"/>
  <c r="P15" i="49" s="1"/>
  <c r="O13" i="49"/>
  <c r="P13" i="49" s="1"/>
  <c r="O11" i="49"/>
  <c r="P11" i="49" s="1"/>
  <c r="O8" i="49"/>
  <c r="P8" i="49" s="1"/>
  <c r="O5" i="49"/>
  <c r="P5" i="49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G17" i="48" s="1"/>
  <c r="F5" i="48"/>
  <c r="F17" i="48" s="1"/>
  <c r="E5" i="48"/>
  <c r="D5" i="48"/>
  <c r="O18" i="49" l="1"/>
  <c r="P18" i="49" s="1"/>
  <c r="H17" i="48"/>
  <c r="J17" i="48"/>
  <c r="N17" i="48"/>
  <c r="I17" i="48"/>
  <c r="K17" i="48"/>
  <c r="L17" i="48"/>
  <c r="M17" i="48"/>
  <c r="D17" i="48"/>
  <c r="E17" i="48"/>
  <c r="O15" i="48"/>
  <c r="P15" i="48" s="1"/>
  <c r="O13" i="48"/>
  <c r="P13" i="48" s="1"/>
  <c r="O11" i="48"/>
  <c r="P11" i="48" s="1"/>
  <c r="O5" i="48"/>
  <c r="P5" i="48" s="1"/>
  <c r="O7" i="48"/>
  <c r="P7" i="48" s="1"/>
  <c r="O17" i="48" l="1"/>
  <c r="P17" i="48" s="1"/>
  <c r="O16" i="47" l="1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/>
  <c r="N11" i="47"/>
  <c r="M11" i="47"/>
  <c r="L11" i="47"/>
  <c r="K11" i="47"/>
  <c r="J11" i="47"/>
  <c r="I11" i="47"/>
  <c r="H11" i="47"/>
  <c r="G11" i="47"/>
  <c r="G17" i="47" s="1"/>
  <c r="F11" i="47"/>
  <c r="E11" i="47"/>
  <c r="D11" i="47"/>
  <c r="O10" i="47"/>
  <c r="P10" i="47" s="1"/>
  <c r="O9" i="47"/>
  <c r="P9" i="47" s="1"/>
  <c r="O8" i="47"/>
  <c r="P8" i="47"/>
  <c r="N7" i="47"/>
  <c r="M7" i="47"/>
  <c r="L7" i="47"/>
  <c r="K7" i="47"/>
  <c r="J7" i="47"/>
  <c r="I7" i="47"/>
  <c r="H7" i="47"/>
  <c r="G7" i="47"/>
  <c r="F7" i="47"/>
  <c r="E7" i="47"/>
  <c r="D7" i="47"/>
  <c r="O6" i="47"/>
  <c r="P6" i="47" s="1"/>
  <c r="N5" i="47"/>
  <c r="N17" i="47" s="1"/>
  <c r="M5" i="47"/>
  <c r="M17" i="47" s="1"/>
  <c r="L5" i="47"/>
  <c r="K5" i="47"/>
  <c r="K17" i="47" s="1"/>
  <c r="J5" i="47"/>
  <c r="I5" i="47"/>
  <c r="H5" i="47"/>
  <c r="G5" i="47"/>
  <c r="F5" i="47"/>
  <c r="E5" i="47"/>
  <c r="D5" i="47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M11" i="46"/>
  <c r="M17" i="46" s="1"/>
  <c r="L11" i="46"/>
  <c r="K11" i="46"/>
  <c r="J11" i="46"/>
  <c r="I11" i="46"/>
  <c r="I17" i="46" s="1"/>
  <c r="H11" i="46"/>
  <c r="G11" i="46"/>
  <c r="F11" i="46"/>
  <c r="F17" i="46" s="1"/>
  <c r="E11" i="46"/>
  <c r="D11" i="46"/>
  <c r="N10" i="46"/>
  <c r="O10" i="46"/>
  <c r="N9" i="46"/>
  <c r="O9" i="46" s="1"/>
  <c r="N8" i="46"/>
  <c r="O8" i="46"/>
  <c r="M7" i="46"/>
  <c r="L7" i="46"/>
  <c r="K7" i="46"/>
  <c r="K17" i="46" s="1"/>
  <c r="J7" i="46"/>
  <c r="I7" i="46"/>
  <c r="H7" i="46"/>
  <c r="G7" i="46"/>
  <c r="F7" i="46"/>
  <c r="E7" i="46"/>
  <c r="D7" i="46"/>
  <c r="N6" i="46"/>
  <c r="O6" i="46"/>
  <c r="M5" i="46"/>
  <c r="L5" i="46"/>
  <c r="K5" i="46"/>
  <c r="J5" i="46"/>
  <c r="I5" i="46"/>
  <c r="H5" i="46"/>
  <c r="G5" i="46"/>
  <c r="F5" i="46"/>
  <c r="E5" i="46"/>
  <c r="D5" i="46"/>
  <c r="N16" i="45"/>
  <c r="O16" i="45"/>
  <c r="M15" i="45"/>
  <c r="L15" i="45"/>
  <c r="K15" i="45"/>
  <c r="J15" i="45"/>
  <c r="I15" i="45"/>
  <c r="H15" i="45"/>
  <c r="N15" i="45" s="1"/>
  <c r="O15" i="45" s="1"/>
  <c r="G15" i="45"/>
  <c r="F15" i="45"/>
  <c r="E15" i="45"/>
  <c r="D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/>
  <c r="M11" i="45"/>
  <c r="L11" i="45"/>
  <c r="K11" i="45"/>
  <c r="J11" i="45"/>
  <c r="I11" i="45"/>
  <c r="H11" i="45"/>
  <c r="G11" i="45"/>
  <c r="F11" i="45"/>
  <c r="E11" i="45"/>
  <c r="D11" i="45"/>
  <c r="N11" i="45" s="1"/>
  <c r="O11" i="45" s="1"/>
  <c r="N10" i="45"/>
  <c r="O10" i="45" s="1"/>
  <c r="N9" i="45"/>
  <c r="O9" i="45"/>
  <c r="N8" i="45"/>
  <c r="O8" i="45" s="1"/>
  <c r="M7" i="45"/>
  <c r="M17" i="45" s="1"/>
  <c r="L7" i="45"/>
  <c r="K7" i="45"/>
  <c r="J7" i="45"/>
  <c r="I7" i="45"/>
  <c r="H7" i="45"/>
  <c r="G7" i="45"/>
  <c r="F7" i="45"/>
  <c r="E7" i="45"/>
  <c r="D7" i="45"/>
  <c r="N6" i="45"/>
  <c r="O6" i="45" s="1"/>
  <c r="M5" i="45"/>
  <c r="L5" i="45"/>
  <c r="K5" i="45"/>
  <c r="J5" i="45"/>
  <c r="J17" i="45" s="1"/>
  <c r="I5" i="45"/>
  <c r="H5" i="45"/>
  <c r="G5" i="45"/>
  <c r="F5" i="45"/>
  <c r="E5" i="45"/>
  <c r="D5" i="45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/>
  <c r="N10" i="44"/>
  <c r="O10" i="44" s="1"/>
  <c r="N9" i="44"/>
  <c r="O9" i="44"/>
  <c r="N8" i="44"/>
  <c r="O8" i="44"/>
  <c r="M7" i="44"/>
  <c r="M18" i="44" s="1"/>
  <c r="L7" i="44"/>
  <c r="K7" i="44"/>
  <c r="J7" i="44"/>
  <c r="I7" i="44"/>
  <c r="H7" i="44"/>
  <c r="G7" i="44"/>
  <c r="F7" i="44"/>
  <c r="E7" i="44"/>
  <c r="D7" i="44"/>
  <c r="N6" i="44"/>
  <c r="O6" i="44"/>
  <c r="M5" i="44"/>
  <c r="L5" i="44"/>
  <c r="K5" i="44"/>
  <c r="K18" i="44" s="1"/>
  <c r="J5" i="44"/>
  <c r="I5" i="44"/>
  <c r="I18" i="44" s="1"/>
  <c r="H5" i="44"/>
  <c r="H18" i="44" s="1"/>
  <c r="G5" i="44"/>
  <c r="G18" i="44" s="1"/>
  <c r="F5" i="44"/>
  <c r="F18" i="44" s="1"/>
  <c r="E5" i="44"/>
  <c r="D5" i="44"/>
  <c r="N16" i="43"/>
  <c r="O16" i="43"/>
  <c r="M15" i="43"/>
  <c r="L15" i="43"/>
  <c r="K15" i="43"/>
  <c r="J15" i="43"/>
  <c r="I15" i="43"/>
  <c r="H15" i="43"/>
  <c r="G15" i="43"/>
  <c r="F15" i="43"/>
  <c r="E15" i="43"/>
  <c r="D15" i="43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M11" i="43"/>
  <c r="L11" i="43"/>
  <c r="K11" i="43"/>
  <c r="J11" i="43"/>
  <c r="I11" i="43"/>
  <c r="H11" i="43"/>
  <c r="G11" i="43"/>
  <c r="F11" i="43"/>
  <c r="E11" i="43"/>
  <c r="D11" i="43"/>
  <c r="D17" i="43" s="1"/>
  <c r="N10" i="43"/>
  <c r="O10" i="43"/>
  <c r="N9" i="43"/>
  <c r="O9" i="43" s="1"/>
  <c r="N8" i="43"/>
  <c r="O8" i="43" s="1"/>
  <c r="M7" i="43"/>
  <c r="L7" i="43"/>
  <c r="K7" i="43"/>
  <c r="J7" i="43"/>
  <c r="I7" i="43"/>
  <c r="H7" i="43"/>
  <c r="G7" i="43"/>
  <c r="F7" i="43"/>
  <c r="E7" i="43"/>
  <c r="D7" i="43"/>
  <c r="N6" i="43"/>
  <c r="O6" i="43" s="1"/>
  <c r="M5" i="43"/>
  <c r="L5" i="43"/>
  <c r="K5" i="43"/>
  <c r="J5" i="43"/>
  <c r="J17" i="43" s="1"/>
  <c r="I5" i="43"/>
  <c r="H5" i="43"/>
  <c r="H17" i="43" s="1"/>
  <c r="G5" i="43"/>
  <c r="F5" i="43"/>
  <c r="E5" i="43"/>
  <c r="D5" i="43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M11" i="42"/>
  <c r="L11" i="42"/>
  <c r="K11" i="42"/>
  <c r="J11" i="42"/>
  <c r="I11" i="42"/>
  <c r="H11" i="42"/>
  <c r="G11" i="42"/>
  <c r="F11" i="42"/>
  <c r="E11" i="42"/>
  <c r="D11" i="42"/>
  <c r="N10" i="42"/>
  <c r="O10" i="42"/>
  <c r="N9" i="42"/>
  <c r="O9" i="42" s="1"/>
  <c r="N8" i="42"/>
  <c r="O8" i="42"/>
  <c r="M7" i="42"/>
  <c r="L7" i="42"/>
  <c r="K7" i="42"/>
  <c r="J7" i="42"/>
  <c r="I7" i="42"/>
  <c r="N7" i="42" s="1"/>
  <c r="O7" i="42" s="1"/>
  <c r="H7" i="42"/>
  <c r="G7" i="42"/>
  <c r="F7" i="42"/>
  <c r="E7" i="42"/>
  <c r="D7" i="42"/>
  <c r="N6" i="42"/>
  <c r="O6" i="42"/>
  <c r="M5" i="42"/>
  <c r="L5" i="42"/>
  <c r="K5" i="42"/>
  <c r="J5" i="42"/>
  <c r="I5" i="42"/>
  <c r="H5" i="42"/>
  <c r="H15" i="42" s="1"/>
  <c r="G5" i="42"/>
  <c r="G15" i="42" s="1"/>
  <c r="F5" i="42"/>
  <c r="E5" i="42"/>
  <c r="D5" i="42"/>
  <c r="N5" i="42" s="1"/>
  <c r="O5" i="42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F23" i="41" s="1"/>
  <c r="E19" i="41"/>
  <c r="E23" i="41" s="1"/>
  <c r="D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/>
  <c r="M11" i="41"/>
  <c r="L11" i="41"/>
  <c r="K11" i="41"/>
  <c r="J11" i="41"/>
  <c r="I11" i="41"/>
  <c r="H11" i="41"/>
  <c r="G11" i="41"/>
  <c r="F11" i="41"/>
  <c r="E11" i="41"/>
  <c r="D11" i="41"/>
  <c r="N11" i="41" s="1"/>
  <c r="O11" i="41" s="1"/>
  <c r="N10" i="41"/>
  <c r="O10" i="41"/>
  <c r="N9" i="41"/>
  <c r="O9" i="41" s="1"/>
  <c r="N8" i="41"/>
  <c r="O8" i="4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M12" i="40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/>
  <c r="N10" i="40"/>
  <c r="O10" i="40" s="1"/>
  <c r="N9" i="40"/>
  <c r="O9" i="40"/>
  <c r="M8" i="40"/>
  <c r="L8" i="40"/>
  <c r="K8" i="40"/>
  <c r="J8" i="40"/>
  <c r="I8" i="40"/>
  <c r="H8" i="40"/>
  <c r="G8" i="40"/>
  <c r="F8" i="40"/>
  <c r="E8" i="40"/>
  <c r="D8" i="40"/>
  <c r="N7" i="40"/>
  <c r="O7" i="40"/>
  <c r="N6" i="40"/>
  <c r="O6" i="40"/>
  <c r="M5" i="40"/>
  <c r="L5" i="40"/>
  <c r="L18" i="40" s="1"/>
  <c r="K5" i="40"/>
  <c r="J5" i="40"/>
  <c r="J18" i="40" s="1"/>
  <c r="I5" i="40"/>
  <c r="I18" i="40" s="1"/>
  <c r="H5" i="40"/>
  <c r="H18" i="40" s="1"/>
  <c r="G5" i="40"/>
  <c r="G18" i="40" s="1"/>
  <c r="F5" i="40"/>
  <c r="E5" i="40"/>
  <c r="D5" i="40"/>
  <c r="N74" i="39"/>
  <c r="O74" i="39"/>
  <c r="N73" i="39"/>
  <c r="O73" i="39" s="1"/>
  <c r="N72" i="39"/>
  <c r="O72" i="39"/>
  <c r="N71" i="39"/>
  <c r="O71" i="39" s="1"/>
  <c r="N70" i="39"/>
  <c r="O70" i="39" s="1"/>
  <c r="N69" i="39"/>
  <c r="O69" i="39" s="1"/>
  <c r="N68" i="39"/>
  <c r="O68" i="39"/>
  <c r="N67" i="39"/>
  <c r="O67" i="39" s="1"/>
  <c r="N66" i="39"/>
  <c r="O66" i="39"/>
  <c r="N65" i="39"/>
  <c r="O65" i="39" s="1"/>
  <c r="N64" i="39"/>
  <c r="O64" i="39" s="1"/>
  <c r="M63" i="39"/>
  <c r="L63" i="39"/>
  <c r="K63" i="39"/>
  <c r="J63" i="39"/>
  <c r="I63" i="39"/>
  <c r="H63" i="39"/>
  <c r="G63" i="39"/>
  <c r="F63" i="39"/>
  <c r="E63" i="39"/>
  <c r="D63" i="39"/>
  <c r="N62" i="39"/>
  <c r="O62" i="39" s="1"/>
  <c r="N61" i="39"/>
  <c r="O61" i="39"/>
  <c r="N60" i="39"/>
  <c r="O60" i="39" s="1"/>
  <c r="N59" i="39"/>
  <c r="O59" i="39"/>
  <c r="N58" i="39"/>
  <c r="O58" i="39" s="1"/>
  <c r="N57" i="39"/>
  <c r="O57" i="39" s="1"/>
  <c r="N56" i="39"/>
  <c r="O56" i="39" s="1"/>
  <c r="M55" i="39"/>
  <c r="L55" i="39"/>
  <c r="K55" i="39"/>
  <c r="J55" i="39"/>
  <c r="I55" i="39"/>
  <c r="H55" i="39"/>
  <c r="G55" i="39"/>
  <c r="F55" i="39"/>
  <c r="E55" i="39"/>
  <c r="N55" i="39" s="1"/>
  <c r="O55" i="39" s="1"/>
  <c r="D55" i="39"/>
  <c r="N54" i="39"/>
  <c r="O54" i="39"/>
  <c r="N53" i="39"/>
  <c r="O53" i="39" s="1"/>
  <c r="N52" i="39"/>
  <c r="O52" i="39"/>
  <c r="N51" i="39"/>
  <c r="O51" i="39" s="1"/>
  <c r="N50" i="39"/>
  <c r="O50" i="39" s="1"/>
  <c r="N49" i="39"/>
  <c r="O49" i="39" s="1"/>
  <c r="M48" i="39"/>
  <c r="L48" i="39"/>
  <c r="K48" i="39"/>
  <c r="J48" i="39"/>
  <c r="I48" i="39"/>
  <c r="H48" i="39"/>
  <c r="G48" i="39"/>
  <c r="F48" i="39"/>
  <c r="E48" i="39"/>
  <c r="D48" i="39"/>
  <c r="N47" i="39"/>
  <c r="O47" i="39"/>
  <c r="N46" i="39"/>
  <c r="O46" i="39" s="1"/>
  <c r="N45" i="39"/>
  <c r="O45" i="39"/>
  <c r="N44" i="39"/>
  <c r="O44" i="39" s="1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1" i="39"/>
  <c r="O41" i="39" s="1"/>
  <c r="N40" i="39"/>
  <c r="O40" i="39"/>
  <c r="N39" i="39"/>
  <c r="O39" i="39" s="1"/>
  <c r="N38" i="39"/>
  <c r="O38" i="39"/>
  <c r="N37" i="39"/>
  <c r="O37" i="39" s="1"/>
  <c r="N36" i="39"/>
  <c r="O36" i="39" s="1"/>
  <c r="M35" i="39"/>
  <c r="L35" i="39"/>
  <c r="L75" i="39" s="1"/>
  <c r="K35" i="39"/>
  <c r="J35" i="39"/>
  <c r="I35" i="39"/>
  <c r="H35" i="39"/>
  <c r="G35" i="39"/>
  <c r="F35" i="39"/>
  <c r="E35" i="39"/>
  <c r="D35" i="39"/>
  <c r="N34" i="39"/>
  <c r="O34" i="39" s="1"/>
  <c r="N33" i="39"/>
  <c r="O33" i="39"/>
  <c r="N32" i="39"/>
  <c r="O32" i="39" s="1"/>
  <c r="N31" i="39"/>
  <c r="O31" i="39"/>
  <c r="N30" i="39"/>
  <c r="O30" i="39" s="1"/>
  <c r="N29" i="39"/>
  <c r="O29" i="39" s="1"/>
  <c r="N28" i="39"/>
  <c r="O28" i="39" s="1"/>
  <c r="N27" i="39"/>
  <c r="O27" i="39"/>
  <c r="O26" i="39"/>
  <c r="N26" i="39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 s="1"/>
  <c r="N23" i="39"/>
  <c r="O23" i="39" s="1"/>
  <c r="N22" i="39"/>
  <c r="O22" i="39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O6" i="39"/>
  <c r="N6" i="39"/>
  <c r="M5" i="39"/>
  <c r="L5" i="39"/>
  <c r="K5" i="39"/>
  <c r="K75" i="39" s="1"/>
  <c r="J5" i="39"/>
  <c r="I5" i="39"/>
  <c r="I75" i="39" s="1"/>
  <c r="H5" i="39"/>
  <c r="G5" i="39"/>
  <c r="G75" i="39" s="1"/>
  <c r="F5" i="39"/>
  <c r="F75" i="39" s="1"/>
  <c r="E5" i="39"/>
  <c r="E75" i="39" s="1"/>
  <c r="D5" i="39"/>
  <c r="D75" i="39" s="1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M13" i="38"/>
  <c r="L13" i="38"/>
  <c r="L21" i="38" s="1"/>
  <c r="K13" i="38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 s="1"/>
  <c r="M9" i="38"/>
  <c r="L9" i="38"/>
  <c r="K9" i="38"/>
  <c r="J9" i="38"/>
  <c r="I9" i="38"/>
  <c r="H9" i="38"/>
  <c r="G9" i="38"/>
  <c r="G21" i="38" s="1"/>
  <c r="F9" i="38"/>
  <c r="E9" i="38"/>
  <c r="D9" i="38"/>
  <c r="N9" i="38" s="1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5" i="38" s="1"/>
  <c r="O5" i="38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 s="1"/>
  <c r="N9" i="37"/>
  <c r="O9" i="37"/>
  <c r="N8" i="37"/>
  <c r="O8" i="37" s="1"/>
  <c r="M7" i="37"/>
  <c r="L7" i="37"/>
  <c r="K7" i="37"/>
  <c r="J7" i="37"/>
  <c r="J14" i="37" s="1"/>
  <c r="I7" i="37"/>
  <c r="H7" i="37"/>
  <c r="H14" i="37" s="1"/>
  <c r="G7" i="37"/>
  <c r="F7" i="37"/>
  <c r="F14" i="37" s="1"/>
  <c r="E7" i="37"/>
  <c r="D7" i="37"/>
  <c r="N6" i="37"/>
  <c r="O6" i="37" s="1"/>
  <c r="M5" i="37"/>
  <c r="L5" i="37"/>
  <c r="L14" i="37" s="1"/>
  <c r="K5" i="37"/>
  <c r="J5" i="37"/>
  <c r="I5" i="37"/>
  <c r="H5" i="37"/>
  <c r="G5" i="37"/>
  <c r="F5" i="37"/>
  <c r="E5" i="37"/>
  <c r="E14" i="37" s="1"/>
  <c r="D5" i="37"/>
  <c r="D14" i="37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/>
  <c r="N8" i="36"/>
  <c r="O8" i="36" s="1"/>
  <c r="M7" i="36"/>
  <c r="L7" i="36"/>
  <c r="K7" i="36"/>
  <c r="J7" i="36"/>
  <c r="I7" i="36"/>
  <c r="H7" i="36"/>
  <c r="G7" i="36"/>
  <c r="F7" i="36"/>
  <c r="E7" i="36"/>
  <c r="D7" i="36"/>
  <c r="N6" i="36"/>
  <c r="O6" i="36" s="1"/>
  <c r="M5" i="36"/>
  <c r="M14" i="36" s="1"/>
  <c r="L5" i="36"/>
  <c r="K5" i="36"/>
  <c r="J5" i="36"/>
  <c r="J14" i="36" s="1"/>
  <c r="I5" i="36"/>
  <c r="H5" i="36"/>
  <c r="G5" i="36"/>
  <c r="F5" i="36"/>
  <c r="F14" i="36"/>
  <c r="E5" i="36"/>
  <c r="D5" i="36"/>
  <c r="N19" i="35"/>
  <c r="O19" i="35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N12" i="35"/>
  <c r="O12" i="35" s="1"/>
  <c r="N11" i="35"/>
  <c r="O11" i="35"/>
  <c r="M10" i="35"/>
  <c r="L10" i="35"/>
  <c r="L20" i="35" s="1"/>
  <c r="K10" i="35"/>
  <c r="J10" i="35"/>
  <c r="I10" i="35"/>
  <c r="H10" i="35"/>
  <c r="G10" i="35"/>
  <c r="G20" i="35" s="1"/>
  <c r="F10" i="35"/>
  <c r="E10" i="35"/>
  <c r="D10" i="35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J20" i="35" s="1"/>
  <c r="I5" i="35"/>
  <c r="I20" i="35" s="1"/>
  <c r="H5" i="35"/>
  <c r="G5" i="35"/>
  <c r="F5" i="35"/>
  <c r="E5" i="35"/>
  <c r="E20" i="35" s="1"/>
  <c r="D5" i="35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M13" i="34"/>
  <c r="L13" i="34"/>
  <c r="L19" i="34" s="1"/>
  <c r="K13" i="34"/>
  <c r="J13" i="34"/>
  <c r="I13" i="34"/>
  <c r="I19" i="34" s="1"/>
  <c r="H13" i="34"/>
  <c r="H19" i="34" s="1"/>
  <c r="G13" i="34"/>
  <c r="F13" i="34"/>
  <c r="E13" i="34"/>
  <c r="D13" i="34"/>
  <c r="N13" i="34" s="1"/>
  <c r="O13" i="34" s="1"/>
  <c r="N12" i="34"/>
  <c r="O12" i="34" s="1"/>
  <c r="N11" i="34"/>
  <c r="O11" i="34" s="1"/>
  <c r="N10" i="34"/>
  <c r="O10" i="34"/>
  <c r="M9" i="34"/>
  <c r="L9" i="34"/>
  <c r="K9" i="34"/>
  <c r="J9" i="34"/>
  <c r="I9" i="34"/>
  <c r="H9" i="34"/>
  <c r="G9" i="34"/>
  <c r="G19" i="34" s="1"/>
  <c r="F9" i="34"/>
  <c r="E9" i="34"/>
  <c r="D9" i="34"/>
  <c r="N8" i="34"/>
  <c r="O8" i="34"/>
  <c r="N7" i="34"/>
  <c r="O7" i="34"/>
  <c r="N6" i="34"/>
  <c r="O6" i="34" s="1"/>
  <c r="M5" i="34"/>
  <c r="M19" i="34" s="1"/>
  <c r="L5" i="34"/>
  <c r="K5" i="34"/>
  <c r="J5" i="34"/>
  <c r="I5" i="34"/>
  <c r="H5" i="34"/>
  <c r="G5" i="34"/>
  <c r="F5" i="34"/>
  <c r="E5" i="34"/>
  <c r="D5" i="34"/>
  <c r="N5" i="34" s="1"/>
  <c r="O5" i="34" s="1"/>
  <c r="E17" i="33"/>
  <c r="F17" i="33"/>
  <c r="G17" i="33"/>
  <c r="H17" i="33"/>
  <c r="I17" i="33"/>
  <c r="J17" i="33"/>
  <c r="K17" i="33"/>
  <c r="L17" i="33"/>
  <c r="M17" i="33"/>
  <c r="D17" i="33"/>
  <c r="E15" i="33"/>
  <c r="F15" i="33"/>
  <c r="G15" i="33"/>
  <c r="H15" i="33"/>
  <c r="I15" i="33"/>
  <c r="J15" i="33"/>
  <c r="K15" i="33"/>
  <c r="L15" i="33"/>
  <c r="M15" i="33"/>
  <c r="E13" i="33"/>
  <c r="F13" i="33"/>
  <c r="F19" i="33" s="1"/>
  <c r="G13" i="33"/>
  <c r="H13" i="33"/>
  <c r="I13" i="33"/>
  <c r="J13" i="33"/>
  <c r="K13" i="33"/>
  <c r="L13" i="33"/>
  <c r="M13" i="33"/>
  <c r="E9" i="33"/>
  <c r="F9" i="33"/>
  <c r="G9" i="33"/>
  <c r="H9" i="33"/>
  <c r="I9" i="33"/>
  <c r="J9" i="33"/>
  <c r="K9" i="33"/>
  <c r="L9" i="33"/>
  <c r="M9" i="33"/>
  <c r="E5" i="33"/>
  <c r="F5" i="33"/>
  <c r="G5" i="33"/>
  <c r="H5" i="33"/>
  <c r="I5" i="33"/>
  <c r="J5" i="33"/>
  <c r="K5" i="33"/>
  <c r="L5" i="33"/>
  <c r="M5" i="33"/>
  <c r="D15" i="33"/>
  <c r="N15" i="33" s="1"/>
  <c r="O15" i="33" s="1"/>
  <c r="D13" i="33"/>
  <c r="D9" i="33"/>
  <c r="D5" i="33"/>
  <c r="D19" i="33" s="1"/>
  <c r="N18" i="33"/>
  <c r="O18" i="33"/>
  <c r="N16" i="33"/>
  <c r="O16" i="33" s="1"/>
  <c r="N14" i="33"/>
  <c r="O14" i="33"/>
  <c r="N6" i="33"/>
  <c r="O6" i="33"/>
  <c r="N7" i="33"/>
  <c r="O7" i="33" s="1"/>
  <c r="N8" i="33"/>
  <c r="O8" i="33"/>
  <c r="N11" i="33"/>
  <c r="O11" i="33"/>
  <c r="N12" i="33"/>
  <c r="O12" i="33" s="1"/>
  <c r="N10" i="33"/>
  <c r="O10" i="33"/>
  <c r="D19" i="34"/>
  <c r="N7" i="37" l="1"/>
  <c r="O7" i="37" s="1"/>
  <c r="N13" i="33"/>
  <c r="O13" i="33" s="1"/>
  <c r="K17" i="43"/>
  <c r="J19" i="33"/>
  <c r="N5" i="37"/>
  <c r="O5" i="37" s="1"/>
  <c r="M20" i="35"/>
  <c r="F15" i="42"/>
  <c r="N15" i="46"/>
  <c r="O15" i="46" s="1"/>
  <c r="M18" i="40"/>
  <c r="N11" i="46"/>
  <c r="O11" i="46" s="1"/>
  <c r="G19" i="33"/>
  <c r="E17" i="45"/>
  <c r="N19" i="38"/>
  <c r="O19" i="38" s="1"/>
  <c r="H23" i="41"/>
  <c r="I15" i="42"/>
  <c r="N13" i="42"/>
  <c r="O13" i="42" s="1"/>
  <c r="F17" i="45"/>
  <c r="O15" i="47"/>
  <c r="P15" i="47" s="1"/>
  <c r="E19" i="34"/>
  <c r="N19" i="34" s="1"/>
  <c r="O19" i="34" s="1"/>
  <c r="I14" i="36"/>
  <c r="M75" i="39"/>
  <c r="N48" i="39"/>
  <c r="O48" i="39" s="1"/>
  <c r="I23" i="41"/>
  <c r="J15" i="42"/>
  <c r="E18" i="44"/>
  <c r="G17" i="45"/>
  <c r="E19" i="33"/>
  <c r="I14" i="37"/>
  <c r="N15" i="39"/>
  <c r="O15" i="39" s="1"/>
  <c r="N63" i="39"/>
  <c r="O63" i="39" s="1"/>
  <c r="N16" i="40"/>
  <c r="O16" i="40" s="1"/>
  <c r="J23" i="41"/>
  <c r="K15" i="42"/>
  <c r="D15" i="42"/>
  <c r="N15" i="43"/>
  <c r="O15" i="43" s="1"/>
  <c r="D17" i="46"/>
  <c r="L19" i="33"/>
  <c r="K19" i="33"/>
  <c r="N17" i="33"/>
  <c r="O17" i="33" s="1"/>
  <c r="N14" i="40"/>
  <c r="O14" i="40" s="1"/>
  <c r="K23" i="41"/>
  <c r="I17" i="45"/>
  <c r="K14" i="37"/>
  <c r="N13" i="38"/>
  <c r="O13" i="38" s="1"/>
  <c r="L17" i="45"/>
  <c r="H17" i="46"/>
  <c r="J17" i="47"/>
  <c r="L17" i="43"/>
  <c r="L14" i="36"/>
  <c r="G17" i="46"/>
  <c r="N8" i="40"/>
  <c r="O8" i="40" s="1"/>
  <c r="N7" i="43"/>
  <c r="O7" i="43" s="1"/>
  <c r="E17" i="47"/>
  <c r="E15" i="42"/>
  <c r="O11" i="47"/>
  <c r="P11" i="47" s="1"/>
  <c r="N11" i="43"/>
  <c r="O11" i="43" s="1"/>
  <c r="D17" i="45"/>
  <c r="G14" i="36"/>
  <c r="I17" i="43"/>
  <c r="N17" i="43" s="1"/>
  <c r="O17" i="43" s="1"/>
  <c r="L18" i="44"/>
  <c r="M19" i="33"/>
  <c r="N15" i="34"/>
  <c r="O15" i="34" s="1"/>
  <c r="N35" i="39"/>
  <c r="O35" i="39" s="1"/>
  <c r="O7" i="47"/>
  <c r="P7" i="47" s="1"/>
  <c r="N5" i="35"/>
  <c r="O5" i="35" s="1"/>
  <c r="M21" i="38"/>
  <c r="K19" i="34"/>
  <c r="F20" i="35"/>
  <c r="H14" i="36"/>
  <c r="M14" i="37"/>
  <c r="N17" i="41"/>
  <c r="O17" i="41" s="1"/>
  <c r="N11" i="42"/>
  <c r="O11" i="42" s="1"/>
  <c r="H17" i="45"/>
  <c r="J17" i="46"/>
  <c r="F17" i="47"/>
  <c r="O13" i="47"/>
  <c r="P13" i="47" s="1"/>
  <c r="F19" i="34"/>
  <c r="N19" i="41"/>
  <c r="O19" i="41" s="1"/>
  <c r="F21" i="38"/>
  <c r="K14" i="36"/>
  <c r="J21" i="38"/>
  <c r="M23" i="41"/>
  <c r="J19" i="34"/>
  <c r="N7" i="36"/>
  <c r="O7" i="36" s="1"/>
  <c r="N12" i="37"/>
  <c r="O12" i="37" s="1"/>
  <c r="N5" i="40"/>
  <c r="O5" i="40" s="1"/>
  <c r="E17" i="43"/>
  <c r="N7" i="44"/>
  <c r="O7" i="44" s="1"/>
  <c r="N7" i="46"/>
  <c r="O7" i="46" s="1"/>
  <c r="H21" i="38"/>
  <c r="M17" i="43"/>
  <c r="N5" i="44"/>
  <c r="O5" i="44" s="1"/>
  <c r="H19" i="33"/>
  <c r="N19" i="33" s="1"/>
  <c r="O19" i="33" s="1"/>
  <c r="N9" i="34"/>
  <c r="O9" i="34" s="1"/>
  <c r="G23" i="41"/>
  <c r="N23" i="41" s="1"/>
  <c r="O23" i="41" s="1"/>
  <c r="N42" i="39"/>
  <c r="O42" i="39" s="1"/>
  <c r="L15" i="42"/>
  <c r="N12" i="36"/>
  <c r="O12" i="36" s="1"/>
  <c r="K17" i="45"/>
  <c r="N9" i="33"/>
  <c r="O9" i="33" s="1"/>
  <c r="N16" i="35"/>
  <c r="O16" i="35" s="1"/>
  <c r="E14" i="36"/>
  <c r="E18" i="40"/>
  <c r="K18" i="40"/>
  <c r="N21" i="41"/>
  <c r="O21" i="41" s="1"/>
  <c r="F17" i="43"/>
  <c r="N13" i="43"/>
  <c r="O13" i="43" s="1"/>
  <c r="L17" i="46"/>
  <c r="N13" i="46"/>
  <c r="O13" i="46" s="1"/>
  <c r="H17" i="47"/>
  <c r="O5" i="47"/>
  <c r="P5" i="47" s="1"/>
  <c r="D23" i="41"/>
  <c r="H75" i="39"/>
  <c r="N15" i="41"/>
  <c r="O15" i="41" s="1"/>
  <c r="J75" i="39"/>
  <c r="E17" i="46"/>
  <c r="D20" i="35"/>
  <c r="L23" i="41"/>
  <c r="M15" i="42"/>
  <c r="N16" i="44"/>
  <c r="O16" i="44" s="1"/>
  <c r="I19" i="33"/>
  <c r="K21" i="38"/>
  <c r="N5" i="33"/>
  <c r="O5" i="33" s="1"/>
  <c r="H20" i="35"/>
  <c r="K20" i="35"/>
  <c r="I21" i="38"/>
  <c r="N17" i="38"/>
  <c r="O17" i="38" s="1"/>
  <c r="N5" i="39"/>
  <c r="O5" i="39" s="1"/>
  <c r="F18" i="40"/>
  <c r="G17" i="43"/>
  <c r="N7" i="45"/>
  <c r="O7" i="45" s="1"/>
  <c r="I17" i="47"/>
  <c r="N17" i="46"/>
  <c r="O17" i="46" s="1"/>
  <c r="N20" i="35"/>
  <c r="O20" i="35" s="1"/>
  <c r="N75" i="39"/>
  <c r="O75" i="39" s="1"/>
  <c r="D17" i="47"/>
  <c r="D14" i="36"/>
  <c r="N5" i="46"/>
  <c r="O5" i="46" s="1"/>
  <c r="D21" i="38"/>
  <c r="G14" i="37"/>
  <c r="J18" i="44"/>
  <c r="L17" i="47"/>
  <c r="N5" i="41"/>
  <c r="O5" i="41" s="1"/>
  <c r="D18" i="44"/>
  <c r="D18" i="40"/>
  <c r="N10" i="35"/>
  <c r="O10" i="35" s="1"/>
  <c r="N5" i="45"/>
  <c r="O5" i="45" s="1"/>
  <c r="N5" i="43"/>
  <c r="O5" i="43" s="1"/>
  <c r="N5" i="36"/>
  <c r="O5" i="36" s="1"/>
  <c r="E21" i="38"/>
  <c r="N15" i="42" l="1"/>
  <c r="O15" i="42" s="1"/>
  <c r="N14" i="37"/>
  <c r="O14" i="37" s="1"/>
  <c r="N18" i="44"/>
  <c r="O18" i="44" s="1"/>
  <c r="N21" i="38"/>
  <c r="O21" i="38" s="1"/>
  <c r="N17" i="45"/>
  <c r="O17" i="45" s="1"/>
  <c r="N18" i="40"/>
  <c r="O18" i="40" s="1"/>
  <c r="N14" i="36"/>
  <c r="O14" i="36" s="1"/>
  <c r="O17" i="47"/>
  <c r="P17" i="47" s="1"/>
</calcChain>
</file>

<file path=xl/sharedStrings.xml><?xml version="1.0" encoding="utf-8"?>
<sst xmlns="http://schemas.openxmlformats.org/spreadsheetml/2006/main" count="634" uniqueCount="135">
  <si>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</si>
  <si>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</si>
  <si>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</si>
  <si>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</si>
  <si>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</si>
  <si>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</si>
  <si>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</si>
  <si>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</si>
  <si>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</si>
  <si>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</si>
  <si>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</si>
  <si>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</si>
  <si>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</si>
  <si>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</si>
  <si>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</si>
  <si>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</si>
  <si>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</si>
  <si>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</si>
  <si>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</si>
  <si>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</si>
  <si>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Financial and Administrative</t>
  </si>
  <si>
    <t>Debt Service Payments</t>
  </si>
  <si>
    <t>Physical Environment</t>
  </si>
  <si>
    <t>Gas Utility Services</t>
  </si>
  <si>
    <t>Water Utility Services</t>
  </si>
  <si>
    <t>Garbage / Solid Waste Control Services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</si>
  <si>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</si>
  <si>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</si>
  <si>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</si>
  <si>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</si>
  <si>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</si>
  <si>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</si>
  <si>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</si>
  <si>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Century Expenditures Reported by Account Code and Fund Type</t>
  </si>
  <si>
    <t>Local Fiscal Year Ended September 30, 2010</t>
  </si>
  <si>
    <t>2010 Municipal Census Population:</t>
  </si>
  <si>
    <t>Local Fiscal Year Ended September 30, 2011</t>
  </si>
  <si>
    <t>Other General Government Services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</si>
  <si>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</si>
  <si>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</si>
  <si>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</si>
  <si>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Sewer / Wastewater Services</t>
  </si>
  <si>
    <t>2012 Municipal Population:</t>
  </si>
  <si>
    <t>Local Fiscal Year Ended September 30, 2013</t>
  </si>
  <si>
    <t>2013 Municipal Population:</t>
  </si>
  <si>
    <t>Local Fiscal Year Ended September 30, 2008</t>
  </si>
  <si>
    <t>Economic Environment</t>
  </si>
  <si>
    <t>Other Economic Environment</t>
  </si>
  <si>
    <t>2008 Municipal Population:</t>
  </si>
  <si>
    <t>Local Fiscal Year Ended September 30, 2014</t>
  </si>
  <si>
    <t>Legislative</t>
  </si>
  <si>
    <t>Legal Counsel</t>
  </si>
  <si>
    <t>Comprehensive Planning</t>
  </si>
  <si>
    <t>Non-Court Information Systems</t>
  </si>
  <si>
    <t>Pension Benefits</t>
  </si>
  <si>
    <t>Other General Government</t>
  </si>
  <si>
    <t>Public Safety</t>
  </si>
  <si>
    <t>Law Enforcement</t>
  </si>
  <si>
    <t>Fire Control</t>
  </si>
  <si>
    <t>Detention / Corrections</t>
  </si>
  <si>
    <t>Protective Inspections</t>
  </si>
  <si>
    <t>Emergency and Disaster Relief</t>
  </si>
  <si>
    <t>Ambulance and Rescue Services</t>
  </si>
  <si>
    <t>Medical Examiners</t>
  </si>
  <si>
    <t>Consumer Affairs</t>
  </si>
  <si>
    <t>Other Public Safety</t>
  </si>
  <si>
    <t>Electric Utility Services</t>
  </si>
  <si>
    <t>Garbage / Solid Waste</t>
  </si>
  <si>
    <t>Water / Sewer Services</t>
  </si>
  <si>
    <t>Conservation / Resource Management</t>
  </si>
  <si>
    <t>Flood Control / Stormwater Control</t>
  </si>
  <si>
    <t>Other Physical Environment</t>
  </si>
  <si>
    <t>Road / Street Facilities</t>
  </si>
  <si>
    <t>Airports</t>
  </si>
  <si>
    <t>Water</t>
  </si>
  <si>
    <t>Mass Transit</t>
  </si>
  <si>
    <t>Parking Facilities</t>
  </si>
  <si>
    <t>Other Transportation</t>
  </si>
  <si>
    <t>Employment Development</t>
  </si>
  <si>
    <t>Industry Development</t>
  </si>
  <si>
    <t>Veterans Services</t>
  </si>
  <si>
    <t>Housing and Urban Development</t>
  </si>
  <si>
    <t>Human Services</t>
  </si>
  <si>
    <t>Hospitals</t>
  </si>
  <si>
    <t>Health</t>
  </si>
  <si>
    <t>Mental Health</t>
  </si>
  <si>
    <t>Public Assistance</t>
  </si>
  <si>
    <t>Developmental Disabilities</t>
  </si>
  <si>
    <t>Other Human Services</t>
  </si>
  <si>
    <t>Libraries</t>
  </si>
  <si>
    <t>Parks / Recreation</t>
  </si>
  <si>
    <t>Cultural Services</t>
  </si>
  <si>
    <t>Special Events</t>
  </si>
  <si>
    <t>Special Facilities</t>
  </si>
  <si>
    <t>Charter Schools</t>
  </si>
  <si>
    <t>Other Culture / Recreation</t>
  </si>
  <si>
    <t>Other Uses</t>
  </si>
  <si>
    <t>Interfund Transfers Out</t>
  </si>
  <si>
    <t>Installment Purchase Acquisitions</t>
  </si>
  <si>
    <t>Capital Lease Acquisitions</t>
  </si>
  <si>
    <t>Payment to Refunded Bond Escrow Agent</t>
  </si>
  <si>
    <t>Transfer Out from Constitutional Fee Officers</t>
  </si>
  <si>
    <t>Clerk of Court Excess Fee Functions</t>
  </si>
  <si>
    <t>Non-Cash Transfer Out from General Fixed Asset Account Group</t>
  </si>
  <si>
    <t>Other Non-Operating Disbursements</t>
  </si>
  <si>
    <t>Non-Operating Interest Expense</t>
  </si>
  <si>
    <t>Extraordinary Items (Loss)</t>
  </si>
  <si>
    <t>Special Items (Loss)</t>
  </si>
  <si>
    <t>2014 Municipal Population:</t>
  </si>
  <si>
    <t>Local Fiscal Year Ended September 30, 2015</t>
  </si>
  <si>
    <t>2015 Municipal Population:</t>
  </si>
  <si>
    <t>Local Fiscal Year Ended September 30, 2007</t>
  </si>
  <si>
    <t>Water-Sewer Combination Services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</si>
  <si>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</si>
  <si>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</si>
  <si>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</si>
  <si>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</si>
  <si>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</si>
  <si>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</si>
  <si>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</si>
  <si>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</si>
  <si>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</si>
  <si>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</si>
  <si>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</si>
  <si>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</si>
  <si>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</si>
  <si>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</si>
  <si>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</si>
  <si>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</si>
  <si>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</si>
  <si>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</si>
  <si>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</si>
  <si>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</si>
  <si>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Proprietary - Non-Operating Interest Expense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</si>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</sst>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735C5-BF25-4B58-862D-8ECC130ADA67}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132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125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126</v>
      </c>
      <c r="N4" s="98" t="s">
        <v>5</v>
      </c>
      <c r="O4" s="98" t="s">
        <v>127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SUM(D6:D7)</f>
        <v>674135</v>
      </c>
      <c r="E5" s="103">
        <f>SUM(E6:E7)</f>
        <v>280</v>
      </c>
      <c r="F5" s="103">
        <f>SUM(F6:F7)</f>
        <v>0</v>
      </c>
      <c r="G5" s="103">
        <f>SUM(G6:G7)</f>
        <v>0</v>
      </c>
      <c r="H5" s="103">
        <f>SUM(H6:H7)</f>
        <v>0</v>
      </c>
      <c r="I5" s="103">
        <f>SUM(I6:I7)</f>
        <v>0</v>
      </c>
      <c r="J5" s="103">
        <f>SUM(J6:J7)</f>
        <v>0</v>
      </c>
      <c r="K5" s="103">
        <f>SUM(K6:K7)</f>
        <v>0</v>
      </c>
      <c r="L5" s="103">
        <f>SUM(L6:L7)</f>
        <v>0</v>
      </c>
      <c r="M5" s="103">
        <f>SUM(M6:M7)</f>
        <v>0</v>
      </c>
      <c r="N5" s="103">
        <f>SUM(N6:N7)</f>
        <v>0</v>
      </c>
      <c r="O5" s="104">
        <f>SUM(D5:N5)</f>
        <v>674415</v>
      </c>
      <c r="P5" s="105">
        <f>(O5/P$20)</f>
        <v>400.96016646848989</v>
      </c>
      <c r="Q5" s="106"/>
    </row>
    <row r="6" spans="1:134">
      <c r="A6" s="108"/>
      <c r="B6" s="109">
        <v>513</v>
      </c>
      <c r="C6" s="110" t="s">
        <v>20</v>
      </c>
      <c r="D6" s="111">
        <v>674135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:O7" si="0">SUM(D6:N6)</f>
        <v>674135</v>
      </c>
      <c r="P6" s="112">
        <f>(O6/P$20)</f>
        <v>400.79369797859692</v>
      </c>
      <c r="Q6" s="113"/>
    </row>
    <row r="7" spans="1:134">
      <c r="A7" s="108"/>
      <c r="B7" s="109">
        <v>519</v>
      </c>
      <c r="C7" s="110" t="s">
        <v>37</v>
      </c>
      <c r="D7" s="111">
        <v>0</v>
      </c>
      <c r="E7" s="111">
        <v>280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si="0"/>
        <v>280</v>
      </c>
      <c r="P7" s="112">
        <f>(O7/P$20)</f>
        <v>0.16646848989298454</v>
      </c>
      <c r="Q7" s="113"/>
    </row>
    <row r="8" spans="1:134" ht="15.75">
      <c r="A8" s="114" t="s">
        <v>22</v>
      </c>
      <c r="B8" s="115"/>
      <c r="C8" s="116"/>
      <c r="D8" s="117">
        <f>SUM(D9:D10)</f>
        <v>0</v>
      </c>
      <c r="E8" s="117">
        <f>SUM(E9:E10)</f>
        <v>0</v>
      </c>
      <c r="F8" s="117">
        <f>SUM(F9:F10)</f>
        <v>0</v>
      </c>
      <c r="G8" s="117">
        <f>SUM(G9:G10)</f>
        <v>0</v>
      </c>
      <c r="H8" s="117">
        <f>SUM(H9:H10)</f>
        <v>0</v>
      </c>
      <c r="I8" s="117">
        <f>SUM(I9:I10)</f>
        <v>1865320</v>
      </c>
      <c r="J8" s="117">
        <f>SUM(J9:J10)</f>
        <v>0</v>
      </c>
      <c r="K8" s="117">
        <f>SUM(K9:K10)</f>
        <v>0</v>
      </c>
      <c r="L8" s="117">
        <f>SUM(L9:L10)</f>
        <v>0</v>
      </c>
      <c r="M8" s="117">
        <f>SUM(M9:M10)</f>
        <v>0</v>
      </c>
      <c r="N8" s="117">
        <f>SUM(N9:N10)</f>
        <v>0</v>
      </c>
      <c r="O8" s="118">
        <f>SUM(D8:N8)</f>
        <v>1865320</v>
      </c>
      <c r="P8" s="119">
        <f>(O8/P$20)</f>
        <v>1108.9892984542212</v>
      </c>
      <c r="Q8" s="120"/>
    </row>
    <row r="9" spans="1:134">
      <c r="A9" s="108"/>
      <c r="B9" s="109">
        <v>532</v>
      </c>
      <c r="C9" s="110" t="s">
        <v>23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755285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>SUM(D9:N9)</f>
        <v>755285</v>
      </c>
      <c r="P9" s="112">
        <f>(O9/P$20)</f>
        <v>449.03983353151011</v>
      </c>
      <c r="Q9" s="113"/>
    </row>
    <row r="10" spans="1:134">
      <c r="A10" s="108"/>
      <c r="B10" s="109">
        <v>536</v>
      </c>
      <c r="C10" s="110" t="s">
        <v>112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1110035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ref="O10:O14" si="1">SUM(D10:N10)</f>
        <v>1110035</v>
      </c>
      <c r="P10" s="112">
        <f>(O10/P$20)</f>
        <v>659.94946492271106</v>
      </c>
      <c r="Q10" s="113"/>
    </row>
    <row r="11" spans="1:134" ht="15.75">
      <c r="A11" s="114" t="s">
        <v>26</v>
      </c>
      <c r="B11" s="115"/>
      <c r="C11" s="116"/>
      <c r="D11" s="117">
        <f>SUM(D12:D12)</f>
        <v>300643</v>
      </c>
      <c r="E11" s="117">
        <f>SUM(E12:E12)</f>
        <v>0</v>
      </c>
      <c r="F11" s="117">
        <f>SUM(F12:F12)</f>
        <v>0</v>
      </c>
      <c r="G11" s="117">
        <f>SUM(G12:G12)</f>
        <v>0</v>
      </c>
      <c r="H11" s="117">
        <f>SUM(H12:H12)</f>
        <v>0</v>
      </c>
      <c r="I11" s="117">
        <f>SUM(I12:I12)</f>
        <v>0</v>
      </c>
      <c r="J11" s="117">
        <f>SUM(J12:J12)</f>
        <v>0</v>
      </c>
      <c r="K11" s="117">
        <f>SUM(K12:K12)</f>
        <v>0</v>
      </c>
      <c r="L11" s="117">
        <f>SUM(L12:L12)</f>
        <v>0</v>
      </c>
      <c r="M11" s="117">
        <f>SUM(M12:M12)</f>
        <v>0</v>
      </c>
      <c r="N11" s="117">
        <f>SUM(N12:N12)</f>
        <v>0</v>
      </c>
      <c r="O11" s="117">
        <f t="shared" si="1"/>
        <v>300643</v>
      </c>
      <c r="P11" s="119">
        <f>(O11/P$20)</f>
        <v>178.74137931034483</v>
      </c>
      <c r="Q11" s="120"/>
    </row>
    <row r="12" spans="1:134">
      <c r="A12" s="108"/>
      <c r="B12" s="109">
        <v>541</v>
      </c>
      <c r="C12" s="110" t="s">
        <v>27</v>
      </c>
      <c r="D12" s="111">
        <v>300643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300643</v>
      </c>
      <c r="P12" s="112">
        <f>(O12/P$20)</f>
        <v>178.74137931034483</v>
      </c>
      <c r="Q12" s="113"/>
    </row>
    <row r="13" spans="1:134" ht="15.75">
      <c r="A13" s="114" t="s">
        <v>28</v>
      </c>
      <c r="B13" s="115"/>
      <c r="C13" s="116"/>
      <c r="D13" s="117">
        <f>SUM(D14:D14)</f>
        <v>141490</v>
      </c>
      <c r="E13" s="117">
        <f>SUM(E14:E14)</f>
        <v>0</v>
      </c>
      <c r="F13" s="117">
        <f>SUM(F14:F14)</f>
        <v>0</v>
      </c>
      <c r="G13" s="117">
        <f>SUM(G14:G14)</f>
        <v>0</v>
      </c>
      <c r="H13" s="117">
        <f>SUM(H14:H14)</f>
        <v>0</v>
      </c>
      <c r="I13" s="117">
        <f>SUM(I14:I14)</f>
        <v>0</v>
      </c>
      <c r="J13" s="117">
        <f>SUM(J14:J14)</f>
        <v>0</v>
      </c>
      <c r="K13" s="117">
        <f>SUM(K14:K14)</f>
        <v>0</v>
      </c>
      <c r="L13" s="117">
        <f>SUM(L14:L14)</f>
        <v>0</v>
      </c>
      <c r="M13" s="117">
        <f>SUM(M14:M14)</f>
        <v>0</v>
      </c>
      <c r="N13" s="117">
        <f>SUM(N14:N14)</f>
        <v>0</v>
      </c>
      <c r="O13" s="117">
        <f>SUM(D13:N13)</f>
        <v>141490</v>
      </c>
      <c r="P13" s="119">
        <f>(O13/P$20)</f>
        <v>84.12009512485136</v>
      </c>
      <c r="Q13" s="113"/>
    </row>
    <row r="14" spans="1:134">
      <c r="A14" s="108"/>
      <c r="B14" s="109">
        <v>572</v>
      </c>
      <c r="C14" s="110" t="s">
        <v>29</v>
      </c>
      <c r="D14" s="111">
        <v>141490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141490</v>
      </c>
      <c r="P14" s="112">
        <f>(O14/P$20)</f>
        <v>84.12009512485136</v>
      </c>
      <c r="Q14" s="113"/>
    </row>
    <row r="15" spans="1:134" ht="15.75">
      <c r="A15" s="114" t="s">
        <v>31</v>
      </c>
      <c r="B15" s="115"/>
      <c r="C15" s="116"/>
      <c r="D15" s="117">
        <f>SUM(D16:D17)</f>
        <v>0</v>
      </c>
      <c r="E15" s="117">
        <f>SUM(E16:E17)</f>
        <v>401000</v>
      </c>
      <c r="F15" s="117">
        <f>SUM(F16:F17)</f>
        <v>0</v>
      </c>
      <c r="G15" s="117">
        <f>SUM(G16:G17)</f>
        <v>0</v>
      </c>
      <c r="H15" s="117">
        <f>SUM(H16:H17)</f>
        <v>0</v>
      </c>
      <c r="I15" s="117">
        <f>SUM(I16:I17)</f>
        <v>68148</v>
      </c>
      <c r="J15" s="117">
        <f>SUM(J16:J17)</f>
        <v>0</v>
      </c>
      <c r="K15" s="117">
        <f>SUM(K16:K17)</f>
        <v>0</v>
      </c>
      <c r="L15" s="117">
        <f>SUM(L16:L17)</f>
        <v>0</v>
      </c>
      <c r="M15" s="117">
        <f>SUM(M16:M17)</f>
        <v>0</v>
      </c>
      <c r="N15" s="117">
        <f>SUM(N16:N17)</f>
        <v>0</v>
      </c>
      <c r="O15" s="117">
        <f>SUM(D15:N15)</f>
        <v>469148</v>
      </c>
      <c r="P15" s="119">
        <f>(O15/P$20)</f>
        <v>278.92271105826399</v>
      </c>
      <c r="Q15" s="113"/>
    </row>
    <row r="16" spans="1:134">
      <c r="A16" s="108"/>
      <c r="B16" s="109">
        <v>581</v>
      </c>
      <c r="C16" s="110" t="s">
        <v>128</v>
      </c>
      <c r="D16" s="111">
        <v>0</v>
      </c>
      <c r="E16" s="111">
        <v>401000</v>
      </c>
      <c r="F16" s="111">
        <v>0</v>
      </c>
      <c r="G16" s="111">
        <v>0</v>
      </c>
      <c r="H16" s="111">
        <v>0</v>
      </c>
      <c r="I16" s="111">
        <v>63449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464449</v>
      </c>
      <c r="P16" s="112">
        <f>(O16/P$20)</f>
        <v>276.12901307966706</v>
      </c>
      <c r="Q16" s="113"/>
    </row>
    <row r="17" spans="1:120" ht="15.75" thickBot="1">
      <c r="A17" s="108"/>
      <c r="B17" s="109">
        <v>591</v>
      </c>
      <c r="C17" s="110" t="s">
        <v>133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4699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" si="2">SUM(D17:N17)</f>
        <v>4699</v>
      </c>
      <c r="P17" s="112">
        <f>(O17/P$20)</f>
        <v>2.7936979785969083</v>
      </c>
      <c r="Q17" s="113"/>
    </row>
    <row r="18" spans="1:120" ht="16.5" thickBot="1">
      <c r="A18" s="121" t="s">
        <v>10</v>
      </c>
      <c r="B18" s="122"/>
      <c r="C18" s="123"/>
      <c r="D18" s="124">
        <f>SUM(D5,D8,D11,D13,D15)</f>
        <v>1116268</v>
      </c>
      <c r="E18" s="124">
        <f t="shared" ref="E18:N18" si="3">SUM(E5,E8,E11,E13,E15)</f>
        <v>401280</v>
      </c>
      <c r="F18" s="124">
        <f t="shared" si="3"/>
        <v>0</v>
      </c>
      <c r="G18" s="124">
        <f t="shared" si="3"/>
        <v>0</v>
      </c>
      <c r="H18" s="124">
        <f t="shared" si="3"/>
        <v>0</v>
      </c>
      <c r="I18" s="124">
        <f t="shared" si="3"/>
        <v>1933468</v>
      </c>
      <c r="J18" s="124">
        <f t="shared" si="3"/>
        <v>0</v>
      </c>
      <c r="K18" s="124">
        <f t="shared" si="3"/>
        <v>0</v>
      </c>
      <c r="L18" s="124">
        <f t="shared" si="3"/>
        <v>0</v>
      </c>
      <c r="M18" s="124">
        <f t="shared" si="3"/>
        <v>0</v>
      </c>
      <c r="N18" s="124">
        <f t="shared" si="3"/>
        <v>0</v>
      </c>
      <c r="O18" s="124">
        <f>SUM(D18:N18)</f>
        <v>3451016</v>
      </c>
      <c r="P18" s="125">
        <f>(O18/P$20)</f>
        <v>2051.7336504161713</v>
      </c>
      <c r="Q18" s="106"/>
      <c r="R18" s="12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</row>
    <row r="19" spans="1:120">
      <c r="A19" s="127"/>
      <c r="B19" s="128"/>
      <c r="C19" s="128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30"/>
    </row>
    <row r="20" spans="1:120">
      <c r="A20" s="131"/>
      <c r="B20" s="132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6" t="s">
        <v>134</v>
      </c>
      <c r="N20" s="136"/>
      <c r="O20" s="136"/>
      <c r="P20" s="134">
        <v>1682</v>
      </c>
    </row>
    <row r="21" spans="1:120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  <row r="22" spans="1:120" ht="15.75" customHeight="1" thickBot="1">
      <c r="A22" s="140" t="s">
        <v>39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2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33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49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>SUM(D6:D14)</f>
        <v>0</v>
      </c>
      <c r="E5" s="59">
        <f t="shared" ref="E5:M5" si="0">SUM(E6:E14)</f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>SUM(D5:M5)</f>
        <v>0</v>
      </c>
      <c r="O5" s="61">
        <f t="shared" ref="O5:O68" si="1">(N5/O$77)</f>
        <v>0</v>
      </c>
      <c r="P5" s="62"/>
    </row>
    <row r="6" spans="1:133">
      <c r="A6" s="64"/>
      <c r="B6" s="65">
        <v>511</v>
      </c>
      <c r="C6" s="66" t="s">
        <v>50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0</v>
      </c>
      <c r="O6" s="68">
        <f t="shared" si="1"/>
        <v>0</v>
      </c>
      <c r="P6" s="69"/>
    </row>
    <row r="7" spans="1:133">
      <c r="A7" s="64"/>
      <c r="B7" s="65">
        <v>512</v>
      </c>
      <c r="C7" s="66" t="s">
        <v>19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4" si="2">SUM(D7:M7)</f>
        <v>0</v>
      </c>
      <c r="O7" s="68">
        <f t="shared" si="1"/>
        <v>0</v>
      </c>
      <c r="P7" s="69"/>
    </row>
    <row r="8" spans="1:133">
      <c r="A8" s="64"/>
      <c r="B8" s="65">
        <v>513</v>
      </c>
      <c r="C8" s="66" t="s">
        <v>20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0</v>
      </c>
      <c r="O8" s="68">
        <f t="shared" si="1"/>
        <v>0</v>
      </c>
      <c r="P8" s="69"/>
    </row>
    <row r="9" spans="1:133">
      <c r="A9" s="64"/>
      <c r="B9" s="65">
        <v>514</v>
      </c>
      <c r="C9" s="66" t="s">
        <v>51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0</v>
      </c>
      <c r="O9" s="68">
        <f t="shared" si="1"/>
        <v>0</v>
      </c>
      <c r="P9" s="69"/>
    </row>
    <row r="10" spans="1:133">
      <c r="A10" s="64"/>
      <c r="B10" s="65">
        <v>515</v>
      </c>
      <c r="C10" s="66" t="s">
        <v>52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0</v>
      </c>
      <c r="O10" s="68">
        <f t="shared" si="1"/>
        <v>0</v>
      </c>
      <c r="P10" s="69"/>
    </row>
    <row r="11" spans="1:133">
      <c r="A11" s="64"/>
      <c r="B11" s="65">
        <v>516</v>
      </c>
      <c r="C11" s="66" t="s">
        <v>53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0</v>
      </c>
      <c r="O11" s="68">
        <f t="shared" si="1"/>
        <v>0</v>
      </c>
      <c r="P11" s="69"/>
    </row>
    <row r="12" spans="1:133">
      <c r="A12" s="64"/>
      <c r="B12" s="65">
        <v>517</v>
      </c>
      <c r="C12" s="66" t="s">
        <v>21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0</v>
      </c>
      <c r="O12" s="68">
        <f t="shared" si="1"/>
        <v>0</v>
      </c>
      <c r="P12" s="69"/>
    </row>
    <row r="13" spans="1:133">
      <c r="A13" s="64"/>
      <c r="B13" s="65">
        <v>518</v>
      </c>
      <c r="C13" s="66" t="s">
        <v>54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0</v>
      </c>
      <c r="O13" s="68">
        <f t="shared" si="1"/>
        <v>0</v>
      </c>
      <c r="P13" s="69"/>
    </row>
    <row r="14" spans="1:133">
      <c r="A14" s="64"/>
      <c r="B14" s="65">
        <v>519</v>
      </c>
      <c r="C14" s="66" t="s">
        <v>55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2"/>
        <v>0</v>
      </c>
      <c r="O14" s="68">
        <f t="shared" si="1"/>
        <v>0</v>
      </c>
      <c r="P14" s="69"/>
    </row>
    <row r="15" spans="1:133" ht="15.75">
      <c r="A15" s="70" t="s">
        <v>56</v>
      </c>
      <c r="B15" s="71"/>
      <c r="C15" s="72"/>
      <c r="D15" s="73">
        <f>SUM(D16:D24)</f>
        <v>0</v>
      </c>
      <c r="E15" s="73">
        <f t="shared" ref="E15:M15" si="3">SUM(E16:E24)</f>
        <v>0</v>
      </c>
      <c r="F15" s="73">
        <f t="shared" si="3"/>
        <v>0</v>
      </c>
      <c r="G15" s="73">
        <f t="shared" si="3"/>
        <v>0</v>
      </c>
      <c r="H15" s="73">
        <f t="shared" si="3"/>
        <v>0</v>
      </c>
      <c r="I15" s="73">
        <f t="shared" si="3"/>
        <v>0</v>
      </c>
      <c r="J15" s="73">
        <f t="shared" si="3"/>
        <v>0</v>
      </c>
      <c r="K15" s="73">
        <f t="shared" si="3"/>
        <v>0</v>
      </c>
      <c r="L15" s="73">
        <f t="shared" si="3"/>
        <v>0</v>
      </c>
      <c r="M15" s="73">
        <f t="shared" si="3"/>
        <v>0</v>
      </c>
      <c r="N15" s="74">
        <f>SUM(D15:M15)</f>
        <v>0</v>
      </c>
      <c r="O15" s="75">
        <f t="shared" si="1"/>
        <v>0</v>
      </c>
      <c r="P15" s="76"/>
    </row>
    <row r="16" spans="1:133">
      <c r="A16" s="64"/>
      <c r="B16" s="65">
        <v>521</v>
      </c>
      <c r="C16" s="66" t="s">
        <v>57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>SUM(D16:M16)</f>
        <v>0</v>
      </c>
      <c r="O16" s="68">
        <f t="shared" si="1"/>
        <v>0</v>
      </c>
      <c r="P16" s="69"/>
    </row>
    <row r="17" spans="1:16">
      <c r="A17" s="64"/>
      <c r="B17" s="65">
        <v>522</v>
      </c>
      <c r="C17" s="66" t="s">
        <v>58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ref="N17:N24" si="4">SUM(D17:M17)</f>
        <v>0</v>
      </c>
      <c r="O17" s="68">
        <f t="shared" si="1"/>
        <v>0</v>
      </c>
      <c r="P17" s="69"/>
    </row>
    <row r="18" spans="1:16">
      <c r="A18" s="64"/>
      <c r="B18" s="65">
        <v>523</v>
      </c>
      <c r="C18" s="66" t="s">
        <v>59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0</v>
      </c>
      <c r="O18" s="68">
        <f t="shared" si="1"/>
        <v>0</v>
      </c>
      <c r="P18" s="69"/>
    </row>
    <row r="19" spans="1:16">
      <c r="A19" s="64"/>
      <c r="B19" s="65">
        <v>524</v>
      </c>
      <c r="C19" s="66" t="s">
        <v>60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0</v>
      </c>
      <c r="O19" s="68">
        <f t="shared" si="1"/>
        <v>0</v>
      </c>
      <c r="P19" s="69"/>
    </row>
    <row r="20" spans="1:16">
      <c r="A20" s="64"/>
      <c r="B20" s="65">
        <v>525</v>
      </c>
      <c r="C20" s="66" t="s">
        <v>61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0</v>
      </c>
      <c r="O20" s="68">
        <f t="shared" si="1"/>
        <v>0</v>
      </c>
      <c r="P20" s="69"/>
    </row>
    <row r="21" spans="1:16">
      <c r="A21" s="64"/>
      <c r="B21" s="65">
        <v>526</v>
      </c>
      <c r="C21" s="66" t="s">
        <v>62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0</v>
      </c>
      <c r="O21" s="68">
        <f t="shared" si="1"/>
        <v>0</v>
      </c>
      <c r="P21" s="69"/>
    </row>
    <row r="22" spans="1:16">
      <c r="A22" s="64"/>
      <c r="B22" s="65">
        <v>527</v>
      </c>
      <c r="C22" s="66" t="s">
        <v>63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0</v>
      </c>
      <c r="O22" s="68">
        <f t="shared" si="1"/>
        <v>0</v>
      </c>
      <c r="P22" s="69"/>
    </row>
    <row r="23" spans="1:16">
      <c r="A23" s="64"/>
      <c r="B23" s="65">
        <v>528</v>
      </c>
      <c r="C23" s="66" t="s">
        <v>64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0</v>
      </c>
      <c r="O23" s="68">
        <f t="shared" si="1"/>
        <v>0</v>
      </c>
      <c r="P23" s="69"/>
    </row>
    <row r="24" spans="1:16">
      <c r="A24" s="64"/>
      <c r="B24" s="65">
        <v>529</v>
      </c>
      <c r="C24" s="66" t="s">
        <v>65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0</v>
      </c>
      <c r="O24" s="68">
        <f t="shared" si="1"/>
        <v>0</v>
      </c>
      <c r="P24" s="69"/>
    </row>
    <row r="25" spans="1:16" ht="15.75">
      <c r="A25" s="70" t="s">
        <v>22</v>
      </c>
      <c r="B25" s="71"/>
      <c r="C25" s="72"/>
      <c r="D25" s="73">
        <f>SUM(D26:D34)</f>
        <v>0</v>
      </c>
      <c r="E25" s="73">
        <f t="shared" ref="E25:M25" si="5">SUM(E26:E34)</f>
        <v>0</v>
      </c>
      <c r="F25" s="73">
        <f t="shared" si="5"/>
        <v>0</v>
      </c>
      <c r="G25" s="73">
        <f t="shared" si="5"/>
        <v>0</v>
      </c>
      <c r="H25" s="73">
        <f t="shared" si="5"/>
        <v>0</v>
      </c>
      <c r="I25" s="73">
        <f t="shared" si="5"/>
        <v>0</v>
      </c>
      <c r="J25" s="73">
        <f t="shared" si="5"/>
        <v>0</v>
      </c>
      <c r="K25" s="73">
        <f t="shared" si="5"/>
        <v>0</v>
      </c>
      <c r="L25" s="73">
        <f t="shared" si="5"/>
        <v>0</v>
      </c>
      <c r="M25" s="73">
        <f t="shared" si="5"/>
        <v>0</v>
      </c>
      <c r="N25" s="74">
        <f>SUM(D25:M25)</f>
        <v>0</v>
      </c>
      <c r="O25" s="75">
        <f t="shared" si="1"/>
        <v>0</v>
      </c>
      <c r="P25" s="76"/>
    </row>
    <row r="26" spans="1:16">
      <c r="A26" s="64"/>
      <c r="B26" s="65">
        <v>531</v>
      </c>
      <c r="C26" s="66" t="s">
        <v>66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>SUM(D26:M26)</f>
        <v>0</v>
      </c>
      <c r="O26" s="68">
        <f t="shared" si="1"/>
        <v>0</v>
      </c>
      <c r="P26" s="69"/>
    </row>
    <row r="27" spans="1:16">
      <c r="A27" s="64"/>
      <c r="B27" s="65">
        <v>532</v>
      </c>
      <c r="C27" s="66" t="s">
        <v>23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>SUM(D27:M27)</f>
        <v>0</v>
      </c>
      <c r="O27" s="68">
        <f t="shared" si="1"/>
        <v>0</v>
      </c>
      <c r="P27" s="69"/>
    </row>
    <row r="28" spans="1:16">
      <c r="A28" s="64"/>
      <c r="B28" s="65">
        <v>533</v>
      </c>
      <c r="C28" s="66" t="s">
        <v>24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ref="N28:N34" si="6">SUM(D28:M28)</f>
        <v>0</v>
      </c>
      <c r="O28" s="68">
        <f t="shared" si="1"/>
        <v>0</v>
      </c>
      <c r="P28" s="69"/>
    </row>
    <row r="29" spans="1:16">
      <c r="A29" s="64"/>
      <c r="B29" s="65">
        <v>534</v>
      </c>
      <c r="C29" s="66" t="s">
        <v>67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6"/>
        <v>0</v>
      </c>
      <c r="O29" s="68">
        <f t="shared" si="1"/>
        <v>0</v>
      </c>
      <c r="P29" s="69"/>
    </row>
    <row r="30" spans="1:16">
      <c r="A30" s="64"/>
      <c r="B30" s="65">
        <v>535</v>
      </c>
      <c r="C30" s="66" t="s">
        <v>41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6"/>
        <v>0</v>
      </c>
      <c r="O30" s="68">
        <f t="shared" si="1"/>
        <v>0</v>
      </c>
      <c r="P30" s="69"/>
    </row>
    <row r="31" spans="1:16">
      <c r="A31" s="64"/>
      <c r="B31" s="65">
        <v>536</v>
      </c>
      <c r="C31" s="66" t="s">
        <v>68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6"/>
        <v>0</v>
      </c>
      <c r="O31" s="68">
        <f t="shared" si="1"/>
        <v>0</v>
      </c>
      <c r="P31" s="69"/>
    </row>
    <row r="32" spans="1:16">
      <c r="A32" s="64"/>
      <c r="B32" s="65">
        <v>537</v>
      </c>
      <c r="C32" s="66" t="s">
        <v>69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6"/>
        <v>0</v>
      </c>
      <c r="O32" s="68">
        <f t="shared" si="1"/>
        <v>0</v>
      </c>
      <c r="P32" s="69"/>
    </row>
    <row r="33" spans="1:16">
      <c r="A33" s="64"/>
      <c r="B33" s="65">
        <v>538</v>
      </c>
      <c r="C33" s="66" t="s">
        <v>70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6"/>
        <v>0</v>
      </c>
      <c r="O33" s="68">
        <f t="shared" si="1"/>
        <v>0</v>
      </c>
      <c r="P33" s="69"/>
    </row>
    <row r="34" spans="1:16">
      <c r="A34" s="64"/>
      <c r="B34" s="65">
        <v>539</v>
      </c>
      <c r="C34" s="66" t="s">
        <v>71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6"/>
        <v>0</v>
      </c>
      <c r="O34" s="68">
        <f t="shared" si="1"/>
        <v>0</v>
      </c>
      <c r="P34" s="69"/>
    </row>
    <row r="35" spans="1:16" ht="15.75">
      <c r="A35" s="70" t="s">
        <v>26</v>
      </c>
      <c r="B35" s="71"/>
      <c r="C35" s="72"/>
      <c r="D35" s="73">
        <f>SUM(D36:D41)</f>
        <v>0</v>
      </c>
      <c r="E35" s="73">
        <f t="shared" ref="E35:M35" si="7">SUM(E36:E41)</f>
        <v>0</v>
      </c>
      <c r="F35" s="73">
        <f t="shared" si="7"/>
        <v>0</v>
      </c>
      <c r="G35" s="73">
        <f t="shared" si="7"/>
        <v>0</v>
      </c>
      <c r="H35" s="73">
        <f t="shared" si="7"/>
        <v>0</v>
      </c>
      <c r="I35" s="73">
        <f t="shared" si="7"/>
        <v>0</v>
      </c>
      <c r="J35" s="73">
        <f t="shared" si="7"/>
        <v>0</v>
      </c>
      <c r="K35" s="73">
        <f t="shared" si="7"/>
        <v>0</v>
      </c>
      <c r="L35" s="73">
        <f t="shared" si="7"/>
        <v>0</v>
      </c>
      <c r="M35" s="73">
        <f t="shared" si="7"/>
        <v>0</v>
      </c>
      <c r="N35" s="73">
        <f t="shared" ref="N35:N49" si="8">SUM(D35:M35)</f>
        <v>0</v>
      </c>
      <c r="O35" s="75">
        <f t="shared" si="1"/>
        <v>0</v>
      </c>
      <c r="P35" s="76"/>
    </row>
    <row r="36" spans="1:16">
      <c r="A36" s="64"/>
      <c r="B36" s="65">
        <v>541</v>
      </c>
      <c r="C36" s="66" t="s">
        <v>72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8"/>
        <v>0</v>
      </c>
      <c r="O36" s="68">
        <f t="shared" si="1"/>
        <v>0</v>
      </c>
      <c r="P36" s="69"/>
    </row>
    <row r="37" spans="1:16">
      <c r="A37" s="64"/>
      <c r="B37" s="65">
        <v>542</v>
      </c>
      <c r="C37" s="66" t="s">
        <v>73</v>
      </c>
      <c r="D37" s="67">
        <v>0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f t="shared" si="8"/>
        <v>0</v>
      </c>
      <c r="O37" s="68">
        <f t="shared" si="1"/>
        <v>0</v>
      </c>
      <c r="P37" s="69"/>
    </row>
    <row r="38" spans="1:16">
      <c r="A38" s="64"/>
      <c r="B38" s="65">
        <v>543</v>
      </c>
      <c r="C38" s="66" t="s">
        <v>74</v>
      </c>
      <c r="D38" s="67">
        <v>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f t="shared" si="8"/>
        <v>0</v>
      </c>
      <c r="O38" s="68">
        <f t="shared" si="1"/>
        <v>0</v>
      </c>
      <c r="P38" s="69"/>
    </row>
    <row r="39" spans="1:16">
      <c r="A39" s="64"/>
      <c r="B39" s="65">
        <v>544</v>
      </c>
      <c r="C39" s="66" t="s">
        <v>75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f t="shared" si="8"/>
        <v>0</v>
      </c>
      <c r="O39" s="68">
        <f t="shared" si="1"/>
        <v>0</v>
      </c>
      <c r="P39" s="69"/>
    </row>
    <row r="40" spans="1:16">
      <c r="A40" s="64"/>
      <c r="B40" s="65">
        <v>545</v>
      </c>
      <c r="C40" s="66" t="s">
        <v>76</v>
      </c>
      <c r="D40" s="67">
        <v>0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f t="shared" si="8"/>
        <v>0</v>
      </c>
      <c r="O40" s="68">
        <f t="shared" si="1"/>
        <v>0</v>
      </c>
      <c r="P40" s="69"/>
    </row>
    <row r="41" spans="1:16">
      <c r="A41" s="64"/>
      <c r="B41" s="65">
        <v>549</v>
      </c>
      <c r="C41" s="66" t="s">
        <v>77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f t="shared" si="8"/>
        <v>0</v>
      </c>
      <c r="O41" s="68">
        <f t="shared" si="1"/>
        <v>0</v>
      </c>
      <c r="P41" s="69"/>
    </row>
    <row r="42" spans="1:16" ht="15.75">
      <c r="A42" s="70" t="s">
        <v>46</v>
      </c>
      <c r="B42" s="71"/>
      <c r="C42" s="72"/>
      <c r="D42" s="73">
        <f>SUM(D43:D47)</f>
        <v>0</v>
      </c>
      <c r="E42" s="73">
        <f t="shared" ref="E42:M42" si="9">SUM(E43:E47)</f>
        <v>0</v>
      </c>
      <c r="F42" s="73">
        <f t="shared" si="9"/>
        <v>0</v>
      </c>
      <c r="G42" s="73">
        <f t="shared" si="9"/>
        <v>0</v>
      </c>
      <c r="H42" s="73">
        <f t="shared" si="9"/>
        <v>0</v>
      </c>
      <c r="I42" s="73">
        <f t="shared" si="9"/>
        <v>0</v>
      </c>
      <c r="J42" s="73">
        <f t="shared" si="9"/>
        <v>0</v>
      </c>
      <c r="K42" s="73">
        <f t="shared" si="9"/>
        <v>0</v>
      </c>
      <c r="L42" s="73">
        <f t="shared" si="9"/>
        <v>0</v>
      </c>
      <c r="M42" s="73">
        <f t="shared" si="9"/>
        <v>0</v>
      </c>
      <c r="N42" s="73">
        <f t="shared" si="8"/>
        <v>0</v>
      </c>
      <c r="O42" s="75">
        <f t="shared" si="1"/>
        <v>0</v>
      </c>
      <c r="P42" s="76"/>
    </row>
    <row r="43" spans="1:16">
      <c r="A43" s="64"/>
      <c r="B43" s="65">
        <v>551</v>
      </c>
      <c r="C43" s="66" t="s">
        <v>78</v>
      </c>
      <c r="D43" s="67">
        <v>0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f t="shared" si="8"/>
        <v>0</v>
      </c>
      <c r="O43" s="68">
        <f t="shared" si="1"/>
        <v>0</v>
      </c>
      <c r="P43" s="69"/>
    </row>
    <row r="44" spans="1:16">
      <c r="A44" s="64"/>
      <c r="B44" s="65">
        <v>552</v>
      </c>
      <c r="C44" s="66" t="s">
        <v>79</v>
      </c>
      <c r="D44" s="67">
        <v>0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f t="shared" si="8"/>
        <v>0</v>
      </c>
      <c r="O44" s="68">
        <f t="shared" si="1"/>
        <v>0</v>
      </c>
      <c r="P44" s="69"/>
    </row>
    <row r="45" spans="1:16">
      <c r="A45" s="64"/>
      <c r="B45" s="65">
        <v>553</v>
      </c>
      <c r="C45" s="66" t="s">
        <v>80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f t="shared" si="8"/>
        <v>0</v>
      </c>
      <c r="O45" s="68">
        <f t="shared" si="1"/>
        <v>0</v>
      </c>
      <c r="P45" s="69"/>
    </row>
    <row r="46" spans="1:16">
      <c r="A46" s="64"/>
      <c r="B46" s="65">
        <v>554</v>
      </c>
      <c r="C46" s="66" t="s">
        <v>81</v>
      </c>
      <c r="D46" s="67">
        <v>0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f t="shared" si="8"/>
        <v>0</v>
      </c>
      <c r="O46" s="68">
        <f t="shared" si="1"/>
        <v>0</v>
      </c>
      <c r="P46" s="69"/>
    </row>
    <row r="47" spans="1:16">
      <c r="A47" s="64"/>
      <c r="B47" s="65">
        <v>559</v>
      </c>
      <c r="C47" s="66" t="s">
        <v>47</v>
      </c>
      <c r="D47" s="67">
        <v>0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f t="shared" si="8"/>
        <v>0</v>
      </c>
      <c r="O47" s="68">
        <f t="shared" si="1"/>
        <v>0</v>
      </c>
      <c r="P47" s="69"/>
    </row>
    <row r="48" spans="1:16" ht="15.75">
      <c r="A48" s="70" t="s">
        <v>82</v>
      </c>
      <c r="B48" s="71"/>
      <c r="C48" s="72"/>
      <c r="D48" s="73">
        <f>SUM(D49:D54)</f>
        <v>0</v>
      </c>
      <c r="E48" s="73">
        <f t="shared" ref="E48:M48" si="10">SUM(E49:E54)</f>
        <v>0</v>
      </c>
      <c r="F48" s="73">
        <f t="shared" si="10"/>
        <v>0</v>
      </c>
      <c r="G48" s="73">
        <f t="shared" si="10"/>
        <v>0</v>
      </c>
      <c r="H48" s="73">
        <f t="shared" si="10"/>
        <v>0</v>
      </c>
      <c r="I48" s="73">
        <f t="shared" si="10"/>
        <v>0</v>
      </c>
      <c r="J48" s="73">
        <f t="shared" si="10"/>
        <v>0</v>
      </c>
      <c r="K48" s="73">
        <f t="shared" si="10"/>
        <v>0</v>
      </c>
      <c r="L48" s="73">
        <f t="shared" si="10"/>
        <v>0</v>
      </c>
      <c r="M48" s="73">
        <f t="shared" si="10"/>
        <v>0</v>
      </c>
      <c r="N48" s="73">
        <f t="shared" si="8"/>
        <v>0</v>
      </c>
      <c r="O48" s="75">
        <f t="shared" si="1"/>
        <v>0</v>
      </c>
      <c r="P48" s="76"/>
    </row>
    <row r="49" spans="1:16">
      <c r="A49" s="64"/>
      <c r="B49" s="65">
        <v>561</v>
      </c>
      <c r="C49" s="66" t="s">
        <v>83</v>
      </c>
      <c r="D49" s="67">
        <v>0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f t="shared" si="8"/>
        <v>0</v>
      </c>
      <c r="O49" s="68">
        <f t="shared" si="1"/>
        <v>0</v>
      </c>
      <c r="P49" s="69"/>
    </row>
    <row r="50" spans="1:16">
      <c r="A50" s="64"/>
      <c r="B50" s="65">
        <v>562</v>
      </c>
      <c r="C50" s="66" t="s">
        <v>84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f t="shared" ref="N50:N62" si="11">SUM(D50:M50)</f>
        <v>0</v>
      </c>
      <c r="O50" s="68">
        <f t="shared" si="1"/>
        <v>0</v>
      </c>
      <c r="P50" s="69"/>
    </row>
    <row r="51" spans="1:16">
      <c r="A51" s="64"/>
      <c r="B51" s="65">
        <v>563</v>
      </c>
      <c r="C51" s="66" t="s">
        <v>85</v>
      </c>
      <c r="D51" s="67">
        <v>0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f t="shared" si="11"/>
        <v>0</v>
      </c>
      <c r="O51" s="68">
        <f t="shared" si="1"/>
        <v>0</v>
      </c>
      <c r="P51" s="69"/>
    </row>
    <row r="52" spans="1:16">
      <c r="A52" s="64"/>
      <c r="B52" s="65">
        <v>564</v>
      </c>
      <c r="C52" s="66" t="s">
        <v>86</v>
      </c>
      <c r="D52" s="67">
        <v>0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f t="shared" si="11"/>
        <v>0</v>
      </c>
      <c r="O52" s="68">
        <f t="shared" si="1"/>
        <v>0</v>
      </c>
      <c r="P52" s="69"/>
    </row>
    <row r="53" spans="1:16">
      <c r="A53" s="64"/>
      <c r="B53" s="65">
        <v>565</v>
      </c>
      <c r="C53" s="66" t="s">
        <v>87</v>
      </c>
      <c r="D53" s="67">
        <v>0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f t="shared" si="11"/>
        <v>0</v>
      </c>
      <c r="O53" s="68">
        <f t="shared" si="1"/>
        <v>0</v>
      </c>
      <c r="P53" s="69"/>
    </row>
    <row r="54" spans="1:16">
      <c r="A54" s="64"/>
      <c r="B54" s="65">
        <v>569</v>
      </c>
      <c r="C54" s="66" t="s">
        <v>88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f t="shared" si="11"/>
        <v>0</v>
      </c>
      <c r="O54" s="68">
        <f t="shared" si="1"/>
        <v>0</v>
      </c>
      <c r="P54" s="69"/>
    </row>
    <row r="55" spans="1:16" ht="15.75">
      <c r="A55" s="70" t="s">
        <v>28</v>
      </c>
      <c r="B55" s="71"/>
      <c r="C55" s="72"/>
      <c r="D55" s="73">
        <f>SUM(D56:D62)</f>
        <v>0</v>
      </c>
      <c r="E55" s="73">
        <f t="shared" ref="E55:M55" si="12">SUM(E56:E62)</f>
        <v>0</v>
      </c>
      <c r="F55" s="73">
        <f t="shared" si="12"/>
        <v>0</v>
      </c>
      <c r="G55" s="73">
        <f t="shared" si="12"/>
        <v>0</v>
      </c>
      <c r="H55" s="73">
        <f t="shared" si="12"/>
        <v>0</v>
      </c>
      <c r="I55" s="73">
        <f t="shared" si="12"/>
        <v>0</v>
      </c>
      <c r="J55" s="73">
        <f t="shared" si="12"/>
        <v>0</v>
      </c>
      <c r="K55" s="73">
        <f t="shared" si="12"/>
        <v>0</v>
      </c>
      <c r="L55" s="73">
        <f t="shared" si="12"/>
        <v>0</v>
      </c>
      <c r="M55" s="73">
        <f t="shared" si="12"/>
        <v>0</v>
      </c>
      <c r="N55" s="73">
        <f>SUM(D55:M55)</f>
        <v>0</v>
      </c>
      <c r="O55" s="75">
        <f t="shared" si="1"/>
        <v>0</v>
      </c>
      <c r="P55" s="69"/>
    </row>
    <row r="56" spans="1:16">
      <c r="A56" s="64"/>
      <c r="B56" s="65">
        <v>571</v>
      </c>
      <c r="C56" s="66" t="s">
        <v>89</v>
      </c>
      <c r="D56" s="67">
        <v>0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f t="shared" si="11"/>
        <v>0</v>
      </c>
      <c r="O56" s="68">
        <f t="shared" si="1"/>
        <v>0</v>
      </c>
      <c r="P56" s="69"/>
    </row>
    <row r="57" spans="1:16">
      <c r="A57" s="64"/>
      <c r="B57" s="65">
        <v>572</v>
      </c>
      <c r="C57" s="66" t="s">
        <v>90</v>
      </c>
      <c r="D57" s="67">
        <v>0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f t="shared" si="11"/>
        <v>0</v>
      </c>
      <c r="O57" s="68">
        <f t="shared" si="1"/>
        <v>0</v>
      </c>
      <c r="P57" s="69"/>
    </row>
    <row r="58" spans="1:16">
      <c r="A58" s="64"/>
      <c r="B58" s="65">
        <v>573</v>
      </c>
      <c r="C58" s="66" t="s">
        <v>91</v>
      </c>
      <c r="D58" s="67">
        <v>0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f t="shared" si="11"/>
        <v>0</v>
      </c>
      <c r="O58" s="68">
        <f t="shared" si="1"/>
        <v>0</v>
      </c>
      <c r="P58" s="69"/>
    </row>
    <row r="59" spans="1:16">
      <c r="A59" s="64"/>
      <c r="B59" s="65">
        <v>574</v>
      </c>
      <c r="C59" s="66" t="s">
        <v>92</v>
      </c>
      <c r="D59" s="67">
        <v>0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f t="shared" si="11"/>
        <v>0</v>
      </c>
      <c r="O59" s="68">
        <f t="shared" si="1"/>
        <v>0</v>
      </c>
      <c r="P59" s="69"/>
    </row>
    <row r="60" spans="1:16">
      <c r="A60" s="64"/>
      <c r="B60" s="65">
        <v>575</v>
      </c>
      <c r="C60" s="66" t="s">
        <v>93</v>
      </c>
      <c r="D60" s="67">
        <v>0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f t="shared" si="11"/>
        <v>0</v>
      </c>
      <c r="O60" s="68">
        <f t="shared" si="1"/>
        <v>0</v>
      </c>
      <c r="P60" s="69"/>
    </row>
    <row r="61" spans="1:16">
      <c r="A61" s="64"/>
      <c r="B61" s="65">
        <v>578</v>
      </c>
      <c r="C61" s="66" t="s">
        <v>94</v>
      </c>
      <c r="D61" s="67">
        <v>0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f t="shared" si="11"/>
        <v>0</v>
      </c>
      <c r="O61" s="68">
        <f t="shared" si="1"/>
        <v>0</v>
      </c>
      <c r="P61" s="69"/>
    </row>
    <row r="62" spans="1:16">
      <c r="A62" s="64"/>
      <c r="B62" s="65">
        <v>579</v>
      </c>
      <c r="C62" s="66" t="s">
        <v>95</v>
      </c>
      <c r="D62" s="67">
        <v>0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f t="shared" si="11"/>
        <v>0</v>
      </c>
      <c r="O62" s="68">
        <f t="shared" si="1"/>
        <v>0</v>
      </c>
      <c r="P62" s="69"/>
    </row>
    <row r="63" spans="1:16" ht="15.75">
      <c r="A63" s="70" t="s">
        <v>96</v>
      </c>
      <c r="B63" s="71"/>
      <c r="C63" s="72"/>
      <c r="D63" s="73">
        <f>SUM(D64:D74)</f>
        <v>0</v>
      </c>
      <c r="E63" s="73">
        <f t="shared" ref="E63:M63" si="13">SUM(E64:E74)</f>
        <v>0</v>
      </c>
      <c r="F63" s="73">
        <f t="shared" si="13"/>
        <v>0</v>
      </c>
      <c r="G63" s="73">
        <f t="shared" si="13"/>
        <v>0</v>
      </c>
      <c r="H63" s="73">
        <f t="shared" si="13"/>
        <v>0</v>
      </c>
      <c r="I63" s="73">
        <f t="shared" si="13"/>
        <v>0</v>
      </c>
      <c r="J63" s="73">
        <f t="shared" si="13"/>
        <v>0</v>
      </c>
      <c r="K63" s="73">
        <f t="shared" si="13"/>
        <v>0</v>
      </c>
      <c r="L63" s="73">
        <f t="shared" si="13"/>
        <v>0</v>
      </c>
      <c r="M63" s="73">
        <f t="shared" si="13"/>
        <v>0</v>
      </c>
      <c r="N63" s="73">
        <f>SUM(D63:M63)</f>
        <v>0</v>
      </c>
      <c r="O63" s="75">
        <f t="shared" si="1"/>
        <v>0</v>
      </c>
      <c r="P63" s="69"/>
    </row>
    <row r="64" spans="1:16">
      <c r="A64" s="64"/>
      <c r="B64" s="65">
        <v>581</v>
      </c>
      <c r="C64" s="66" t="s">
        <v>97</v>
      </c>
      <c r="D64" s="67">
        <v>0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f>SUM(D64:M64)</f>
        <v>0</v>
      </c>
      <c r="O64" s="68">
        <f t="shared" si="1"/>
        <v>0</v>
      </c>
      <c r="P64" s="69"/>
    </row>
    <row r="65" spans="1:119">
      <c r="A65" s="64"/>
      <c r="B65" s="65">
        <v>583</v>
      </c>
      <c r="C65" s="66" t="s">
        <v>98</v>
      </c>
      <c r="D65" s="67">
        <v>0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f t="shared" ref="N65:N74" si="14">SUM(D65:M65)</f>
        <v>0</v>
      </c>
      <c r="O65" s="68">
        <f t="shared" si="1"/>
        <v>0</v>
      </c>
      <c r="P65" s="69"/>
    </row>
    <row r="66" spans="1:119">
      <c r="A66" s="64"/>
      <c r="B66" s="65">
        <v>584</v>
      </c>
      <c r="C66" s="66" t="s">
        <v>99</v>
      </c>
      <c r="D66" s="67">
        <v>0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f t="shared" si="14"/>
        <v>0</v>
      </c>
      <c r="O66" s="68">
        <f t="shared" si="1"/>
        <v>0</v>
      </c>
      <c r="P66" s="69"/>
    </row>
    <row r="67" spans="1:119">
      <c r="A67" s="64"/>
      <c r="B67" s="65">
        <v>585</v>
      </c>
      <c r="C67" s="66" t="s">
        <v>100</v>
      </c>
      <c r="D67" s="67">
        <v>0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f t="shared" si="14"/>
        <v>0</v>
      </c>
      <c r="O67" s="68">
        <f t="shared" si="1"/>
        <v>0</v>
      </c>
      <c r="P67" s="69"/>
    </row>
    <row r="68" spans="1:119">
      <c r="A68" s="64"/>
      <c r="B68" s="65">
        <v>586</v>
      </c>
      <c r="C68" s="66" t="s">
        <v>101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f>SUM(D68:M68)</f>
        <v>0</v>
      </c>
      <c r="O68" s="68">
        <f t="shared" si="1"/>
        <v>0</v>
      </c>
      <c r="P68" s="69"/>
    </row>
    <row r="69" spans="1:119">
      <c r="A69" s="64"/>
      <c r="B69" s="65">
        <v>587</v>
      </c>
      <c r="C69" s="66" t="s">
        <v>102</v>
      </c>
      <c r="D69" s="67">
        <v>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f t="shared" si="14"/>
        <v>0</v>
      </c>
      <c r="O69" s="68">
        <f>(N69/O$77)</f>
        <v>0</v>
      </c>
      <c r="P69" s="69"/>
    </row>
    <row r="70" spans="1:119">
      <c r="A70" s="64"/>
      <c r="B70" s="65">
        <v>588</v>
      </c>
      <c r="C70" s="66" t="s">
        <v>103</v>
      </c>
      <c r="D70" s="67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f t="shared" si="14"/>
        <v>0</v>
      </c>
      <c r="O70" s="68">
        <f t="shared" ref="O70:O75" si="15">(N70/O$77)</f>
        <v>0</v>
      </c>
      <c r="P70" s="69"/>
    </row>
    <row r="71" spans="1:119">
      <c r="A71" s="64"/>
      <c r="B71" s="65">
        <v>590</v>
      </c>
      <c r="C71" s="66" t="s">
        <v>104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f t="shared" si="14"/>
        <v>0</v>
      </c>
      <c r="O71" s="68">
        <f t="shared" si="15"/>
        <v>0</v>
      </c>
      <c r="P71" s="69"/>
    </row>
    <row r="72" spans="1:119">
      <c r="A72" s="64"/>
      <c r="B72" s="65">
        <v>591</v>
      </c>
      <c r="C72" s="66" t="s">
        <v>105</v>
      </c>
      <c r="D72" s="67">
        <v>0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f t="shared" si="14"/>
        <v>0</v>
      </c>
      <c r="O72" s="68">
        <f t="shared" si="15"/>
        <v>0</v>
      </c>
      <c r="P72" s="69"/>
    </row>
    <row r="73" spans="1:119">
      <c r="A73" s="64"/>
      <c r="B73" s="65">
        <v>592</v>
      </c>
      <c r="C73" s="66" t="s">
        <v>106</v>
      </c>
      <c r="D73" s="67">
        <v>0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f t="shared" si="14"/>
        <v>0</v>
      </c>
      <c r="O73" s="68">
        <f t="shared" si="15"/>
        <v>0</v>
      </c>
      <c r="P73" s="69"/>
    </row>
    <row r="74" spans="1:119" ht="15.75" thickBot="1">
      <c r="A74" s="64"/>
      <c r="B74" s="65">
        <v>593</v>
      </c>
      <c r="C74" s="66" t="s">
        <v>107</v>
      </c>
      <c r="D74" s="67">
        <v>0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f t="shared" si="14"/>
        <v>0</v>
      </c>
      <c r="O74" s="68">
        <f t="shared" si="15"/>
        <v>0</v>
      </c>
      <c r="P74" s="69"/>
    </row>
    <row r="75" spans="1:119" ht="16.5" thickBot="1">
      <c r="A75" s="77" t="s">
        <v>10</v>
      </c>
      <c r="B75" s="78"/>
      <c r="C75" s="79"/>
      <c r="D75" s="80">
        <f>SUM(D5,D15,D25,D35,D42,D48,D55,D63)</f>
        <v>0</v>
      </c>
      <c r="E75" s="80">
        <f t="shared" ref="E75:M75" si="16">SUM(E5,E15,E25,E35,E42,E48,E55,E63)</f>
        <v>0</v>
      </c>
      <c r="F75" s="80">
        <f t="shared" si="16"/>
        <v>0</v>
      </c>
      <c r="G75" s="80">
        <f t="shared" si="16"/>
        <v>0</v>
      </c>
      <c r="H75" s="80">
        <f t="shared" si="16"/>
        <v>0</v>
      </c>
      <c r="I75" s="80">
        <f t="shared" si="16"/>
        <v>0</v>
      </c>
      <c r="J75" s="80">
        <f t="shared" si="16"/>
        <v>0</v>
      </c>
      <c r="K75" s="80">
        <f t="shared" si="16"/>
        <v>0</v>
      </c>
      <c r="L75" s="80">
        <f t="shared" si="16"/>
        <v>0</v>
      </c>
      <c r="M75" s="80">
        <f t="shared" si="16"/>
        <v>0</v>
      </c>
      <c r="N75" s="80">
        <f>SUM(D75:M75)</f>
        <v>0</v>
      </c>
      <c r="O75" s="81">
        <f t="shared" si="15"/>
        <v>0</v>
      </c>
      <c r="P75" s="62"/>
      <c r="Q75" s="82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83"/>
      <c r="CG75" s="83"/>
      <c r="CH75" s="83"/>
      <c r="CI75" s="83"/>
      <c r="CJ75" s="83"/>
      <c r="CK75" s="83"/>
      <c r="CL75" s="83"/>
      <c r="CM75" s="83"/>
      <c r="CN75" s="83"/>
      <c r="CO75" s="83"/>
      <c r="CP75" s="83"/>
      <c r="CQ75" s="83"/>
      <c r="CR75" s="83"/>
      <c r="CS75" s="83"/>
      <c r="CT75" s="83"/>
      <c r="CU75" s="83"/>
      <c r="CV75" s="83"/>
      <c r="CW75" s="83"/>
      <c r="CX75" s="83"/>
      <c r="CY75" s="83"/>
      <c r="CZ75" s="83"/>
      <c r="DA75" s="83"/>
      <c r="DB75" s="83"/>
      <c r="DC75" s="83"/>
      <c r="DD75" s="83"/>
      <c r="DE75" s="83"/>
      <c r="DF75" s="83"/>
      <c r="DG75" s="83"/>
      <c r="DH75" s="83"/>
      <c r="DI75" s="83"/>
      <c r="DJ75" s="83"/>
      <c r="DK75" s="83"/>
      <c r="DL75" s="83"/>
      <c r="DM75" s="83"/>
      <c r="DN75" s="83"/>
      <c r="DO75" s="83"/>
    </row>
    <row r="76" spans="1:119">
      <c r="A76" s="84"/>
      <c r="B76" s="85"/>
      <c r="C76" s="85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7"/>
    </row>
    <row r="77" spans="1:119">
      <c r="A77" s="88"/>
      <c r="B77" s="89"/>
      <c r="C77" s="89"/>
      <c r="D77" s="90"/>
      <c r="E77" s="90"/>
      <c r="F77" s="90"/>
      <c r="G77" s="90"/>
      <c r="H77" s="90"/>
      <c r="I77" s="90"/>
      <c r="J77" s="90"/>
      <c r="K77" s="90"/>
      <c r="L77" s="174" t="s">
        <v>108</v>
      </c>
      <c r="M77" s="174"/>
      <c r="N77" s="174"/>
      <c r="O77" s="91">
        <v>1634</v>
      </c>
    </row>
    <row r="78" spans="1:119">
      <c r="A78" s="175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7"/>
    </row>
    <row r="79" spans="1:119" ht="15.75" customHeight="1" thickBot="1">
      <c r="A79" s="178" t="s">
        <v>39</v>
      </c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80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1117532</v>
      </c>
      <c r="E5" s="24">
        <f t="shared" si="0"/>
        <v>28664</v>
      </c>
      <c r="F5" s="24">
        <f t="shared" si="0"/>
        <v>36282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1182478</v>
      </c>
      <c r="O5" s="30">
        <f t="shared" ref="O5:O14" si="2">(N5/O$16)</f>
        <v>714.9201934703749</v>
      </c>
      <c r="P5" s="6"/>
    </row>
    <row r="6" spans="1:133">
      <c r="A6" s="12"/>
      <c r="B6" s="42">
        <v>519</v>
      </c>
      <c r="C6" s="19" t="s">
        <v>37</v>
      </c>
      <c r="D6" s="43">
        <v>1117532</v>
      </c>
      <c r="E6" s="43">
        <v>28664</v>
      </c>
      <c r="F6" s="43">
        <v>36282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1182478</v>
      </c>
      <c r="O6" s="44">
        <f t="shared" si="2"/>
        <v>714.9201934703749</v>
      </c>
      <c r="P6" s="9"/>
    </row>
    <row r="7" spans="1:133" ht="15.75">
      <c r="A7" s="26" t="s">
        <v>22</v>
      </c>
      <c r="B7" s="27"/>
      <c r="C7" s="28"/>
      <c r="D7" s="29">
        <f t="shared" ref="D7:M7" si="3">SUM(D8:D11)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1789853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1789853</v>
      </c>
      <c r="O7" s="41">
        <f t="shared" si="2"/>
        <v>1082.1360338573156</v>
      </c>
      <c r="P7" s="10"/>
    </row>
    <row r="8" spans="1:133">
      <c r="A8" s="12"/>
      <c r="B8" s="42">
        <v>532</v>
      </c>
      <c r="C8" s="19" t="s">
        <v>23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662259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662259</v>
      </c>
      <c r="O8" s="44">
        <f t="shared" si="2"/>
        <v>400.39842805320433</v>
      </c>
      <c r="P8" s="9"/>
    </row>
    <row r="9" spans="1:133">
      <c r="A9" s="12"/>
      <c r="B9" s="42">
        <v>533</v>
      </c>
      <c r="C9" s="19" t="s">
        <v>24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823900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823900</v>
      </c>
      <c r="O9" s="44">
        <f t="shared" si="2"/>
        <v>498.12575574365178</v>
      </c>
      <c r="P9" s="9"/>
    </row>
    <row r="10" spans="1:133">
      <c r="A10" s="12"/>
      <c r="B10" s="42">
        <v>534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122270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122270</v>
      </c>
      <c r="O10" s="44">
        <f t="shared" si="2"/>
        <v>73.92382103990326</v>
      </c>
      <c r="P10" s="9"/>
    </row>
    <row r="11" spans="1:133">
      <c r="A11" s="12"/>
      <c r="B11" s="42">
        <v>535</v>
      </c>
      <c r="C11" s="19" t="s">
        <v>41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181424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181424</v>
      </c>
      <c r="O11" s="44">
        <f t="shared" si="2"/>
        <v>109.68802902055623</v>
      </c>
      <c r="P11" s="9"/>
    </row>
    <row r="12" spans="1:133" ht="15.75">
      <c r="A12" s="26" t="s">
        <v>31</v>
      </c>
      <c r="B12" s="27"/>
      <c r="C12" s="28"/>
      <c r="D12" s="29">
        <f t="shared" ref="D12:M12" si="4">SUM(D13:D13)</f>
        <v>36282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36282</v>
      </c>
      <c r="O12" s="41">
        <f t="shared" si="2"/>
        <v>21.935912938331317</v>
      </c>
      <c r="P12" s="9"/>
    </row>
    <row r="13" spans="1:133" ht="15.75" thickBot="1">
      <c r="A13" s="12"/>
      <c r="B13" s="42">
        <v>581</v>
      </c>
      <c r="C13" s="19" t="s">
        <v>30</v>
      </c>
      <c r="D13" s="43">
        <v>36282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36282</v>
      </c>
      <c r="O13" s="44">
        <f t="shared" si="2"/>
        <v>21.935912938331317</v>
      </c>
      <c r="P13" s="9"/>
    </row>
    <row r="14" spans="1:133" ht="16.5" thickBot="1">
      <c r="A14" s="13" t="s">
        <v>10</v>
      </c>
      <c r="B14" s="21"/>
      <c r="C14" s="20"/>
      <c r="D14" s="14">
        <f>SUM(D5,D7,D12)</f>
        <v>1153814</v>
      </c>
      <c r="E14" s="14">
        <f t="shared" ref="E14:M14" si="5">SUM(E5,E7,E12)</f>
        <v>28664</v>
      </c>
      <c r="F14" s="14">
        <f t="shared" si="5"/>
        <v>36282</v>
      </c>
      <c r="G14" s="14">
        <f t="shared" si="5"/>
        <v>0</v>
      </c>
      <c r="H14" s="14">
        <f t="shared" si="5"/>
        <v>0</v>
      </c>
      <c r="I14" s="14">
        <f t="shared" si="5"/>
        <v>1789853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3008613</v>
      </c>
      <c r="O14" s="35">
        <f t="shared" si="2"/>
        <v>1818.9921402660218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60" t="s">
        <v>44</v>
      </c>
      <c r="M16" s="160"/>
      <c r="N16" s="160"/>
      <c r="O16" s="39">
        <v>1654</v>
      </c>
    </row>
    <row r="17" spans="1:15">
      <c r="A17" s="161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  <row r="18" spans="1:15" ht="15.75" customHeight="1" thickBot="1">
      <c r="A18" s="162" t="s">
        <v>39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2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1850771</v>
      </c>
      <c r="E5" s="24">
        <f t="shared" si="0"/>
        <v>26727</v>
      </c>
      <c r="F5" s="24">
        <f t="shared" si="0"/>
        <v>36286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1913784</v>
      </c>
      <c r="O5" s="30">
        <f t="shared" ref="O5:O14" si="2">(N5/O$16)</f>
        <v>1130.409923213231</v>
      </c>
      <c r="P5" s="6"/>
    </row>
    <row r="6" spans="1:133">
      <c r="A6" s="12"/>
      <c r="B6" s="42">
        <v>519</v>
      </c>
      <c r="C6" s="19" t="s">
        <v>37</v>
      </c>
      <c r="D6" s="43">
        <v>1850771</v>
      </c>
      <c r="E6" s="43">
        <v>26727</v>
      </c>
      <c r="F6" s="43">
        <v>36286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1913784</v>
      </c>
      <c r="O6" s="44">
        <f t="shared" si="2"/>
        <v>1130.409923213231</v>
      </c>
      <c r="P6" s="9"/>
    </row>
    <row r="7" spans="1:133" ht="15.75">
      <c r="A7" s="26" t="s">
        <v>22</v>
      </c>
      <c r="B7" s="27"/>
      <c r="C7" s="28"/>
      <c r="D7" s="29">
        <f t="shared" ref="D7:M7" si="3">SUM(D8:D11)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1846774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1846774</v>
      </c>
      <c r="O7" s="41">
        <f t="shared" si="2"/>
        <v>1090.8292971057294</v>
      </c>
      <c r="P7" s="10"/>
    </row>
    <row r="8" spans="1:133">
      <c r="A8" s="12"/>
      <c r="B8" s="42">
        <v>532</v>
      </c>
      <c r="C8" s="19" t="s">
        <v>23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411155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411155</v>
      </c>
      <c r="O8" s="44">
        <f t="shared" si="2"/>
        <v>242.85587714116951</v>
      </c>
      <c r="P8" s="9"/>
    </row>
    <row r="9" spans="1:133">
      <c r="A9" s="12"/>
      <c r="B9" s="42">
        <v>533</v>
      </c>
      <c r="C9" s="19" t="s">
        <v>24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997858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997858</v>
      </c>
      <c r="O9" s="44">
        <f t="shared" si="2"/>
        <v>589.40224453632607</v>
      </c>
      <c r="P9" s="9"/>
    </row>
    <row r="10" spans="1:133">
      <c r="A10" s="12"/>
      <c r="B10" s="42">
        <v>534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120069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120069</v>
      </c>
      <c r="O10" s="44">
        <f t="shared" si="2"/>
        <v>70.920850561134088</v>
      </c>
      <c r="P10" s="9"/>
    </row>
    <row r="11" spans="1:133">
      <c r="A11" s="12"/>
      <c r="B11" s="42">
        <v>535</v>
      </c>
      <c r="C11" s="19" t="s">
        <v>41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317692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317692</v>
      </c>
      <c r="O11" s="44">
        <f t="shared" si="2"/>
        <v>187.65032486709981</v>
      </c>
      <c r="P11" s="9"/>
    </row>
    <row r="12" spans="1:133" ht="15.75">
      <c r="A12" s="26" t="s">
        <v>31</v>
      </c>
      <c r="B12" s="27"/>
      <c r="C12" s="28"/>
      <c r="D12" s="29">
        <f t="shared" ref="D12:M12" si="4">SUM(D13:D13)</f>
        <v>36286</v>
      </c>
      <c r="E12" s="29">
        <f t="shared" si="4"/>
        <v>133689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169975</v>
      </c>
      <c r="O12" s="41">
        <f t="shared" si="2"/>
        <v>100.39870053160071</v>
      </c>
      <c r="P12" s="9"/>
    </row>
    <row r="13" spans="1:133" ht="15.75" thickBot="1">
      <c r="A13" s="12"/>
      <c r="B13" s="42">
        <v>581</v>
      </c>
      <c r="C13" s="19" t="s">
        <v>30</v>
      </c>
      <c r="D13" s="43">
        <v>36286</v>
      </c>
      <c r="E13" s="43">
        <v>133689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169975</v>
      </c>
      <c r="O13" s="44">
        <f t="shared" si="2"/>
        <v>100.39870053160071</v>
      </c>
      <c r="P13" s="9"/>
    </row>
    <row r="14" spans="1:133" ht="16.5" thickBot="1">
      <c r="A14" s="13" t="s">
        <v>10</v>
      </c>
      <c r="B14" s="21"/>
      <c r="C14" s="20"/>
      <c r="D14" s="14">
        <f>SUM(D5,D7,D12)</f>
        <v>1887057</v>
      </c>
      <c r="E14" s="14">
        <f t="shared" ref="E14:M14" si="5">SUM(E5,E7,E12)</f>
        <v>160416</v>
      </c>
      <c r="F14" s="14">
        <f t="shared" si="5"/>
        <v>36286</v>
      </c>
      <c r="G14" s="14">
        <f t="shared" si="5"/>
        <v>0</v>
      </c>
      <c r="H14" s="14">
        <f t="shared" si="5"/>
        <v>0</v>
      </c>
      <c r="I14" s="14">
        <f t="shared" si="5"/>
        <v>1846774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3930533</v>
      </c>
      <c r="O14" s="35">
        <f t="shared" si="2"/>
        <v>2321.6379208505609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60" t="s">
        <v>42</v>
      </c>
      <c r="M16" s="160"/>
      <c r="N16" s="160"/>
      <c r="O16" s="39">
        <v>1693</v>
      </c>
    </row>
    <row r="17" spans="1:15">
      <c r="A17" s="161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  <row r="18" spans="1:15" ht="15.75" customHeight="1" thickBot="1">
      <c r="A18" s="162" t="s">
        <v>39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2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727355</v>
      </c>
      <c r="E5" s="24">
        <f t="shared" si="0"/>
        <v>47755</v>
      </c>
      <c r="F5" s="24">
        <f t="shared" si="0"/>
        <v>36326</v>
      </c>
      <c r="G5" s="24">
        <f t="shared" si="0"/>
        <v>0</v>
      </c>
      <c r="H5" s="24">
        <f t="shared" si="0"/>
        <v>0</v>
      </c>
      <c r="I5" s="24">
        <f t="shared" si="0"/>
        <v>373029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1184465</v>
      </c>
      <c r="O5" s="30">
        <f t="shared" ref="O5:O20" si="2">(N5/O$22)</f>
        <v>700.86686390532543</v>
      </c>
      <c r="P5" s="6"/>
    </row>
    <row r="6" spans="1:133">
      <c r="A6" s="12"/>
      <c r="B6" s="42">
        <v>512</v>
      </c>
      <c r="C6" s="19" t="s">
        <v>19</v>
      </c>
      <c r="D6" s="43">
        <v>9119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9119</v>
      </c>
      <c r="O6" s="44">
        <f t="shared" si="2"/>
        <v>5.3958579881656803</v>
      </c>
      <c r="P6" s="9"/>
    </row>
    <row r="7" spans="1:133">
      <c r="A7" s="12"/>
      <c r="B7" s="42">
        <v>513</v>
      </c>
      <c r="C7" s="19" t="s">
        <v>20</v>
      </c>
      <c r="D7" s="43">
        <v>718236</v>
      </c>
      <c r="E7" s="43">
        <v>0</v>
      </c>
      <c r="F7" s="43">
        <v>0</v>
      </c>
      <c r="G7" s="43">
        <v>0</v>
      </c>
      <c r="H7" s="43">
        <v>0</v>
      </c>
      <c r="I7" s="43">
        <v>373029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1091265</v>
      </c>
      <c r="O7" s="44">
        <f t="shared" si="2"/>
        <v>645.71893491124263</v>
      </c>
      <c r="P7" s="9"/>
    </row>
    <row r="8" spans="1:133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36326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36326</v>
      </c>
      <c r="O8" s="44">
        <f t="shared" si="2"/>
        <v>21.494674556213017</v>
      </c>
      <c r="P8" s="9"/>
    </row>
    <row r="9" spans="1:133">
      <c r="A9" s="12"/>
      <c r="B9" s="42">
        <v>519</v>
      </c>
      <c r="C9" s="19" t="s">
        <v>37</v>
      </c>
      <c r="D9" s="43">
        <v>0</v>
      </c>
      <c r="E9" s="43">
        <v>47755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47755</v>
      </c>
      <c r="O9" s="44">
        <f t="shared" si="2"/>
        <v>28.257396449704142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1375427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1375427</v>
      </c>
      <c r="O10" s="41">
        <f t="shared" si="2"/>
        <v>813.86213017751481</v>
      </c>
      <c r="P10" s="10"/>
    </row>
    <row r="11" spans="1:133">
      <c r="A11" s="12"/>
      <c r="B11" s="42">
        <v>532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447357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447357</v>
      </c>
      <c r="O11" s="44">
        <f t="shared" si="2"/>
        <v>264.70828402366863</v>
      </c>
      <c r="P11" s="9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828514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828514</v>
      </c>
      <c r="O12" s="44">
        <f t="shared" si="2"/>
        <v>490.24497041420119</v>
      </c>
      <c r="P12" s="9"/>
    </row>
    <row r="13" spans="1:133">
      <c r="A13" s="12"/>
      <c r="B13" s="42">
        <v>534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99556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99556</v>
      </c>
      <c r="O13" s="44">
        <f t="shared" si="2"/>
        <v>58.908875739644969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802988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802988</v>
      </c>
      <c r="O14" s="41">
        <f t="shared" si="2"/>
        <v>475.14082840236688</v>
      </c>
      <c r="P14" s="10"/>
    </row>
    <row r="15" spans="1:133">
      <c r="A15" s="12"/>
      <c r="B15" s="42">
        <v>541</v>
      </c>
      <c r="C15" s="19" t="s">
        <v>27</v>
      </c>
      <c r="D15" s="43">
        <v>802988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802988</v>
      </c>
      <c r="O15" s="44">
        <f t="shared" si="2"/>
        <v>475.14082840236688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75250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75250</v>
      </c>
      <c r="O16" s="41">
        <f t="shared" si="2"/>
        <v>44.526627218934912</v>
      </c>
      <c r="P16" s="9"/>
    </row>
    <row r="17" spans="1:119">
      <c r="A17" s="12"/>
      <c r="B17" s="42">
        <v>572</v>
      </c>
      <c r="C17" s="19" t="s">
        <v>29</v>
      </c>
      <c r="D17" s="43">
        <v>75250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75250</v>
      </c>
      <c r="O17" s="44">
        <f t="shared" si="2"/>
        <v>44.526627218934912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36326</v>
      </c>
      <c r="E18" s="29">
        <f t="shared" si="6"/>
        <v>422574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458900</v>
      </c>
      <c r="O18" s="41">
        <f t="shared" si="2"/>
        <v>271.53846153846155</v>
      </c>
      <c r="P18" s="9"/>
    </row>
    <row r="19" spans="1:119" ht="15.75" thickBot="1">
      <c r="A19" s="12"/>
      <c r="B19" s="42">
        <v>581</v>
      </c>
      <c r="C19" s="19" t="s">
        <v>30</v>
      </c>
      <c r="D19" s="43">
        <v>36326</v>
      </c>
      <c r="E19" s="43">
        <v>422574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458900</v>
      </c>
      <c r="O19" s="44">
        <f t="shared" si="2"/>
        <v>271.53846153846155</v>
      </c>
      <c r="P19" s="9"/>
    </row>
    <row r="20" spans="1:119" ht="16.5" thickBot="1">
      <c r="A20" s="13" t="s">
        <v>10</v>
      </c>
      <c r="B20" s="21"/>
      <c r="C20" s="20"/>
      <c r="D20" s="14">
        <f>SUM(D5,D10,D14,D16,D18)</f>
        <v>1641919</v>
      </c>
      <c r="E20" s="14">
        <f t="shared" ref="E20:M20" si="7">SUM(E5,E10,E14,E16,E18)</f>
        <v>470329</v>
      </c>
      <c r="F20" s="14">
        <f t="shared" si="7"/>
        <v>36326</v>
      </c>
      <c r="G20" s="14">
        <f t="shared" si="7"/>
        <v>0</v>
      </c>
      <c r="H20" s="14">
        <f t="shared" si="7"/>
        <v>0</v>
      </c>
      <c r="I20" s="14">
        <f t="shared" si="7"/>
        <v>1748456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3897030</v>
      </c>
      <c r="O20" s="35">
        <f t="shared" si="2"/>
        <v>2305.9349112426034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38</v>
      </c>
      <c r="M22" s="160"/>
      <c r="N22" s="160"/>
      <c r="O22" s="39">
        <v>1690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customHeight="1" thickBot="1">
      <c r="A24" s="162" t="s">
        <v>39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501987</v>
      </c>
      <c r="E5" s="24">
        <f t="shared" si="0"/>
        <v>0</v>
      </c>
      <c r="F5" s="24">
        <f t="shared" si="0"/>
        <v>36304</v>
      </c>
      <c r="G5" s="24">
        <f t="shared" si="0"/>
        <v>0</v>
      </c>
      <c r="H5" s="24">
        <f t="shared" si="0"/>
        <v>0</v>
      </c>
      <c r="I5" s="24">
        <f t="shared" si="0"/>
        <v>367563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905854</v>
      </c>
      <c r="O5" s="30">
        <f t="shared" ref="O5:O19" si="2">(N5/O$21)</f>
        <v>533.48292108362784</v>
      </c>
      <c r="P5" s="6"/>
    </row>
    <row r="6" spans="1:133">
      <c r="A6" s="12"/>
      <c r="B6" s="42">
        <v>512</v>
      </c>
      <c r="C6" s="19" t="s">
        <v>19</v>
      </c>
      <c r="D6" s="43">
        <v>7884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7884</v>
      </c>
      <c r="O6" s="44">
        <f t="shared" si="2"/>
        <v>4.6431095406360425</v>
      </c>
      <c r="P6" s="9"/>
    </row>
    <row r="7" spans="1:133">
      <c r="A7" s="12"/>
      <c r="B7" s="42">
        <v>513</v>
      </c>
      <c r="C7" s="19" t="s">
        <v>20</v>
      </c>
      <c r="D7" s="43">
        <v>494103</v>
      </c>
      <c r="E7" s="43">
        <v>0</v>
      </c>
      <c r="F7" s="43">
        <v>3</v>
      </c>
      <c r="G7" s="43">
        <v>0</v>
      </c>
      <c r="H7" s="43">
        <v>0</v>
      </c>
      <c r="I7" s="43">
        <v>367563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861669</v>
      </c>
      <c r="O7" s="44">
        <f t="shared" si="2"/>
        <v>507.46113074204948</v>
      </c>
      <c r="P7" s="9"/>
    </row>
    <row r="8" spans="1:133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36301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36301</v>
      </c>
      <c r="O8" s="44">
        <f t="shared" si="2"/>
        <v>21.378680800942284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1256664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1256664</v>
      </c>
      <c r="O9" s="41">
        <f t="shared" si="2"/>
        <v>740.08480565371019</v>
      </c>
      <c r="P9" s="10"/>
    </row>
    <row r="10" spans="1:133">
      <c r="A10" s="12"/>
      <c r="B10" s="42">
        <v>532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507565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507565</v>
      </c>
      <c r="O10" s="44">
        <f t="shared" si="2"/>
        <v>298.91931684334509</v>
      </c>
      <c r="P10" s="9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632845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632845</v>
      </c>
      <c r="O11" s="44">
        <f t="shared" si="2"/>
        <v>372.70023557126029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116254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116254</v>
      </c>
      <c r="O12" s="44">
        <f t="shared" si="2"/>
        <v>68.465253239104825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258700</v>
      </c>
      <c r="E13" s="29">
        <f t="shared" si="4"/>
        <v>43891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302591</v>
      </c>
      <c r="O13" s="41">
        <f t="shared" si="2"/>
        <v>178.20435806831566</v>
      </c>
      <c r="P13" s="10"/>
    </row>
    <row r="14" spans="1:133">
      <c r="A14" s="12"/>
      <c r="B14" s="42">
        <v>541</v>
      </c>
      <c r="C14" s="19" t="s">
        <v>27</v>
      </c>
      <c r="D14" s="43">
        <v>258700</v>
      </c>
      <c r="E14" s="43">
        <v>43891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302591</v>
      </c>
      <c r="O14" s="44">
        <f t="shared" si="2"/>
        <v>178.20435806831566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68825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68825</v>
      </c>
      <c r="O15" s="41">
        <f t="shared" si="2"/>
        <v>40.532979976442874</v>
      </c>
      <c r="P15" s="9"/>
    </row>
    <row r="16" spans="1:133">
      <c r="A16" s="12"/>
      <c r="B16" s="42">
        <v>572</v>
      </c>
      <c r="C16" s="19" t="s">
        <v>29</v>
      </c>
      <c r="D16" s="43">
        <v>68825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68825</v>
      </c>
      <c r="O16" s="44">
        <f t="shared" si="2"/>
        <v>40.532979976442874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36301</v>
      </c>
      <c r="E17" s="29">
        <f t="shared" si="6"/>
        <v>230026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266327</v>
      </c>
      <c r="O17" s="41">
        <f t="shared" si="2"/>
        <v>156.84746760895172</v>
      </c>
      <c r="P17" s="9"/>
    </row>
    <row r="18" spans="1:119" ht="15.75" thickBot="1">
      <c r="A18" s="12"/>
      <c r="B18" s="42">
        <v>581</v>
      </c>
      <c r="C18" s="19" t="s">
        <v>30</v>
      </c>
      <c r="D18" s="43">
        <v>36301</v>
      </c>
      <c r="E18" s="43">
        <v>230026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266327</v>
      </c>
      <c r="O18" s="44">
        <f t="shared" si="2"/>
        <v>156.84746760895172</v>
      </c>
      <c r="P18" s="9"/>
    </row>
    <row r="19" spans="1:119" ht="16.5" thickBot="1">
      <c r="A19" s="13" t="s">
        <v>10</v>
      </c>
      <c r="B19" s="21"/>
      <c r="C19" s="20"/>
      <c r="D19" s="14">
        <f>SUM(D5,D9,D13,D15,D17)</f>
        <v>865813</v>
      </c>
      <c r="E19" s="14">
        <f t="shared" ref="E19:M19" si="7">SUM(E5,E9,E13,E15,E17)</f>
        <v>273917</v>
      </c>
      <c r="F19" s="14">
        <f t="shared" si="7"/>
        <v>36304</v>
      </c>
      <c r="G19" s="14">
        <f t="shared" si="7"/>
        <v>0</v>
      </c>
      <c r="H19" s="14">
        <f t="shared" si="7"/>
        <v>0</v>
      </c>
      <c r="I19" s="14">
        <f t="shared" si="7"/>
        <v>1624227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2800261</v>
      </c>
      <c r="O19" s="35">
        <f t="shared" si="2"/>
        <v>1649.1525323910482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35</v>
      </c>
      <c r="M21" s="160"/>
      <c r="N21" s="160"/>
      <c r="O21" s="39">
        <v>1698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thickBot="1">
      <c r="A23" s="162" t="s">
        <v>39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 xml:space="preserve">&amp;L&amp;14Office of Economic and Demographic Research&amp;R&amp;14Page &amp;P of &amp;N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804307</v>
      </c>
      <c r="E5" s="24">
        <f t="shared" si="0"/>
        <v>0</v>
      </c>
      <c r="F5" s="24">
        <f t="shared" si="0"/>
        <v>36329</v>
      </c>
      <c r="G5" s="24">
        <f t="shared" si="0"/>
        <v>0</v>
      </c>
      <c r="H5" s="24">
        <f t="shared" si="0"/>
        <v>0</v>
      </c>
      <c r="I5" s="24">
        <f t="shared" si="0"/>
        <v>364423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1205059</v>
      </c>
      <c r="O5" s="30">
        <f t="shared" ref="O5:O19" si="2">(N5/O$21)</f>
        <v>748.01924270639358</v>
      </c>
      <c r="P5" s="6"/>
    </row>
    <row r="6" spans="1:133">
      <c r="A6" s="12"/>
      <c r="B6" s="42">
        <v>512</v>
      </c>
      <c r="C6" s="19" t="s">
        <v>19</v>
      </c>
      <c r="D6" s="43">
        <v>8389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8389</v>
      </c>
      <c r="O6" s="44">
        <f t="shared" si="2"/>
        <v>5.2073246430788327</v>
      </c>
      <c r="P6" s="9"/>
    </row>
    <row r="7" spans="1:133">
      <c r="A7" s="12"/>
      <c r="B7" s="42">
        <v>513</v>
      </c>
      <c r="C7" s="19" t="s">
        <v>20</v>
      </c>
      <c r="D7" s="43">
        <v>795918</v>
      </c>
      <c r="E7" s="43">
        <v>0</v>
      </c>
      <c r="F7" s="43">
        <v>12</v>
      </c>
      <c r="G7" s="43">
        <v>0</v>
      </c>
      <c r="H7" s="43">
        <v>0</v>
      </c>
      <c r="I7" s="43">
        <v>364423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1160353</v>
      </c>
      <c r="O7" s="44">
        <f t="shared" si="2"/>
        <v>720.26877715704529</v>
      </c>
      <c r="P7" s="9"/>
    </row>
    <row r="8" spans="1:133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36317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36317</v>
      </c>
      <c r="O8" s="44">
        <f t="shared" si="2"/>
        <v>22.543140906269397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1228021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1228021</v>
      </c>
      <c r="O9" s="41">
        <f t="shared" si="2"/>
        <v>762.27250155183117</v>
      </c>
      <c r="P9" s="10"/>
    </row>
    <row r="10" spans="1:133">
      <c r="A10" s="12"/>
      <c r="B10" s="42">
        <v>532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505937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505937</v>
      </c>
      <c r="O10" s="44">
        <f t="shared" si="2"/>
        <v>314.05152079453757</v>
      </c>
      <c r="P10" s="9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606452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606452</v>
      </c>
      <c r="O11" s="44">
        <f t="shared" si="2"/>
        <v>376.44444444444446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115632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115632</v>
      </c>
      <c r="O12" s="44">
        <f t="shared" si="2"/>
        <v>71.77653631284916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495402</v>
      </c>
      <c r="E13" s="29">
        <f t="shared" si="4"/>
        <v>7266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502668</v>
      </c>
      <c r="O13" s="41">
        <f t="shared" si="2"/>
        <v>312.02234636871509</v>
      </c>
      <c r="P13" s="10"/>
    </row>
    <row r="14" spans="1:133">
      <c r="A14" s="12"/>
      <c r="B14" s="42">
        <v>541</v>
      </c>
      <c r="C14" s="19" t="s">
        <v>27</v>
      </c>
      <c r="D14" s="43">
        <v>495402</v>
      </c>
      <c r="E14" s="43">
        <v>7266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502668</v>
      </c>
      <c r="O14" s="44">
        <f t="shared" si="2"/>
        <v>312.02234636871509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173480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173480</v>
      </c>
      <c r="O15" s="41">
        <f t="shared" si="2"/>
        <v>107.6846679081316</v>
      </c>
      <c r="P15" s="9"/>
    </row>
    <row r="16" spans="1:133">
      <c r="A16" s="12"/>
      <c r="B16" s="42">
        <v>572</v>
      </c>
      <c r="C16" s="19" t="s">
        <v>29</v>
      </c>
      <c r="D16" s="43">
        <v>173480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173480</v>
      </c>
      <c r="O16" s="44">
        <f t="shared" si="2"/>
        <v>107.6846679081316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36317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36317</v>
      </c>
      <c r="O17" s="41">
        <f t="shared" si="2"/>
        <v>22.543140906269397</v>
      </c>
      <c r="P17" s="9"/>
    </row>
    <row r="18" spans="1:119" ht="15.75" thickBot="1">
      <c r="A18" s="12"/>
      <c r="B18" s="42">
        <v>581</v>
      </c>
      <c r="C18" s="19" t="s">
        <v>30</v>
      </c>
      <c r="D18" s="43">
        <v>36317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36317</v>
      </c>
      <c r="O18" s="44">
        <f t="shared" si="2"/>
        <v>22.543140906269397</v>
      </c>
      <c r="P18" s="9"/>
    </row>
    <row r="19" spans="1:119" ht="16.5" thickBot="1">
      <c r="A19" s="13" t="s">
        <v>10</v>
      </c>
      <c r="B19" s="21"/>
      <c r="C19" s="20"/>
      <c r="D19" s="14">
        <f>SUM(D5,D9,D13,D15,D17)</f>
        <v>1509506</v>
      </c>
      <c r="E19" s="14">
        <f t="shared" ref="E19:M19" si="7">SUM(E5,E9,E13,E15,E17)</f>
        <v>7266</v>
      </c>
      <c r="F19" s="14">
        <f t="shared" si="7"/>
        <v>36329</v>
      </c>
      <c r="G19" s="14">
        <f t="shared" si="7"/>
        <v>0</v>
      </c>
      <c r="H19" s="14">
        <f t="shared" si="7"/>
        <v>0</v>
      </c>
      <c r="I19" s="14">
        <f t="shared" si="7"/>
        <v>1592444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3145545</v>
      </c>
      <c r="O19" s="35">
        <f t="shared" si="2"/>
        <v>1952.5418994413408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32</v>
      </c>
      <c r="M21" s="160"/>
      <c r="N21" s="160"/>
      <c r="O21" s="39">
        <v>1611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thickBot="1">
      <c r="A23" s="162" t="s">
        <v>39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A23:O23"/>
    <mergeCell ref="A22:O22"/>
    <mergeCell ref="L21:N2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311747</v>
      </c>
      <c r="E5" s="24">
        <f t="shared" si="0"/>
        <v>0</v>
      </c>
      <c r="F5" s="24">
        <f t="shared" si="0"/>
        <v>36283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348030</v>
      </c>
      <c r="O5" s="30">
        <f t="shared" ref="O5:O21" si="2">(N5/O$23)</f>
        <v>211.69708029197079</v>
      </c>
      <c r="P5" s="6"/>
    </row>
    <row r="6" spans="1:133">
      <c r="A6" s="12"/>
      <c r="B6" s="42">
        <v>513</v>
      </c>
      <c r="C6" s="19" t="s">
        <v>20</v>
      </c>
      <c r="D6" s="43">
        <v>266247</v>
      </c>
      <c r="E6" s="43">
        <v>0</v>
      </c>
      <c r="F6" s="43">
        <v>8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266255</v>
      </c>
      <c r="O6" s="44">
        <f t="shared" si="2"/>
        <v>161.95559610705595</v>
      </c>
      <c r="P6" s="9"/>
    </row>
    <row r="7" spans="1:133">
      <c r="A7" s="12"/>
      <c r="B7" s="42">
        <v>517</v>
      </c>
      <c r="C7" s="19" t="s">
        <v>21</v>
      </c>
      <c r="D7" s="43">
        <v>0</v>
      </c>
      <c r="E7" s="43">
        <v>0</v>
      </c>
      <c r="F7" s="43">
        <v>36275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36275</v>
      </c>
      <c r="O7" s="44">
        <f t="shared" si="2"/>
        <v>22.06508515815085</v>
      </c>
      <c r="P7" s="9"/>
    </row>
    <row r="8" spans="1:133">
      <c r="A8" s="12"/>
      <c r="B8" s="42">
        <v>519</v>
      </c>
      <c r="C8" s="19" t="s">
        <v>37</v>
      </c>
      <c r="D8" s="43">
        <v>45500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45500</v>
      </c>
      <c r="O8" s="44">
        <f t="shared" si="2"/>
        <v>27.676399026763992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1922105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1922105</v>
      </c>
      <c r="O9" s="41">
        <f t="shared" si="2"/>
        <v>1169.1636253041363</v>
      </c>
      <c r="P9" s="10"/>
    </row>
    <row r="10" spans="1:133">
      <c r="A10" s="12"/>
      <c r="B10" s="42">
        <v>532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995295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995295</v>
      </c>
      <c r="O10" s="44">
        <f t="shared" si="2"/>
        <v>605.41058394160586</v>
      </c>
      <c r="P10" s="9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847188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847188</v>
      </c>
      <c r="O11" s="44">
        <f t="shared" si="2"/>
        <v>515.32116788321173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79622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79622</v>
      </c>
      <c r="O12" s="44">
        <f t="shared" si="2"/>
        <v>48.431873479318732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230792</v>
      </c>
      <c r="E13" s="29">
        <f t="shared" si="4"/>
        <v>1746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232538</v>
      </c>
      <c r="O13" s="41">
        <f t="shared" si="2"/>
        <v>141.44647201946472</v>
      </c>
      <c r="P13" s="10"/>
    </row>
    <row r="14" spans="1:133">
      <c r="A14" s="12"/>
      <c r="B14" s="42">
        <v>541</v>
      </c>
      <c r="C14" s="19" t="s">
        <v>27</v>
      </c>
      <c r="D14" s="43">
        <v>230792</v>
      </c>
      <c r="E14" s="43">
        <v>1746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232538</v>
      </c>
      <c r="O14" s="44">
        <f t="shared" si="2"/>
        <v>141.44647201946472</v>
      </c>
      <c r="P14" s="9"/>
    </row>
    <row r="15" spans="1:133" ht="15.75">
      <c r="A15" s="26" t="s">
        <v>46</v>
      </c>
      <c r="B15" s="27"/>
      <c r="C15" s="28"/>
      <c r="D15" s="29">
        <f t="shared" ref="D15:M15" si="5">SUM(D16:D16)</f>
        <v>453575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453575</v>
      </c>
      <c r="O15" s="41">
        <f t="shared" si="2"/>
        <v>275.89720194647202</v>
      </c>
      <c r="P15" s="10"/>
    </row>
    <row r="16" spans="1:133">
      <c r="A16" s="45"/>
      <c r="B16" s="46">
        <v>559</v>
      </c>
      <c r="C16" s="47" t="s">
        <v>47</v>
      </c>
      <c r="D16" s="43">
        <v>453575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453575</v>
      </c>
      <c r="O16" s="44">
        <f t="shared" si="2"/>
        <v>275.89720194647202</v>
      </c>
      <c r="P16" s="9"/>
    </row>
    <row r="17" spans="1:119" ht="15.75">
      <c r="A17" s="26" t="s">
        <v>28</v>
      </c>
      <c r="B17" s="27"/>
      <c r="C17" s="28"/>
      <c r="D17" s="29">
        <f t="shared" ref="D17:M17" si="6">SUM(D18:D18)</f>
        <v>87786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87786</v>
      </c>
      <c r="O17" s="41">
        <f t="shared" si="2"/>
        <v>53.397810218978101</v>
      </c>
      <c r="P17" s="9"/>
    </row>
    <row r="18" spans="1:119">
      <c r="A18" s="12"/>
      <c r="B18" s="42">
        <v>572</v>
      </c>
      <c r="C18" s="19" t="s">
        <v>29</v>
      </c>
      <c r="D18" s="43">
        <v>87786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87786</v>
      </c>
      <c r="O18" s="44">
        <f t="shared" si="2"/>
        <v>53.397810218978101</v>
      </c>
      <c r="P18" s="9"/>
    </row>
    <row r="19" spans="1:119" ht="15.75">
      <c r="A19" s="26" t="s">
        <v>31</v>
      </c>
      <c r="B19" s="27"/>
      <c r="C19" s="28"/>
      <c r="D19" s="29">
        <f t="shared" ref="D19:M19" si="7">SUM(D20:D20)</f>
        <v>36275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36275</v>
      </c>
      <c r="O19" s="41">
        <f t="shared" si="2"/>
        <v>22.06508515815085</v>
      </c>
      <c r="P19" s="9"/>
    </row>
    <row r="20" spans="1:119" ht="15.75" thickBot="1">
      <c r="A20" s="12"/>
      <c r="B20" s="42">
        <v>581</v>
      </c>
      <c r="C20" s="19" t="s">
        <v>30</v>
      </c>
      <c r="D20" s="43">
        <v>36275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36275</v>
      </c>
      <c r="O20" s="44">
        <f t="shared" si="2"/>
        <v>22.06508515815085</v>
      </c>
      <c r="P20" s="9"/>
    </row>
    <row r="21" spans="1:119" ht="16.5" thickBot="1">
      <c r="A21" s="13" t="s">
        <v>10</v>
      </c>
      <c r="B21" s="21"/>
      <c r="C21" s="20"/>
      <c r="D21" s="14">
        <f>SUM(D5,D9,D13,D15,D17,D19)</f>
        <v>1120175</v>
      </c>
      <c r="E21" s="14">
        <f t="shared" ref="E21:M21" si="8">SUM(E5,E9,E13,E15,E17,E19)</f>
        <v>1746</v>
      </c>
      <c r="F21" s="14">
        <f t="shared" si="8"/>
        <v>36283</v>
      </c>
      <c r="G21" s="14">
        <f t="shared" si="8"/>
        <v>0</v>
      </c>
      <c r="H21" s="14">
        <f t="shared" si="8"/>
        <v>0</v>
      </c>
      <c r="I21" s="14">
        <f t="shared" si="8"/>
        <v>1922105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3080309</v>
      </c>
      <c r="O21" s="35">
        <f t="shared" si="2"/>
        <v>1873.6672749391728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48</v>
      </c>
      <c r="M23" s="160"/>
      <c r="N23" s="160"/>
      <c r="O23" s="39">
        <v>1644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39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597229</v>
      </c>
      <c r="E5" s="24">
        <f t="shared" si="0"/>
        <v>0</v>
      </c>
      <c r="F5" s="24">
        <f t="shared" si="0"/>
        <v>36292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633521</v>
      </c>
      <c r="O5" s="30">
        <f t="shared" ref="O5:O23" si="2">(N5/O$25)</f>
        <v>379.35389221556886</v>
      </c>
      <c r="P5" s="6"/>
    </row>
    <row r="6" spans="1:133">
      <c r="A6" s="12"/>
      <c r="B6" s="42">
        <v>512</v>
      </c>
      <c r="C6" s="19" t="s">
        <v>19</v>
      </c>
      <c r="D6" s="43">
        <v>8593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8593</v>
      </c>
      <c r="O6" s="44">
        <f t="shared" si="2"/>
        <v>5.1455089820359285</v>
      </c>
      <c r="P6" s="9"/>
    </row>
    <row r="7" spans="1:133">
      <c r="A7" s="12"/>
      <c r="B7" s="42">
        <v>513</v>
      </c>
      <c r="C7" s="19" t="s">
        <v>20</v>
      </c>
      <c r="D7" s="43">
        <v>32428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32428</v>
      </c>
      <c r="O7" s="44">
        <f t="shared" si="2"/>
        <v>19.417964071856286</v>
      </c>
      <c r="P7" s="9"/>
    </row>
    <row r="8" spans="1:133">
      <c r="A8" s="12"/>
      <c r="B8" s="42">
        <v>514</v>
      </c>
      <c r="C8" s="19" t="s">
        <v>51</v>
      </c>
      <c r="D8" s="43">
        <v>33172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33172</v>
      </c>
      <c r="O8" s="44">
        <f t="shared" si="2"/>
        <v>19.863473053892214</v>
      </c>
      <c r="P8" s="9"/>
    </row>
    <row r="9" spans="1:133">
      <c r="A9" s="12"/>
      <c r="B9" s="42">
        <v>517</v>
      </c>
      <c r="C9" s="19" t="s">
        <v>21</v>
      </c>
      <c r="D9" s="43">
        <v>0</v>
      </c>
      <c r="E9" s="43">
        <v>0</v>
      </c>
      <c r="F9" s="43">
        <v>36292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36292</v>
      </c>
      <c r="O9" s="44">
        <f t="shared" si="2"/>
        <v>21.731736526946108</v>
      </c>
      <c r="P9" s="9"/>
    </row>
    <row r="10" spans="1:133">
      <c r="A10" s="12"/>
      <c r="B10" s="42">
        <v>519</v>
      </c>
      <c r="C10" s="19" t="s">
        <v>37</v>
      </c>
      <c r="D10" s="43">
        <v>523036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523036</v>
      </c>
      <c r="O10" s="44">
        <f t="shared" si="2"/>
        <v>313.19520958083831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SUM(D12:D14)</f>
        <v>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2487267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2487267</v>
      </c>
      <c r="O11" s="41">
        <f t="shared" si="2"/>
        <v>1489.3814371257486</v>
      </c>
      <c r="P11" s="10"/>
    </row>
    <row r="12" spans="1:133">
      <c r="A12" s="12"/>
      <c r="B12" s="42">
        <v>532</v>
      </c>
      <c r="C12" s="19" t="s">
        <v>23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1528010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1528010</v>
      </c>
      <c r="O12" s="44">
        <f t="shared" si="2"/>
        <v>914.97604790419166</v>
      </c>
      <c r="P12" s="9"/>
    </row>
    <row r="13" spans="1:133">
      <c r="A13" s="12"/>
      <c r="B13" s="42">
        <v>534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137428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137428</v>
      </c>
      <c r="O13" s="44">
        <f t="shared" si="2"/>
        <v>82.292215568862275</v>
      </c>
      <c r="P13" s="9"/>
    </row>
    <row r="14" spans="1:133">
      <c r="A14" s="12"/>
      <c r="B14" s="42">
        <v>536</v>
      </c>
      <c r="C14" s="19" t="s">
        <v>112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821829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821829</v>
      </c>
      <c r="O14" s="44">
        <f t="shared" si="2"/>
        <v>492.11317365269463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SUM(D16:D16)</f>
        <v>305921</v>
      </c>
      <c r="E15" s="29">
        <f t="shared" si="4"/>
        <v>171080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477001</v>
      </c>
      <c r="O15" s="41">
        <f t="shared" si="2"/>
        <v>285.62934131736529</v>
      </c>
      <c r="P15" s="10"/>
    </row>
    <row r="16" spans="1:133">
      <c r="A16" s="12"/>
      <c r="B16" s="42">
        <v>541</v>
      </c>
      <c r="C16" s="19" t="s">
        <v>27</v>
      </c>
      <c r="D16" s="43">
        <v>305921</v>
      </c>
      <c r="E16" s="43">
        <v>171080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477001</v>
      </c>
      <c r="O16" s="44">
        <f t="shared" si="2"/>
        <v>285.62934131736529</v>
      </c>
      <c r="P16" s="9"/>
    </row>
    <row r="17" spans="1:119" ht="15.75">
      <c r="A17" s="26" t="s">
        <v>46</v>
      </c>
      <c r="B17" s="27"/>
      <c r="C17" s="28"/>
      <c r="D17" s="29">
        <f t="shared" ref="D17:M17" si="5">SUM(D18:D18)</f>
        <v>182934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182934</v>
      </c>
      <c r="O17" s="41">
        <f t="shared" si="2"/>
        <v>109.54131736526946</v>
      </c>
      <c r="P17" s="10"/>
    </row>
    <row r="18" spans="1:119">
      <c r="A18" s="45"/>
      <c r="B18" s="46">
        <v>554</v>
      </c>
      <c r="C18" s="47" t="s">
        <v>81</v>
      </c>
      <c r="D18" s="43">
        <v>182934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182934</v>
      </c>
      <c r="O18" s="44">
        <f t="shared" si="2"/>
        <v>109.54131736526946</v>
      </c>
      <c r="P18" s="9"/>
    </row>
    <row r="19" spans="1:119" ht="15.75">
      <c r="A19" s="26" t="s">
        <v>28</v>
      </c>
      <c r="B19" s="27"/>
      <c r="C19" s="28"/>
      <c r="D19" s="29">
        <f t="shared" ref="D19:M19" si="6">SUM(D20:D20)</f>
        <v>92108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92108</v>
      </c>
      <c r="O19" s="41">
        <f t="shared" si="2"/>
        <v>55.154491017964069</v>
      </c>
      <c r="P19" s="9"/>
    </row>
    <row r="20" spans="1:119">
      <c r="A20" s="12"/>
      <c r="B20" s="42">
        <v>572</v>
      </c>
      <c r="C20" s="19" t="s">
        <v>29</v>
      </c>
      <c r="D20" s="43">
        <v>92108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92108</v>
      </c>
      <c r="O20" s="44">
        <f t="shared" si="2"/>
        <v>55.154491017964069</v>
      </c>
      <c r="P20" s="9"/>
    </row>
    <row r="21" spans="1:119" ht="15.75">
      <c r="A21" s="26" t="s">
        <v>31</v>
      </c>
      <c r="B21" s="27"/>
      <c r="C21" s="28"/>
      <c r="D21" s="29">
        <f t="shared" ref="D21:M21" si="7">SUM(D22:D22)</f>
        <v>36280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36280</v>
      </c>
      <c r="O21" s="41">
        <f t="shared" si="2"/>
        <v>21.724550898203592</v>
      </c>
      <c r="P21" s="9"/>
    </row>
    <row r="22" spans="1:119" ht="15.75" thickBot="1">
      <c r="A22" s="12"/>
      <c r="B22" s="42">
        <v>581</v>
      </c>
      <c r="C22" s="19" t="s">
        <v>30</v>
      </c>
      <c r="D22" s="43">
        <v>36280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36280</v>
      </c>
      <c r="O22" s="44">
        <f t="shared" si="2"/>
        <v>21.724550898203592</v>
      </c>
      <c r="P22" s="9"/>
    </row>
    <row r="23" spans="1:119" ht="16.5" thickBot="1">
      <c r="A23" s="13" t="s">
        <v>10</v>
      </c>
      <c r="B23" s="21"/>
      <c r="C23" s="20"/>
      <c r="D23" s="14">
        <f>SUM(D5,D11,D15,D17,D19,D21)</f>
        <v>1214472</v>
      </c>
      <c r="E23" s="14">
        <f t="shared" ref="E23:M23" si="8">SUM(E5,E11,E15,E17,E19,E21)</f>
        <v>171080</v>
      </c>
      <c r="F23" s="14">
        <f t="shared" si="8"/>
        <v>36292</v>
      </c>
      <c r="G23" s="14">
        <f t="shared" si="8"/>
        <v>0</v>
      </c>
      <c r="H23" s="14">
        <f t="shared" si="8"/>
        <v>0</v>
      </c>
      <c r="I23" s="14">
        <f t="shared" si="8"/>
        <v>2487267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3909111</v>
      </c>
      <c r="O23" s="35">
        <f t="shared" si="2"/>
        <v>2340.7850299401198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113</v>
      </c>
      <c r="M25" s="160"/>
      <c r="N25" s="160"/>
      <c r="O25" s="39">
        <v>1670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39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130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125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126</v>
      </c>
      <c r="N4" s="32" t="s">
        <v>5</v>
      </c>
      <c r="O4" s="32" t="s">
        <v>127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550229</v>
      </c>
      <c r="E5" s="24">
        <f t="shared" si="0"/>
        <v>200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550429</v>
      </c>
      <c r="P5" s="30">
        <f t="shared" ref="P5:P17" si="1">(O5/P$19)</f>
        <v>321.70017533606079</v>
      </c>
      <c r="Q5" s="6"/>
    </row>
    <row r="6" spans="1:134">
      <c r="A6" s="12"/>
      <c r="B6" s="42">
        <v>513</v>
      </c>
      <c r="C6" s="19" t="s">
        <v>20</v>
      </c>
      <c r="D6" s="43">
        <v>550229</v>
      </c>
      <c r="E6" s="43">
        <v>200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2">SUM(D6:N6)</f>
        <v>550429</v>
      </c>
      <c r="P6" s="44">
        <f t="shared" si="1"/>
        <v>321.70017533606079</v>
      </c>
      <c r="Q6" s="9"/>
    </row>
    <row r="7" spans="1:134" ht="15.75">
      <c r="A7" s="26" t="s">
        <v>22</v>
      </c>
      <c r="B7" s="27"/>
      <c r="C7" s="28"/>
      <c r="D7" s="29">
        <f t="shared" ref="D7:N7" si="3">SUM(D8:D10)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2183987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>SUM(D7:N7)</f>
        <v>2183987</v>
      </c>
      <c r="P7" s="41">
        <f t="shared" si="1"/>
        <v>1276.4389246054939</v>
      </c>
      <c r="Q7" s="10"/>
    </row>
    <row r="8" spans="1:134">
      <c r="A8" s="12"/>
      <c r="B8" s="42">
        <v>532</v>
      </c>
      <c r="C8" s="19" t="s">
        <v>23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707523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707523</v>
      </c>
      <c r="P8" s="44">
        <f t="shared" si="1"/>
        <v>413.51431911163064</v>
      </c>
      <c r="Q8" s="9"/>
    </row>
    <row r="9" spans="1:134">
      <c r="A9" s="12"/>
      <c r="B9" s="42">
        <v>534</v>
      </c>
      <c r="C9" s="19" t="s">
        <v>25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111804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:O14" si="4">SUM(D9:N9)</f>
        <v>111804</v>
      </c>
      <c r="P9" s="44">
        <f t="shared" si="1"/>
        <v>65.344243132670954</v>
      </c>
      <c r="Q9" s="9"/>
    </row>
    <row r="10" spans="1:134">
      <c r="A10" s="12"/>
      <c r="B10" s="42">
        <v>536</v>
      </c>
      <c r="C10" s="19" t="s">
        <v>112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1364660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4"/>
        <v>1364660</v>
      </c>
      <c r="P10" s="44">
        <f t="shared" si="1"/>
        <v>797.58036236119233</v>
      </c>
      <c r="Q10" s="9"/>
    </row>
    <row r="11" spans="1:134" ht="15.75">
      <c r="A11" s="26" t="s">
        <v>26</v>
      </c>
      <c r="B11" s="27"/>
      <c r="C11" s="28"/>
      <c r="D11" s="29">
        <f t="shared" ref="D11:N11" si="5">SUM(D12:D12)</f>
        <v>265998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5"/>
        <v>0</v>
      </c>
      <c r="O11" s="29">
        <f t="shared" si="4"/>
        <v>265998</v>
      </c>
      <c r="P11" s="41">
        <f t="shared" si="1"/>
        <v>155.46347165400351</v>
      </c>
      <c r="Q11" s="10"/>
    </row>
    <row r="12" spans="1:134">
      <c r="A12" s="12"/>
      <c r="B12" s="42">
        <v>541</v>
      </c>
      <c r="C12" s="19" t="s">
        <v>27</v>
      </c>
      <c r="D12" s="43">
        <v>265998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4"/>
        <v>265998</v>
      </c>
      <c r="P12" s="44">
        <f t="shared" si="1"/>
        <v>155.46347165400351</v>
      </c>
      <c r="Q12" s="9"/>
    </row>
    <row r="13" spans="1:134" ht="15.75">
      <c r="A13" s="26" t="s">
        <v>28</v>
      </c>
      <c r="B13" s="27"/>
      <c r="C13" s="28"/>
      <c r="D13" s="29">
        <f t="shared" ref="D13:N13" si="6">SUM(D14:D14)</f>
        <v>91988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6"/>
        <v>0</v>
      </c>
      <c r="O13" s="29">
        <f>SUM(D13:N13)</f>
        <v>91988</v>
      </c>
      <c r="P13" s="41">
        <f t="shared" si="1"/>
        <v>53.762711864406782</v>
      </c>
      <c r="Q13" s="9"/>
    </row>
    <row r="14" spans="1:134">
      <c r="A14" s="12"/>
      <c r="B14" s="42">
        <v>572</v>
      </c>
      <c r="C14" s="19" t="s">
        <v>29</v>
      </c>
      <c r="D14" s="43">
        <v>91988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91988</v>
      </c>
      <c r="P14" s="44">
        <f t="shared" si="1"/>
        <v>53.762711864406782</v>
      </c>
      <c r="Q14" s="9"/>
    </row>
    <row r="15" spans="1:134" ht="15.75">
      <c r="A15" s="26" t="s">
        <v>31</v>
      </c>
      <c r="B15" s="27"/>
      <c r="C15" s="28"/>
      <c r="D15" s="29">
        <f t="shared" ref="D15:N15" si="7">SUM(D16:D16)</f>
        <v>0</v>
      </c>
      <c r="E15" s="29">
        <f t="shared" si="7"/>
        <v>327782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101000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7"/>
        <v>0</v>
      </c>
      <c r="O15" s="29">
        <f>SUM(D15:N15)</f>
        <v>428782</v>
      </c>
      <c r="P15" s="41">
        <f t="shared" si="1"/>
        <v>250.60315604909411</v>
      </c>
      <c r="Q15" s="9"/>
    </row>
    <row r="16" spans="1:134" ht="15.75" thickBot="1">
      <c r="A16" s="12"/>
      <c r="B16" s="42">
        <v>581</v>
      </c>
      <c r="C16" s="19" t="s">
        <v>128</v>
      </c>
      <c r="D16" s="43">
        <v>0</v>
      </c>
      <c r="E16" s="43">
        <v>327782</v>
      </c>
      <c r="F16" s="43">
        <v>0</v>
      </c>
      <c r="G16" s="43">
        <v>0</v>
      </c>
      <c r="H16" s="43">
        <v>0</v>
      </c>
      <c r="I16" s="43">
        <v>101000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>SUM(D16:N16)</f>
        <v>428782</v>
      </c>
      <c r="P16" s="44">
        <f t="shared" si="1"/>
        <v>250.60315604909411</v>
      </c>
      <c r="Q16" s="9"/>
    </row>
    <row r="17" spans="1:120" ht="16.5" thickBot="1">
      <c r="A17" s="13" t="s">
        <v>10</v>
      </c>
      <c r="B17" s="21"/>
      <c r="C17" s="20"/>
      <c r="D17" s="14">
        <f>SUM(D5,D7,D11,D13,D15)</f>
        <v>908215</v>
      </c>
      <c r="E17" s="14">
        <f t="shared" ref="E17:N17" si="8">SUM(E5,E7,E11,E13,E15)</f>
        <v>327982</v>
      </c>
      <c r="F17" s="14">
        <f t="shared" si="8"/>
        <v>0</v>
      </c>
      <c r="G17" s="14">
        <f t="shared" si="8"/>
        <v>0</v>
      </c>
      <c r="H17" s="14">
        <f t="shared" si="8"/>
        <v>0</v>
      </c>
      <c r="I17" s="14">
        <f t="shared" si="8"/>
        <v>2284987</v>
      </c>
      <c r="J17" s="14">
        <f t="shared" si="8"/>
        <v>0</v>
      </c>
      <c r="K17" s="14">
        <f t="shared" si="8"/>
        <v>0</v>
      </c>
      <c r="L17" s="14">
        <f t="shared" si="8"/>
        <v>0</v>
      </c>
      <c r="M17" s="14">
        <f t="shared" si="8"/>
        <v>0</v>
      </c>
      <c r="N17" s="14">
        <f t="shared" si="8"/>
        <v>0</v>
      </c>
      <c r="O17" s="14">
        <f>SUM(D17:N17)</f>
        <v>3521184</v>
      </c>
      <c r="P17" s="35">
        <f t="shared" si="1"/>
        <v>2057.968439509059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160" t="s">
        <v>131</v>
      </c>
      <c r="N19" s="160"/>
      <c r="O19" s="160"/>
      <c r="P19" s="39">
        <v>1711</v>
      </c>
    </row>
    <row r="20" spans="1:120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  <row r="21" spans="1:120" ht="15.75" customHeight="1" thickBot="1">
      <c r="A21" s="162" t="s">
        <v>39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2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124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125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126</v>
      </c>
      <c r="N4" s="32" t="s">
        <v>5</v>
      </c>
      <c r="O4" s="32" t="s">
        <v>127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445932</v>
      </c>
      <c r="E5" s="24">
        <f t="shared" si="0"/>
        <v>175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7" si="1">SUM(D5:N5)</f>
        <v>446107</v>
      </c>
      <c r="P5" s="30">
        <f t="shared" ref="P5:P17" si="2">(O5/P$19)</f>
        <v>257.56755196304852</v>
      </c>
      <c r="Q5" s="6"/>
    </row>
    <row r="6" spans="1:134">
      <c r="A6" s="12"/>
      <c r="B6" s="42">
        <v>513</v>
      </c>
      <c r="C6" s="19" t="s">
        <v>20</v>
      </c>
      <c r="D6" s="43">
        <v>445932</v>
      </c>
      <c r="E6" s="43">
        <v>175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446107</v>
      </c>
      <c r="P6" s="44">
        <f t="shared" si="2"/>
        <v>257.56755196304852</v>
      </c>
      <c r="Q6" s="9"/>
    </row>
    <row r="7" spans="1:134" ht="15.75">
      <c r="A7" s="26" t="s">
        <v>22</v>
      </c>
      <c r="B7" s="27"/>
      <c r="C7" s="28"/>
      <c r="D7" s="29">
        <f t="shared" ref="D7:N7" si="3">SUM(D8:D10)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1835304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1835304</v>
      </c>
      <c r="P7" s="41">
        <f t="shared" si="2"/>
        <v>1059.6443418013857</v>
      </c>
      <c r="Q7" s="10"/>
    </row>
    <row r="8" spans="1:134">
      <c r="A8" s="12"/>
      <c r="B8" s="42">
        <v>532</v>
      </c>
      <c r="C8" s="19" t="s">
        <v>23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528028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528028</v>
      </c>
      <c r="P8" s="44">
        <f t="shared" si="2"/>
        <v>304.86605080831407</v>
      </c>
      <c r="Q8" s="9"/>
    </row>
    <row r="9" spans="1:134">
      <c r="A9" s="12"/>
      <c r="B9" s="42">
        <v>533</v>
      </c>
      <c r="C9" s="19" t="s">
        <v>24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1198745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1198745</v>
      </c>
      <c r="P9" s="44">
        <f t="shared" si="2"/>
        <v>692.11605080831407</v>
      </c>
      <c r="Q9" s="9"/>
    </row>
    <row r="10" spans="1:134">
      <c r="A10" s="12"/>
      <c r="B10" s="42">
        <v>534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108531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108531</v>
      </c>
      <c r="P10" s="44">
        <f t="shared" si="2"/>
        <v>62.662240184757508</v>
      </c>
      <c r="Q10" s="9"/>
    </row>
    <row r="11" spans="1:134" ht="15.75">
      <c r="A11" s="26" t="s">
        <v>26</v>
      </c>
      <c r="B11" s="27"/>
      <c r="C11" s="28"/>
      <c r="D11" s="29">
        <f t="shared" ref="D11:N11" si="4">SUM(D12:D12)</f>
        <v>262419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29">
        <f t="shared" si="1"/>
        <v>262419</v>
      </c>
      <c r="P11" s="41">
        <f t="shared" si="2"/>
        <v>151.5121247113164</v>
      </c>
      <c r="Q11" s="10"/>
    </row>
    <row r="12" spans="1:134">
      <c r="A12" s="12"/>
      <c r="B12" s="42">
        <v>541</v>
      </c>
      <c r="C12" s="19" t="s">
        <v>27</v>
      </c>
      <c r="D12" s="43">
        <v>262419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262419</v>
      </c>
      <c r="P12" s="44">
        <f t="shared" si="2"/>
        <v>151.5121247113164</v>
      </c>
      <c r="Q12" s="9"/>
    </row>
    <row r="13" spans="1:134" ht="15.75">
      <c r="A13" s="26" t="s">
        <v>28</v>
      </c>
      <c r="B13" s="27"/>
      <c r="C13" s="28"/>
      <c r="D13" s="29">
        <f t="shared" ref="D13:N13" si="5">SUM(D14:D14)</f>
        <v>78497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78497</v>
      </c>
      <c r="P13" s="41">
        <f t="shared" si="2"/>
        <v>45.321593533487295</v>
      </c>
      <c r="Q13" s="9"/>
    </row>
    <row r="14" spans="1:134">
      <c r="A14" s="12"/>
      <c r="B14" s="42">
        <v>572</v>
      </c>
      <c r="C14" s="19" t="s">
        <v>29</v>
      </c>
      <c r="D14" s="43">
        <v>78497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78497</v>
      </c>
      <c r="P14" s="44">
        <f t="shared" si="2"/>
        <v>45.321593533487295</v>
      </c>
      <c r="Q14" s="9"/>
    </row>
    <row r="15" spans="1:134" ht="15.75">
      <c r="A15" s="26" t="s">
        <v>31</v>
      </c>
      <c r="B15" s="27"/>
      <c r="C15" s="28"/>
      <c r="D15" s="29">
        <f t="shared" ref="D15:N15" si="6">SUM(D16:D16)</f>
        <v>0</v>
      </c>
      <c r="E15" s="29">
        <f t="shared" si="6"/>
        <v>327126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127997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 t="shared" si="1"/>
        <v>455123</v>
      </c>
      <c r="P15" s="41">
        <f t="shared" si="2"/>
        <v>262.7730946882217</v>
      </c>
      <c r="Q15" s="9"/>
    </row>
    <row r="16" spans="1:134" ht="15.75" thickBot="1">
      <c r="A16" s="12"/>
      <c r="B16" s="42">
        <v>581</v>
      </c>
      <c r="C16" s="19" t="s">
        <v>128</v>
      </c>
      <c r="D16" s="43">
        <v>0</v>
      </c>
      <c r="E16" s="43">
        <v>327126</v>
      </c>
      <c r="F16" s="43">
        <v>0</v>
      </c>
      <c r="G16" s="43">
        <v>0</v>
      </c>
      <c r="H16" s="43">
        <v>0</v>
      </c>
      <c r="I16" s="43">
        <v>127997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455123</v>
      </c>
      <c r="P16" s="44">
        <f t="shared" si="2"/>
        <v>262.7730946882217</v>
      </c>
      <c r="Q16" s="9"/>
    </row>
    <row r="17" spans="1:120" ht="16.5" thickBot="1">
      <c r="A17" s="13" t="s">
        <v>10</v>
      </c>
      <c r="B17" s="21"/>
      <c r="C17" s="20"/>
      <c r="D17" s="14">
        <f>SUM(D5,D7,D11,D13,D15)</f>
        <v>786848</v>
      </c>
      <c r="E17" s="14">
        <f t="shared" ref="E17:N17" si="7">SUM(E5,E7,E11,E13,E15)</f>
        <v>327301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1963301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7"/>
        <v>0</v>
      </c>
      <c r="O17" s="14">
        <f t="shared" si="1"/>
        <v>3077450</v>
      </c>
      <c r="P17" s="35">
        <f t="shared" si="2"/>
        <v>1776.8187066974597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160" t="s">
        <v>129</v>
      </c>
      <c r="N19" s="160"/>
      <c r="O19" s="160"/>
      <c r="P19" s="39">
        <v>1732</v>
      </c>
    </row>
    <row r="20" spans="1:120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  <row r="21" spans="1:120" ht="15.75" customHeight="1" thickBot="1">
      <c r="A21" s="162" t="s">
        <v>39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2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122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843733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843733</v>
      </c>
      <c r="O5" s="30">
        <f t="shared" ref="O5:O17" si="2">(N5/O$19)</f>
        <v>473.47530864197529</v>
      </c>
      <c r="P5" s="6"/>
    </row>
    <row r="6" spans="1:133">
      <c r="A6" s="12"/>
      <c r="B6" s="42">
        <v>513</v>
      </c>
      <c r="C6" s="19" t="s">
        <v>20</v>
      </c>
      <c r="D6" s="43">
        <v>843733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843733</v>
      </c>
      <c r="O6" s="44">
        <f t="shared" si="2"/>
        <v>473.47530864197529</v>
      </c>
      <c r="P6" s="9"/>
    </row>
    <row r="7" spans="1:133" ht="15.75">
      <c r="A7" s="26" t="s">
        <v>22</v>
      </c>
      <c r="B7" s="27"/>
      <c r="C7" s="28"/>
      <c r="D7" s="29">
        <f t="shared" ref="D7:M7" si="3">SUM(D8:D10)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1999832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1999832</v>
      </c>
      <c r="O7" s="41">
        <f t="shared" si="2"/>
        <v>1122.2401795735129</v>
      </c>
      <c r="P7" s="10"/>
    </row>
    <row r="8" spans="1:133">
      <c r="A8" s="12"/>
      <c r="B8" s="42">
        <v>532</v>
      </c>
      <c r="C8" s="19" t="s">
        <v>23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597645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597645</v>
      </c>
      <c r="O8" s="44">
        <f t="shared" si="2"/>
        <v>335.37878787878788</v>
      </c>
      <c r="P8" s="9"/>
    </row>
    <row r="9" spans="1:133">
      <c r="A9" s="12"/>
      <c r="B9" s="42">
        <v>533</v>
      </c>
      <c r="C9" s="19" t="s">
        <v>24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1299282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1299282</v>
      </c>
      <c r="O9" s="44">
        <f t="shared" si="2"/>
        <v>729.11447811447806</v>
      </c>
      <c r="P9" s="9"/>
    </row>
    <row r="10" spans="1:133">
      <c r="A10" s="12"/>
      <c r="B10" s="42">
        <v>534</v>
      </c>
      <c r="C10" s="19" t="s">
        <v>67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102905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102905</v>
      </c>
      <c r="O10" s="44">
        <f t="shared" si="2"/>
        <v>57.746913580246911</v>
      </c>
      <c r="P10" s="9"/>
    </row>
    <row r="11" spans="1:133" ht="15.75">
      <c r="A11" s="26" t="s">
        <v>26</v>
      </c>
      <c r="B11" s="27"/>
      <c r="C11" s="28"/>
      <c r="D11" s="29">
        <f t="shared" ref="D11:M11" si="4">SUM(D12:D12)</f>
        <v>363689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363689</v>
      </c>
      <c r="O11" s="41">
        <f t="shared" si="2"/>
        <v>204.09034792368126</v>
      </c>
      <c r="P11" s="10"/>
    </row>
    <row r="12" spans="1:133">
      <c r="A12" s="12"/>
      <c r="B12" s="42">
        <v>541</v>
      </c>
      <c r="C12" s="19" t="s">
        <v>72</v>
      </c>
      <c r="D12" s="43">
        <v>363689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363689</v>
      </c>
      <c r="O12" s="44">
        <f t="shared" si="2"/>
        <v>204.09034792368126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90781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90781</v>
      </c>
      <c r="O13" s="41">
        <f t="shared" si="2"/>
        <v>50.943322109988777</v>
      </c>
      <c r="P13" s="9"/>
    </row>
    <row r="14" spans="1:133">
      <c r="A14" s="12"/>
      <c r="B14" s="42">
        <v>572</v>
      </c>
      <c r="C14" s="19" t="s">
        <v>90</v>
      </c>
      <c r="D14" s="43">
        <v>90781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90781</v>
      </c>
      <c r="O14" s="44">
        <f t="shared" si="2"/>
        <v>50.943322109988777</v>
      </c>
      <c r="P14" s="9"/>
    </row>
    <row r="15" spans="1:133" ht="15.75">
      <c r="A15" s="26" t="s">
        <v>96</v>
      </c>
      <c r="B15" s="27"/>
      <c r="C15" s="28"/>
      <c r="D15" s="29">
        <f t="shared" ref="D15:M15" si="6">SUM(D16:D16)</f>
        <v>0</v>
      </c>
      <c r="E15" s="29">
        <f t="shared" si="6"/>
        <v>583763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101600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685363</v>
      </c>
      <c r="O15" s="41">
        <f t="shared" si="2"/>
        <v>384.60325476992142</v>
      </c>
      <c r="P15" s="9"/>
    </row>
    <row r="16" spans="1:133" ht="15.75" thickBot="1">
      <c r="A16" s="12"/>
      <c r="B16" s="42">
        <v>581</v>
      </c>
      <c r="C16" s="19" t="s">
        <v>97</v>
      </c>
      <c r="D16" s="43">
        <v>0</v>
      </c>
      <c r="E16" s="43">
        <v>583763</v>
      </c>
      <c r="F16" s="43">
        <v>0</v>
      </c>
      <c r="G16" s="43">
        <v>0</v>
      </c>
      <c r="H16" s="43">
        <v>0</v>
      </c>
      <c r="I16" s="43">
        <v>101600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685363</v>
      </c>
      <c r="O16" s="44">
        <f t="shared" si="2"/>
        <v>384.60325476992142</v>
      </c>
      <c r="P16" s="9"/>
    </row>
    <row r="17" spans="1:119" ht="16.5" thickBot="1">
      <c r="A17" s="13" t="s">
        <v>10</v>
      </c>
      <c r="B17" s="21"/>
      <c r="C17" s="20"/>
      <c r="D17" s="14">
        <f>SUM(D5,D7,D11,D13,D15)</f>
        <v>1298203</v>
      </c>
      <c r="E17" s="14">
        <f t="shared" ref="E17:M17" si="7">SUM(E5,E7,E11,E13,E15)</f>
        <v>583763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2101432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3983398</v>
      </c>
      <c r="O17" s="35">
        <f t="shared" si="2"/>
        <v>2235.3524130190799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123</v>
      </c>
      <c r="M19" s="160"/>
      <c r="N19" s="160"/>
      <c r="O19" s="39">
        <v>1782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39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120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1205958</v>
      </c>
      <c r="E5" s="24">
        <f t="shared" si="0"/>
        <v>2129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1208087</v>
      </c>
      <c r="O5" s="30">
        <f t="shared" ref="O5:O17" si="2">(N5/O$19)</f>
        <v>742.98093480934813</v>
      </c>
      <c r="P5" s="6"/>
    </row>
    <row r="6" spans="1:133">
      <c r="A6" s="12"/>
      <c r="B6" s="42">
        <v>513</v>
      </c>
      <c r="C6" s="19" t="s">
        <v>20</v>
      </c>
      <c r="D6" s="43">
        <v>1205958</v>
      </c>
      <c r="E6" s="43">
        <v>2129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1208087</v>
      </c>
      <c r="O6" s="44">
        <f t="shared" si="2"/>
        <v>742.98093480934813</v>
      </c>
      <c r="P6" s="9"/>
    </row>
    <row r="7" spans="1:133" ht="15.75">
      <c r="A7" s="26" t="s">
        <v>22</v>
      </c>
      <c r="B7" s="27"/>
      <c r="C7" s="28"/>
      <c r="D7" s="29">
        <f t="shared" ref="D7:M7" si="3">SUM(D8:D10)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1895046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1895046</v>
      </c>
      <c r="O7" s="41">
        <f t="shared" si="2"/>
        <v>1165.4649446494466</v>
      </c>
      <c r="P7" s="10"/>
    </row>
    <row r="8" spans="1:133">
      <c r="A8" s="12"/>
      <c r="B8" s="42">
        <v>532</v>
      </c>
      <c r="C8" s="19" t="s">
        <v>23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715202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715202</v>
      </c>
      <c r="O8" s="44">
        <f t="shared" si="2"/>
        <v>439.85362853628538</v>
      </c>
      <c r="P8" s="9"/>
    </row>
    <row r="9" spans="1:133">
      <c r="A9" s="12"/>
      <c r="B9" s="42">
        <v>533</v>
      </c>
      <c r="C9" s="19" t="s">
        <v>24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1078660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1078660</v>
      </c>
      <c r="O9" s="44">
        <f t="shared" si="2"/>
        <v>663.38253382533821</v>
      </c>
      <c r="P9" s="9"/>
    </row>
    <row r="10" spans="1:133">
      <c r="A10" s="12"/>
      <c r="B10" s="42">
        <v>534</v>
      </c>
      <c r="C10" s="19" t="s">
        <v>67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101184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101184</v>
      </c>
      <c r="O10" s="44">
        <f t="shared" si="2"/>
        <v>62.228782287822881</v>
      </c>
      <c r="P10" s="9"/>
    </row>
    <row r="11" spans="1:133" ht="15.75">
      <c r="A11" s="26" t="s">
        <v>26</v>
      </c>
      <c r="B11" s="27"/>
      <c r="C11" s="28"/>
      <c r="D11" s="29">
        <f t="shared" ref="D11:M11" si="4">SUM(D12:D12)</f>
        <v>279219</v>
      </c>
      <c r="E11" s="29">
        <f t="shared" si="4"/>
        <v>45786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325005</v>
      </c>
      <c r="O11" s="41">
        <f t="shared" si="2"/>
        <v>199.88007380073802</v>
      </c>
      <c r="P11" s="10"/>
    </row>
    <row r="12" spans="1:133">
      <c r="A12" s="12"/>
      <c r="B12" s="42">
        <v>541</v>
      </c>
      <c r="C12" s="19" t="s">
        <v>72</v>
      </c>
      <c r="D12" s="43">
        <v>279219</v>
      </c>
      <c r="E12" s="43">
        <v>45786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325005</v>
      </c>
      <c r="O12" s="44">
        <f t="shared" si="2"/>
        <v>199.88007380073802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94947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94947</v>
      </c>
      <c r="O13" s="41">
        <f t="shared" si="2"/>
        <v>58.392988929889299</v>
      </c>
      <c r="P13" s="9"/>
    </row>
    <row r="14" spans="1:133">
      <c r="A14" s="12"/>
      <c r="B14" s="42">
        <v>572</v>
      </c>
      <c r="C14" s="19" t="s">
        <v>90</v>
      </c>
      <c r="D14" s="43">
        <v>94947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94947</v>
      </c>
      <c r="O14" s="44">
        <f t="shared" si="2"/>
        <v>58.392988929889299</v>
      </c>
      <c r="P14" s="9"/>
    </row>
    <row r="15" spans="1:133" ht="15.75">
      <c r="A15" s="26" t="s">
        <v>96</v>
      </c>
      <c r="B15" s="27"/>
      <c r="C15" s="28"/>
      <c r="D15" s="29">
        <f t="shared" ref="D15:M15" si="6">SUM(D16:D16)</f>
        <v>0</v>
      </c>
      <c r="E15" s="29">
        <f t="shared" si="6"/>
        <v>34167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51000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85167</v>
      </c>
      <c r="O15" s="41">
        <f t="shared" si="2"/>
        <v>52.37822878228782</v>
      </c>
      <c r="P15" s="9"/>
    </row>
    <row r="16" spans="1:133" ht="15.75" thickBot="1">
      <c r="A16" s="12"/>
      <c r="B16" s="42">
        <v>581</v>
      </c>
      <c r="C16" s="19" t="s">
        <v>97</v>
      </c>
      <c r="D16" s="43">
        <v>0</v>
      </c>
      <c r="E16" s="43">
        <v>34167</v>
      </c>
      <c r="F16" s="43">
        <v>0</v>
      </c>
      <c r="G16" s="43">
        <v>0</v>
      </c>
      <c r="H16" s="43">
        <v>0</v>
      </c>
      <c r="I16" s="43">
        <v>51000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85167</v>
      </c>
      <c r="O16" s="44">
        <f t="shared" si="2"/>
        <v>52.37822878228782</v>
      </c>
      <c r="P16" s="9"/>
    </row>
    <row r="17" spans="1:119" ht="16.5" thickBot="1">
      <c r="A17" s="13" t="s">
        <v>10</v>
      </c>
      <c r="B17" s="21"/>
      <c r="C17" s="20"/>
      <c r="D17" s="14">
        <f>SUM(D5,D7,D11,D13,D15)</f>
        <v>1580124</v>
      </c>
      <c r="E17" s="14">
        <f t="shared" ref="E17:M17" si="7">SUM(E5,E7,E11,E13,E15)</f>
        <v>82082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1946046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3608252</v>
      </c>
      <c r="O17" s="35">
        <f t="shared" si="2"/>
        <v>2219.0971709717096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121</v>
      </c>
      <c r="M19" s="160"/>
      <c r="N19" s="160"/>
      <c r="O19" s="39">
        <v>1626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39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599138</v>
      </c>
      <c r="E5" s="24">
        <f t="shared" si="0"/>
        <v>594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599732</v>
      </c>
      <c r="O5" s="30">
        <f t="shared" ref="O5:O18" si="2">(N5/O$20)</f>
        <v>374.3645443196005</v>
      </c>
      <c r="P5" s="6"/>
    </row>
    <row r="6" spans="1:133">
      <c r="A6" s="12"/>
      <c r="B6" s="42">
        <v>513</v>
      </c>
      <c r="C6" s="19" t="s">
        <v>20</v>
      </c>
      <c r="D6" s="43">
        <v>599138</v>
      </c>
      <c r="E6" s="43">
        <v>594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599732</v>
      </c>
      <c r="O6" s="44">
        <f t="shared" si="2"/>
        <v>374.3645443196005</v>
      </c>
      <c r="P6" s="9"/>
    </row>
    <row r="7" spans="1:133" ht="15.75">
      <c r="A7" s="26" t="s">
        <v>22</v>
      </c>
      <c r="B7" s="27"/>
      <c r="C7" s="28"/>
      <c r="D7" s="29">
        <f t="shared" ref="D7:M7" si="3">SUM(D8:D11)</f>
        <v>469640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1972543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2442183</v>
      </c>
      <c r="O7" s="41">
        <f t="shared" si="2"/>
        <v>1524.4588014981273</v>
      </c>
      <c r="P7" s="10"/>
    </row>
    <row r="8" spans="1:133">
      <c r="A8" s="12"/>
      <c r="B8" s="42">
        <v>532</v>
      </c>
      <c r="C8" s="19" t="s">
        <v>23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744328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744328</v>
      </c>
      <c r="O8" s="44">
        <f t="shared" si="2"/>
        <v>464.62421972534332</v>
      </c>
      <c r="P8" s="9"/>
    </row>
    <row r="9" spans="1:133">
      <c r="A9" s="12"/>
      <c r="B9" s="42">
        <v>533</v>
      </c>
      <c r="C9" s="19" t="s">
        <v>24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1140688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1140688</v>
      </c>
      <c r="O9" s="44">
        <f t="shared" si="2"/>
        <v>712.03995006242201</v>
      </c>
      <c r="P9" s="9"/>
    </row>
    <row r="10" spans="1:133">
      <c r="A10" s="12"/>
      <c r="B10" s="42">
        <v>534</v>
      </c>
      <c r="C10" s="19" t="s">
        <v>67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87527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87527</v>
      </c>
      <c r="O10" s="44">
        <f t="shared" si="2"/>
        <v>54.636079900124841</v>
      </c>
      <c r="P10" s="9"/>
    </row>
    <row r="11" spans="1:133">
      <c r="A11" s="12"/>
      <c r="B11" s="42">
        <v>538</v>
      </c>
      <c r="C11" s="19" t="s">
        <v>70</v>
      </c>
      <c r="D11" s="43">
        <v>469640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469640</v>
      </c>
      <c r="O11" s="44">
        <f t="shared" si="2"/>
        <v>293.15855181023721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334780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334780</v>
      </c>
      <c r="O12" s="41">
        <f t="shared" si="2"/>
        <v>208.97627965043696</v>
      </c>
      <c r="P12" s="10"/>
    </row>
    <row r="13" spans="1:133">
      <c r="A13" s="12"/>
      <c r="B13" s="42">
        <v>541</v>
      </c>
      <c r="C13" s="19" t="s">
        <v>72</v>
      </c>
      <c r="D13" s="43">
        <v>334780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334780</v>
      </c>
      <c r="O13" s="44">
        <f t="shared" si="2"/>
        <v>208.97627965043696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138575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138575</v>
      </c>
      <c r="O14" s="41">
        <f t="shared" si="2"/>
        <v>86.501248439450691</v>
      </c>
      <c r="P14" s="9"/>
    </row>
    <row r="15" spans="1:133">
      <c r="A15" s="12"/>
      <c r="B15" s="42">
        <v>572</v>
      </c>
      <c r="C15" s="19" t="s">
        <v>90</v>
      </c>
      <c r="D15" s="43">
        <v>138575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138575</v>
      </c>
      <c r="O15" s="44">
        <f t="shared" si="2"/>
        <v>86.501248439450691</v>
      </c>
      <c r="P15" s="9"/>
    </row>
    <row r="16" spans="1:133" ht="15.75">
      <c r="A16" s="26" t="s">
        <v>96</v>
      </c>
      <c r="B16" s="27"/>
      <c r="C16" s="28"/>
      <c r="D16" s="29">
        <f t="shared" ref="D16:M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35000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35000</v>
      </c>
      <c r="O16" s="41">
        <f t="shared" si="2"/>
        <v>21.847690387016229</v>
      </c>
      <c r="P16" s="9"/>
    </row>
    <row r="17" spans="1:119" ht="15.75" thickBot="1">
      <c r="A17" s="12"/>
      <c r="B17" s="42">
        <v>581</v>
      </c>
      <c r="C17" s="19" t="s">
        <v>97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35000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35000</v>
      </c>
      <c r="O17" s="44">
        <f t="shared" si="2"/>
        <v>21.847690387016229</v>
      </c>
      <c r="P17" s="9"/>
    </row>
    <row r="18" spans="1:119" ht="16.5" thickBot="1">
      <c r="A18" s="13" t="s">
        <v>10</v>
      </c>
      <c r="B18" s="21"/>
      <c r="C18" s="20"/>
      <c r="D18" s="14">
        <f>SUM(D5,D7,D12,D14,D16)</f>
        <v>1542133</v>
      </c>
      <c r="E18" s="14">
        <f t="shared" ref="E18:M18" si="7">SUM(E5,E7,E12,E14,E16)</f>
        <v>594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2007543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3550270</v>
      </c>
      <c r="O18" s="35">
        <f t="shared" si="2"/>
        <v>2216.1485642946318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119</v>
      </c>
      <c r="M20" s="160"/>
      <c r="N20" s="160"/>
      <c r="O20" s="39">
        <v>1602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39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933395</v>
      </c>
      <c r="E5" s="24">
        <f t="shared" si="0"/>
        <v>9263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942658</v>
      </c>
      <c r="O5" s="30">
        <f t="shared" ref="O5:O17" si="2">(N5/O$19)</f>
        <v>613.70963541666663</v>
      </c>
      <c r="P5" s="6"/>
    </row>
    <row r="6" spans="1:133">
      <c r="A6" s="12"/>
      <c r="B6" s="42">
        <v>519</v>
      </c>
      <c r="C6" s="19" t="s">
        <v>55</v>
      </c>
      <c r="D6" s="43">
        <v>933395</v>
      </c>
      <c r="E6" s="43">
        <v>9263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942658</v>
      </c>
      <c r="O6" s="44">
        <f t="shared" si="2"/>
        <v>613.70963541666663</v>
      </c>
      <c r="P6" s="9"/>
    </row>
    <row r="7" spans="1:133" ht="15.75">
      <c r="A7" s="26" t="s">
        <v>22</v>
      </c>
      <c r="B7" s="27"/>
      <c r="C7" s="28"/>
      <c r="D7" s="29">
        <f t="shared" ref="D7:M7" si="3">SUM(D8:D10)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1919944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1919944</v>
      </c>
      <c r="O7" s="41">
        <f t="shared" si="2"/>
        <v>1249.9635416666667</v>
      </c>
      <c r="P7" s="10"/>
    </row>
    <row r="8" spans="1:133">
      <c r="A8" s="12"/>
      <c r="B8" s="42">
        <v>532</v>
      </c>
      <c r="C8" s="19" t="s">
        <v>23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663071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663071</v>
      </c>
      <c r="O8" s="44">
        <f t="shared" si="2"/>
        <v>431.68684895833331</v>
      </c>
      <c r="P8" s="9"/>
    </row>
    <row r="9" spans="1:133">
      <c r="A9" s="12"/>
      <c r="B9" s="42">
        <v>534</v>
      </c>
      <c r="C9" s="19" t="s">
        <v>67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94071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94071</v>
      </c>
      <c r="O9" s="44">
        <f t="shared" si="2"/>
        <v>61.244140625</v>
      </c>
      <c r="P9" s="9"/>
    </row>
    <row r="10" spans="1:133">
      <c r="A10" s="12"/>
      <c r="B10" s="42">
        <v>536</v>
      </c>
      <c r="C10" s="19" t="s">
        <v>68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1162802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1162802</v>
      </c>
      <c r="O10" s="44">
        <f t="shared" si="2"/>
        <v>757.03255208333337</v>
      </c>
      <c r="P10" s="9"/>
    </row>
    <row r="11" spans="1:133" ht="15.75">
      <c r="A11" s="26" t="s">
        <v>26</v>
      </c>
      <c r="B11" s="27"/>
      <c r="C11" s="28"/>
      <c r="D11" s="29">
        <f t="shared" ref="D11:M11" si="4">SUM(D12:D12)</f>
        <v>299789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299789</v>
      </c>
      <c r="O11" s="41">
        <f t="shared" si="2"/>
        <v>195.17513020833334</v>
      </c>
      <c r="P11" s="10"/>
    </row>
    <row r="12" spans="1:133">
      <c r="A12" s="12"/>
      <c r="B12" s="42">
        <v>549</v>
      </c>
      <c r="C12" s="19" t="s">
        <v>77</v>
      </c>
      <c r="D12" s="43">
        <v>299789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299789</v>
      </c>
      <c r="O12" s="44">
        <f t="shared" si="2"/>
        <v>195.17513020833334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126780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126780</v>
      </c>
      <c r="O13" s="41">
        <f t="shared" si="2"/>
        <v>82.5390625</v>
      </c>
      <c r="P13" s="9"/>
    </row>
    <row r="14" spans="1:133">
      <c r="A14" s="12"/>
      <c r="B14" s="42">
        <v>579</v>
      </c>
      <c r="C14" s="19" t="s">
        <v>95</v>
      </c>
      <c r="D14" s="43">
        <v>126780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126780</v>
      </c>
      <c r="O14" s="44">
        <f t="shared" si="2"/>
        <v>82.5390625</v>
      </c>
      <c r="P14" s="9"/>
    </row>
    <row r="15" spans="1:133" ht="15.75">
      <c r="A15" s="26" t="s">
        <v>96</v>
      </c>
      <c r="B15" s="27"/>
      <c r="C15" s="28"/>
      <c r="D15" s="29">
        <f t="shared" ref="D15:M15" si="6">SUM(D16:D16)</f>
        <v>0</v>
      </c>
      <c r="E15" s="29">
        <f t="shared" si="6"/>
        <v>1446295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1446295</v>
      </c>
      <c r="O15" s="41">
        <f t="shared" si="2"/>
        <v>941.59830729166663</v>
      </c>
      <c r="P15" s="9"/>
    </row>
    <row r="16" spans="1:133" ht="15.75" thickBot="1">
      <c r="A16" s="12"/>
      <c r="B16" s="42">
        <v>581</v>
      </c>
      <c r="C16" s="19" t="s">
        <v>97</v>
      </c>
      <c r="D16" s="43">
        <v>0</v>
      </c>
      <c r="E16" s="43">
        <v>1446295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1446295</v>
      </c>
      <c r="O16" s="44">
        <f t="shared" si="2"/>
        <v>941.59830729166663</v>
      </c>
      <c r="P16" s="9"/>
    </row>
    <row r="17" spans="1:119" ht="16.5" thickBot="1">
      <c r="A17" s="13" t="s">
        <v>10</v>
      </c>
      <c r="B17" s="21"/>
      <c r="C17" s="20"/>
      <c r="D17" s="14">
        <f>SUM(D5,D7,D11,D13,D15)</f>
        <v>1359964</v>
      </c>
      <c r="E17" s="14">
        <f t="shared" ref="E17:M17" si="7">SUM(E5,E7,E11,E13,E15)</f>
        <v>1455558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1919944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4735466</v>
      </c>
      <c r="O17" s="35">
        <f t="shared" si="2"/>
        <v>3082.9856770833335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117</v>
      </c>
      <c r="M19" s="160"/>
      <c r="N19" s="160"/>
      <c r="O19" s="39">
        <v>1536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39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1674953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1674953</v>
      </c>
      <c r="O5" s="30">
        <f t="shared" ref="O5:O15" si="2">(N5/O$17)</f>
        <v>1088.3385315139701</v>
      </c>
      <c r="P5" s="6"/>
    </row>
    <row r="6" spans="1:133">
      <c r="A6" s="12"/>
      <c r="B6" s="42">
        <v>519</v>
      </c>
      <c r="C6" s="19" t="s">
        <v>55</v>
      </c>
      <c r="D6" s="43">
        <v>1674953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1674953</v>
      </c>
      <c r="O6" s="44">
        <f t="shared" si="2"/>
        <v>1088.3385315139701</v>
      </c>
      <c r="P6" s="9"/>
    </row>
    <row r="7" spans="1:133" ht="15.75">
      <c r="A7" s="26" t="s">
        <v>22</v>
      </c>
      <c r="B7" s="27"/>
      <c r="C7" s="28"/>
      <c r="D7" s="29">
        <f t="shared" ref="D7:M7" si="3">SUM(D8:D10)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1870788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1870788</v>
      </c>
      <c r="O7" s="41">
        <f t="shared" si="2"/>
        <v>1215.5867446393763</v>
      </c>
      <c r="P7" s="10"/>
    </row>
    <row r="8" spans="1:133">
      <c r="A8" s="12"/>
      <c r="B8" s="42">
        <v>532</v>
      </c>
      <c r="C8" s="19" t="s">
        <v>23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643567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643567</v>
      </c>
      <c r="O8" s="44">
        <f t="shared" si="2"/>
        <v>418.17218973359326</v>
      </c>
      <c r="P8" s="9"/>
    </row>
    <row r="9" spans="1:133">
      <c r="A9" s="12"/>
      <c r="B9" s="42">
        <v>534</v>
      </c>
      <c r="C9" s="19" t="s">
        <v>67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95574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95574</v>
      </c>
      <c r="O9" s="44">
        <f t="shared" si="2"/>
        <v>62.101364522417157</v>
      </c>
      <c r="P9" s="9"/>
    </row>
    <row r="10" spans="1:133">
      <c r="A10" s="12"/>
      <c r="B10" s="42">
        <v>536</v>
      </c>
      <c r="C10" s="19" t="s">
        <v>68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1131647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1131647</v>
      </c>
      <c r="O10" s="44">
        <f t="shared" si="2"/>
        <v>735.31319038336585</v>
      </c>
      <c r="P10" s="9"/>
    </row>
    <row r="11" spans="1:133" ht="15.75">
      <c r="A11" s="26" t="s">
        <v>26</v>
      </c>
      <c r="B11" s="27"/>
      <c r="C11" s="28"/>
      <c r="D11" s="29">
        <f t="shared" ref="D11:M11" si="4">SUM(D12:D12)</f>
        <v>357163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357163</v>
      </c>
      <c r="O11" s="41">
        <f t="shared" si="2"/>
        <v>232.07472384665368</v>
      </c>
      <c r="P11" s="10"/>
    </row>
    <row r="12" spans="1:133">
      <c r="A12" s="12"/>
      <c r="B12" s="42">
        <v>549</v>
      </c>
      <c r="C12" s="19" t="s">
        <v>77</v>
      </c>
      <c r="D12" s="43">
        <v>357163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357163</v>
      </c>
      <c r="O12" s="44">
        <f t="shared" si="2"/>
        <v>232.07472384665368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102756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102756</v>
      </c>
      <c r="O13" s="41">
        <f t="shared" si="2"/>
        <v>66.768031189083814</v>
      </c>
      <c r="P13" s="9"/>
    </row>
    <row r="14" spans="1:133" ht="15.75" thickBot="1">
      <c r="A14" s="12"/>
      <c r="B14" s="42">
        <v>579</v>
      </c>
      <c r="C14" s="19" t="s">
        <v>95</v>
      </c>
      <c r="D14" s="43">
        <v>102756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102756</v>
      </c>
      <c r="O14" s="44">
        <f t="shared" si="2"/>
        <v>66.768031189083814</v>
      </c>
      <c r="P14" s="9"/>
    </row>
    <row r="15" spans="1:133" ht="16.5" thickBot="1">
      <c r="A15" s="13" t="s">
        <v>10</v>
      </c>
      <c r="B15" s="21"/>
      <c r="C15" s="20"/>
      <c r="D15" s="14">
        <f>SUM(D5,D7,D11,D13)</f>
        <v>2134872</v>
      </c>
      <c r="E15" s="14">
        <f t="shared" ref="E15:M15" si="6">SUM(E5,E7,E11,E13)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1870788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4005660</v>
      </c>
      <c r="O15" s="35">
        <f t="shared" si="2"/>
        <v>2602.768031189084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60" t="s">
        <v>115</v>
      </c>
      <c r="M17" s="160"/>
      <c r="N17" s="160"/>
      <c r="O17" s="39">
        <v>1539</v>
      </c>
    </row>
    <row r="18" spans="1:15">
      <c r="A18" s="161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  <row r="19" spans="1:15" ht="15.75" customHeight="1" thickBot="1">
      <c r="A19" s="162" t="s">
        <v>39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2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109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795750</v>
      </c>
      <c r="E5" s="24">
        <f t="shared" si="0"/>
        <v>16132</v>
      </c>
      <c r="F5" s="24">
        <f t="shared" si="0"/>
        <v>36356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848238</v>
      </c>
      <c r="O5" s="30">
        <f t="shared" ref="O5:O18" si="2">(N5/O$20)</f>
        <v>537.53992395437263</v>
      </c>
      <c r="P5" s="6"/>
    </row>
    <row r="6" spans="1:133">
      <c r="A6" s="12"/>
      <c r="B6" s="42">
        <v>517</v>
      </c>
      <c r="C6" s="19" t="s">
        <v>21</v>
      </c>
      <c r="D6" s="43">
        <v>0</v>
      </c>
      <c r="E6" s="43">
        <v>0</v>
      </c>
      <c r="F6" s="43">
        <v>36356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36356</v>
      </c>
      <c r="O6" s="44">
        <f t="shared" si="2"/>
        <v>23.039290240811152</v>
      </c>
      <c r="P6" s="9"/>
    </row>
    <row r="7" spans="1:133">
      <c r="A7" s="12"/>
      <c r="B7" s="42">
        <v>519</v>
      </c>
      <c r="C7" s="19" t="s">
        <v>55</v>
      </c>
      <c r="D7" s="43">
        <v>795750</v>
      </c>
      <c r="E7" s="43">
        <v>16132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811882</v>
      </c>
      <c r="O7" s="44">
        <f t="shared" si="2"/>
        <v>514.50063371356146</v>
      </c>
      <c r="P7" s="9"/>
    </row>
    <row r="8" spans="1:133" ht="15.75">
      <c r="A8" s="26" t="s">
        <v>22</v>
      </c>
      <c r="B8" s="27"/>
      <c r="C8" s="28"/>
      <c r="D8" s="29">
        <f t="shared" ref="D8:M8" si="3">SUM(D9:D11)</f>
        <v>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1865341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1865341</v>
      </c>
      <c r="O8" s="41">
        <f t="shared" si="2"/>
        <v>1182.0918884664131</v>
      </c>
      <c r="P8" s="10"/>
    </row>
    <row r="9" spans="1:133">
      <c r="A9" s="12"/>
      <c r="B9" s="42">
        <v>532</v>
      </c>
      <c r="C9" s="19" t="s">
        <v>23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596792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596792</v>
      </c>
      <c r="O9" s="44">
        <f t="shared" si="2"/>
        <v>378.19518377693282</v>
      </c>
      <c r="P9" s="9"/>
    </row>
    <row r="10" spans="1:133">
      <c r="A10" s="12"/>
      <c r="B10" s="42">
        <v>534</v>
      </c>
      <c r="C10" s="19" t="s">
        <v>67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100964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100964</v>
      </c>
      <c r="O10" s="44">
        <f t="shared" si="2"/>
        <v>63.982256020278832</v>
      </c>
      <c r="P10" s="9"/>
    </row>
    <row r="11" spans="1:133">
      <c r="A11" s="12"/>
      <c r="B11" s="42">
        <v>536</v>
      </c>
      <c r="C11" s="19" t="s">
        <v>68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1167585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1167585</v>
      </c>
      <c r="O11" s="44">
        <f t="shared" si="2"/>
        <v>739.91444866920153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589434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589434</v>
      </c>
      <c r="O12" s="41">
        <f t="shared" si="2"/>
        <v>373.53231939163499</v>
      </c>
      <c r="P12" s="10"/>
    </row>
    <row r="13" spans="1:133">
      <c r="A13" s="12"/>
      <c r="B13" s="42">
        <v>541</v>
      </c>
      <c r="C13" s="19" t="s">
        <v>72</v>
      </c>
      <c r="D13" s="43">
        <v>589434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589434</v>
      </c>
      <c r="O13" s="44">
        <f t="shared" si="2"/>
        <v>373.53231939163499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231534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231534</v>
      </c>
      <c r="O14" s="41">
        <f t="shared" si="2"/>
        <v>146.72623574144487</v>
      </c>
      <c r="P14" s="9"/>
    </row>
    <row r="15" spans="1:133">
      <c r="A15" s="12"/>
      <c r="B15" s="42">
        <v>572</v>
      </c>
      <c r="C15" s="19" t="s">
        <v>90</v>
      </c>
      <c r="D15" s="43">
        <v>231534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231534</v>
      </c>
      <c r="O15" s="44">
        <f t="shared" si="2"/>
        <v>146.72623574144487</v>
      </c>
      <c r="P15" s="9"/>
    </row>
    <row r="16" spans="1:133" ht="15.75">
      <c r="A16" s="26" t="s">
        <v>96</v>
      </c>
      <c r="B16" s="27"/>
      <c r="C16" s="28"/>
      <c r="D16" s="29">
        <f t="shared" ref="D16:M16" si="6">SUM(D17:D17)</f>
        <v>36307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231860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268167</v>
      </c>
      <c r="O16" s="41">
        <f t="shared" si="2"/>
        <v>169.94106463878327</v>
      </c>
      <c r="P16" s="9"/>
    </row>
    <row r="17" spans="1:119" ht="15.75" thickBot="1">
      <c r="A17" s="12"/>
      <c r="B17" s="42">
        <v>581</v>
      </c>
      <c r="C17" s="19" t="s">
        <v>97</v>
      </c>
      <c r="D17" s="43">
        <v>36307</v>
      </c>
      <c r="E17" s="43">
        <v>0</v>
      </c>
      <c r="F17" s="43">
        <v>0</v>
      </c>
      <c r="G17" s="43">
        <v>0</v>
      </c>
      <c r="H17" s="43">
        <v>0</v>
      </c>
      <c r="I17" s="43">
        <v>231860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268167</v>
      </c>
      <c r="O17" s="44">
        <f t="shared" si="2"/>
        <v>169.94106463878327</v>
      </c>
      <c r="P17" s="9"/>
    </row>
    <row r="18" spans="1:119" ht="16.5" thickBot="1">
      <c r="A18" s="13" t="s">
        <v>10</v>
      </c>
      <c r="B18" s="21"/>
      <c r="C18" s="20"/>
      <c r="D18" s="14">
        <f>SUM(D5,D8,D12,D14,D16)</f>
        <v>1653025</v>
      </c>
      <c r="E18" s="14">
        <f t="shared" ref="E18:M18" si="7">SUM(E5,E8,E12,E14,E16)</f>
        <v>16132</v>
      </c>
      <c r="F18" s="14">
        <f t="shared" si="7"/>
        <v>36356</v>
      </c>
      <c r="G18" s="14">
        <f t="shared" si="7"/>
        <v>0</v>
      </c>
      <c r="H18" s="14">
        <f t="shared" si="7"/>
        <v>0</v>
      </c>
      <c r="I18" s="14">
        <f t="shared" si="7"/>
        <v>2097201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3802714</v>
      </c>
      <c r="O18" s="35">
        <f t="shared" si="2"/>
        <v>2409.8314321926491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110</v>
      </c>
      <c r="M20" s="160"/>
      <c r="N20" s="160"/>
      <c r="O20" s="39">
        <v>1578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39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2024-10-18T18:41:20Z</cp:lastPrinted>
  <dcterms:created xsi:type="dcterms:W3CDTF">2000-08-31T21:26:31Z</dcterms:created>
  <dcterms:modified xsi:type="dcterms:W3CDTF">2024-10-18T18:41:26Z</dcterms:modified>
</cp:coreProperties>
</file>