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8" documentId="11_024BA8441FCD4E6D89BAB998F71EE35DA91D9690" xr6:coauthVersionLast="47" xr6:coauthVersionMax="47" xr10:uidLastSave="{9B4A3F30-410C-47BD-AC10-E3181A3A9264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'2008'!$A$1:$O$42</definedName>
    <definedName name="_xlnm.Print_Area" localSheetId="14">'2009'!$A$1:$O$44</definedName>
    <definedName name="_xlnm.Print_Area" localSheetId="13">'2010'!$A$1:$O$42</definedName>
    <definedName name="_xlnm.Print_Area" localSheetId="12">'2011'!$A$1:$O$43</definedName>
    <definedName name="_xlnm.Print_Area" localSheetId="11">'2012'!$A$1:$O$40</definedName>
    <definedName name="_xlnm.Print_Area" localSheetId="10">'2013'!$A$1:$O$40</definedName>
    <definedName name="_xlnm.Print_Area" localSheetId="9">'2014'!$A$1:$O$39</definedName>
    <definedName name="_xlnm.Print_Area" localSheetId="8">'2015'!$A$1:$O$38</definedName>
    <definedName name="_xlnm.Print_Area" localSheetId="7">'2016'!$A$1:$O$37</definedName>
    <definedName name="_xlnm.Print_Area" localSheetId="6">'2017'!$A$1:$O$39</definedName>
    <definedName name="_xlnm.Print_Area" localSheetId="5">'2018'!$A$1:$O$37</definedName>
    <definedName name="_xlnm.Print_Area" localSheetId="4">'2019'!$A$1:$O$36</definedName>
    <definedName name="_xlnm.Print_Area" localSheetId="3">'2020'!$A$1:$O$33</definedName>
    <definedName name="_xlnm.Print_Area" localSheetId="2">'2021'!$A$1:$P$33</definedName>
    <definedName name="_xlnm.Print_Area" localSheetId="1">'2022'!$A$1:$P$33</definedName>
    <definedName name="_xlnm.Print_Area" localSheetId="0">'2023'!$A$1:$P$33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48" l="1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5" i="48" l="1"/>
  <c r="P25" i="48" s="1"/>
  <c r="E29" i="48"/>
  <c r="O19" i="48"/>
  <c r="P19" i="48" s="1"/>
  <c r="K29" i="48"/>
  <c r="F29" i="48"/>
  <c r="O14" i="48"/>
  <c r="P14" i="48" s="1"/>
  <c r="G29" i="48"/>
  <c r="H29" i="48"/>
  <c r="I29" i="48"/>
  <c r="O5" i="48"/>
  <c r="P5" i="48" s="1"/>
  <c r="D29" i="48"/>
  <c r="O27" i="48"/>
  <c r="P27" i="48" s="1"/>
  <c r="N29" i="48"/>
  <c r="O23" i="48"/>
  <c r="P23" i="48" s="1"/>
  <c r="L29" i="48"/>
  <c r="O12" i="48"/>
  <c r="P12" i="48" s="1"/>
  <c r="M29" i="48"/>
  <c r="J29" i="48"/>
  <c r="O25" i="47"/>
  <c r="P25" i="47" s="1"/>
  <c r="O27" i="47"/>
  <c r="P27" i="47" s="1"/>
  <c r="N29" i="47"/>
  <c r="O23" i="47"/>
  <c r="P23" i="47" s="1"/>
  <c r="O19" i="47"/>
  <c r="P19" i="47" s="1"/>
  <c r="O14" i="47"/>
  <c r="P14" i="47" s="1"/>
  <c r="H29" i="47"/>
  <c r="D29" i="47"/>
  <c r="F29" i="47"/>
  <c r="L29" i="47"/>
  <c r="M29" i="47"/>
  <c r="J29" i="47"/>
  <c r="I29" i="47"/>
  <c r="E29" i="47"/>
  <c r="G29" i="47"/>
  <c r="K29" i="47"/>
  <c r="O12" i="47"/>
  <c r="P12" i="47" s="1"/>
  <c r="O5" i="47"/>
  <c r="P5" i="47" s="1"/>
  <c r="O28" i="46"/>
  <c r="P28" i="46" s="1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 s="1"/>
  <c r="N25" i="46"/>
  <c r="M25" i="46"/>
  <c r="L25" i="46"/>
  <c r="K25" i="46"/>
  <c r="J25" i="46"/>
  <c r="I25" i="46"/>
  <c r="H25" i="46"/>
  <c r="G25" i="46"/>
  <c r="F25" i="46"/>
  <c r="E25" i="46"/>
  <c r="D25" i="46"/>
  <c r="O24" i="46"/>
  <c r="P24" i="46" s="1"/>
  <c r="N23" i="46"/>
  <c r="M23" i="46"/>
  <c r="L23" i="46"/>
  <c r="K23" i="46"/>
  <c r="J23" i="46"/>
  <c r="I23" i="46"/>
  <c r="H23" i="46"/>
  <c r="G23" i="46"/>
  <c r="F23" i="46"/>
  <c r="E23" i="46"/>
  <c r="D23" i="46"/>
  <c r="O22" i="46"/>
  <c r="P22" i="46" s="1"/>
  <c r="O21" i="46"/>
  <c r="P21" i="46" s="1"/>
  <c r="O20" i="46"/>
  <c r="P20" i="46" s="1"/>
  <c r="N19" i="46"/>
  <c r="M19" i="46"/>
  <c r="L19" i="46"/>
  <c r="K19" i="46"/>
  <c r="J19" i="46"/>
  <c r="I19" i="46"/>
  <c r="H19" i="46"/>
  <c r="G19" i="46"/>
  <c r="F19" i="46"/>
  <c r="E19" i="46"/>
  <c r="D19" i="46"/>
  <c r="O18" i="46"/>
  <c r="P18" i="46" s="1"/>
  <c r="O17" i="46"/>
  <c r="P17" i="46" s="1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E29" i="45" s="1"/>
  <c r="D19" i="45"/>
  <c r="N18" i="45"/>
  <c r="O18" i="45"/>
  <c r="N17" i="45"/>
  <c r="O17" i="45" s="1"/>
  <c r="N16" i="45"/>
  <c r="O16" i="45"/>
  <c r="N15" i="45"/>
  <c r="O15" i="45" s="1"/>
  <c r="M14" i="45"/>
  <c r="L14" i="45"/>
  <c r="K14" i="45"/>
  <c r="J14" i="45"/>
  <c r="J29" i="45" s="1"/>
  <c r="I14" i="45"/>
  <c r="I29" i="45" s="1"/>
  <c r="H14" i="45"/>
  <c r="G14" i="45"/>
  <c r="F14" i="45"/>
  <c r="E14" i="45"/>
  <c r="D14" i="45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31" i="44"/>
  <c r="O31" i="44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M25" i="44"/>
  <c r="N25" i="44" s="1"/>
  <c r="O25" i="44" s="1"/>
  <c r="L25" i="44"/>
  <c r="K25" i="44"/>
  <c r="J25" i="44"/>
  <c r="I25" i="44"/>
  <c r="H25" i="44"/>
  <c r="G25" i="44"/>
  <c r="F25" i="44"/>
  <c r="E25" i="44"/>
  <c r="D25" i="44"/>
  <c r="N24" i="44"/>
  <c r="O24" i="44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/>
  <c r="M13" i="44"/>
  <c r="L13" i="44"/>
  <c r="K13" i="44"/>
  <c r="J13" i="44"/>
  <c r="I13" i="44"/>
  <c r="H13" i="44"/>
  <c r="H32" i="44" s="1"/>
  <c r="G13" i="44"/>
  <c r="G32" i="44" s="1"/>
  <c r="F13" i="44"/>
  <c r="E13" i="44"/>
  <c r="D13" i="44"/>
  <c r="N12" i="44"/>
  <c r="O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J32" i="44" s="1"/>
  <c r="I5" i="44"/>
  <c r="I32" i="44" s="1"/>
  <c r="H5" i="44"/>
  <c r="G5" i="44"/>
  <c r="F5" i="44"/>
  <c r="E5" i="44"/>
  <c r="D5" i="44"/>
  <c r="D32" i="44" s="1"/>
  <c r="N32" i="43"/>
  <c r="O32" i="43"/>
  <c r="M31" i="43"/>
  <c r="L31" i="43"/>
  <c r="K31" i="43"/>
  <c r="J31" i="43"/>
  <c r="I31" i="43"/>
  <c r="H31" i="43"/>
  <c r="G31" i="43"/>
  <c r="F31" i="43"/>
  <c r="E31" i="43"/>
  <c r="D31" i="43"/>
  <c r="N30" i="43"/>
  <c r="O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M26" i="43"/>
  <c r="L26" i="43"/>
  <c r="K26" i="43"/>
  <c r="J26" i="43"/>
  <c r="I26" i="43"/>
  <c r="H26" i="43"/>
  <c r="G26" i="43"/>
  <c r="F26" i="43"/>
  <c r="E26" i="43"/>
  <c r="N26" i="43" s="1"/>
  <c r="O26" i="43" s="1"/>
  <c r="D26" i="43"/>
  <c r="N25" i="43"/>
  <c r="O25" i="43" s="1"/>
  <c r="N24" i="43"/>
  <c r="O24" i="43"/>
  <c r="N23" i="43"/>
  <c r="O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/>
  <c r="N17" i="43"/>
  <c r="O17" i="43" s="1"/>
  <c r="N16" i="43"/>
  <c r="O16" i="43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M13" i="43"/>
  <c r="L13" i="43"/>
  <c r="L33" i="43" s="1"/>
  <c r="K13" i="43"/>
  <c r="K33" i="43" s="1"/>
  <c r="J13" i="43"/>
  <c r="I13" i="43"/>
  <c r="H13" i="43"/>
  <c r="G13" i="43"/>
  <c r="F13" i="43"/>
  <c r="E13" i="43"/>
  <c r="D13" i="43"/>
  <c r="N12" i="43"/>
  <c r="O12" i="43"/>
  <c r="N11" i="43"/>
  <c r="O11" i="43"/>
  <c r="N10" i="43"/>
  <c r="O10" i="43" s="1"/>
  <c r="N9" i="43"/>
  <c r="O9" i="43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G33" i="43" s="1"/>
  <c r="F5" i="43"/>
  <c r="F33" i="43" s="1"/>
  <c r="E5" i="43"/>
  <c r="D5" i="43"/>
  <c r="N34" i="42"/>
  <c r="O34" i="42"/>
  <c r="N33" i="42"/>
  <c r="O33" i="42"/>
  <c r="M32" i="42"/>
  <c r="L32" i="42"/>
  <c r="K32" i="42"/>
  <c r="J32" i="42"/>
  <c r="I32" i="42"/>
  <c r="H32" i="42"/>
  <c r="H35" i="42" s="1"/>
  <c r="G32" i="42"/>
  <c r="G35" i="42" s="1"/>
  <c r="F32" i="42"/>
  <c r="E32" i="42"/>
  <c r="D32" i="42"/>
  <c r="N31" i="42"/>
  <c r="O31" i="42"/>
  <c r="N30" i="42"/>
  <c r="O30" i="42" s="1"/>
  <c r="M29" i="42"/>
  <c r="N29" i="42" s="1"/>
  <c r="O29" i="42" s="1"/>
  <c r="L29" i="42"/>
  <c r="K29" i="42"/>
  <c r="J29" i="42"/>
  <c r="I29" i="42"/>
  <c r="H29" i="42"/>
  <c r="G29" i="42"/>
  <c r="F29" i="42"/>
  <c r="E29" i="42"/>
  <c r="D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/>
  <c r="N19" i="42"/>
  <c r="O19" i="42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32" i="41"/>
  <c r="O32" i="41"/>
  <c r="M31" i="41"/>
  <c r="L31" i="41"/>
  <c r="K31" i="41"/>
  <c r="J31" i="41"/>
  <c r="I31" i="41"/>
  <c r="N31" i="41" s="1"/>
  <c r="O31" i="41" s="1"/>
  <c r="H31" i="41"/>
  <c r="G31" i="41"/>
  <c r="F31" i="41"/>
  <c r="E31" i="41"/>
  <c r="D31" i="41"/>
  <c r="N30" i="41"/>
  <c r="O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/>
  <c r="M22" i="41"/>
  <c r="L22" i="41"/>
  <c r="K22" i="41"/>
  <c r="J22" i="41"/>
  <c r="I22" i="41"/>
  <c r="I33" i="41" s="1"/>
  <c r="H22" i="41"/>
  <c r="H33" i="41" s="1"/>
  <c r="G22" i="41"/>
  <c r="F22" i="41"/>
  <c r="E22" i="41"/>
  <c r="D22" i="41"/>
  <c r="N21" i="41"/>
  <c r="O21" i="41"/>
  <c r="N20" i="41"/>
  <c r="O20" i="41" s="1"/>
  <c r="N19" i="41"/>
  <c r="O19" i="41" s="1"/>
  <c r="N18" i="41"/>
  <c r="O18" i="41"/>
  <c r="N17" i="41"/>
  <c r="O17" i="41" s="1"/>
  <c r="M16" i="41"/>
  <c r="L16" i="41"/>
  <c r="K16" i="41"/>
  <c r="J16" i="41"/>
  <c r="J33" i="41" s="1"/>
  <c r="I16" i="41"/>
  <c r="H16" i="41"/>
  <c r="G16" i="41"/>
  <c r="F16" i="41"/>
  <c r="F33" i="41" s="1"/>
  <c r="E16" i="41"/>
  <c r="D16" i="41"/>
  <c r="N15" i="41"/>
  <c r="O15" i="41" s="1"/>
  <c r="N14" i="41"/>
  <c r="O14" i="41"/>
  <c r="M13" i="41"/>
  <c r="L13" i="41"/>
  <c r="K13" i="41"/>
  <c r="K33" i="41" s="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 s="1"/>
  <c r="N9" i="41"/>
  <c r="O9" i="41" s="1"/>
  <c r="N8" i="41"/>
  <c r="O8" i="41"/>
  <c r="N7" i="41"/>
  <c r="O7" i="41" s="1"/>
  <c r="N6" i="41"/>
  <c r="O6" i="41"/>
  <c r="M5" i="41"/>
  <c r="L5" i="41"/>
  <c r="L33" i="41" s="1"/>
  <c r="K5" i="41"/>
  <c r="J5" i="41"/>
  <c r="I5" i="41"/>
  <c r="H5" i="41"/>
  <c r="G5" i="41"/>
  <c r="F5" i="41"/>
  <c r="E5" i="41"/>
  <c r="D5" i="4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/>
  <c r="N30" i="40"/>
  <c r="O30" i="40"/>
  <c r="M29" i="40"/>
  <c r="L29" i="40"/>
  <c r="K29" i="40"/>
  <c r="J29" i="40"/>
  <c r="I29" i="40"/>
  <c r="H29" i="40"/>
  <c r="G29" i="40"/>
  <c r="F29" i="40"/>
  <c r="E29" i="40"/>
  <c r="D29" i="40"/>
  <c r="N28" i="40"/>
  <c r="O28" i="40"/>
  <c r="M27" i="40"/>
  <c r="L27" i="40"/>
  <c r="K27" i="40"/>
  <c r="J27" i="40"/>
  <c r="I27" i="40"/>
  <c r="H27" i="40"/>
  <c r="G27" i="40"/>
  <c r="F27" i="40"/>
  <c r="E27" i="40"/>
  <c r="D27" i="40"/>
  <c r="N26" i="40"/>
  <c r="O26" i="40"/>
  <c r="N25" i="40"/>
  <c r="O25" i="40" s="1"/>
  <c r="N24" i="40"/>
  <c r="O24" i="40" s="1"/>
  <c r="N23" i="40"/>
  <c r="O23" i="40"/>
  <c r="M22" i="40"/>
  <c r="N22" i="40" s="1"/>
  <c r="O22" i="40" s="1"/>
  <c r="L22" i="40"/>
  <c r="K22" i="40"/>
  <c r="J22" i="40"/>
  <c r="I22" i="40"/>
  <c r="H22" i="40"/>
  <c r="G22" i="40"/>
  <c r="F22" i="40"/>
  <c r="E22" i="40"/>
  <c r="D22" i="40"/>
  <c r="N21" i="40"/>
  <c r="O21" i="40"/>
  <c r="N20" i="40"/>
  <c r="O20" i="40" s="1"/>
  <c r="N19" i="40"/>
  <c r="O19" i="40"/>
  <c r="N18" i="40"/>
  <c r="O18" i="40"/>
  <c r="N17" i="40"/>
  <c r="O17" i="40" s="1"/>
  <c r="M16" i="40"/>
  <c r="L16" i="40"/>
  <c r="K16" i="40"/>
  <c r="K34" i="40" s="1"/>
  <c r="J16" i="40"/>
  <c r="I16" i="40"/>
  <c r="H16" i="40"/>
  <c r="G16" i="40"/>
  <c r="F16" i="40"/>
  <c r="E16" i="40"/>
  <c r="D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 s="1"/>
  <c r="N9" i="40"/>
  <c r="O9" i="40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D34" i="40" s="1"/>
  <c r="N34" i="39"/>
  <c r="O34" i="39" s="1"/>
  <c r="M33" i="39"/>
  <c r="L33" i="39"/>
  <c r="K33" i="39"/>
  <c r="J33" i="39"/>
  <c r="I33" i="39"/>
  <c r="H33" i="39"/>
  <c r="G33" i="39"/>
  <c r="N33" i="39" s="1"/>
  <c r="O33" i="39" s="1"/>
  <c r="F33" i="39"/>
  <c r="E33" i="39"/>
  <c r="D33" i="39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D35" i="39" s="1"/>
  <c r="N27" i="39"/>
  <c r="O27" i="39" s="1"/>
  <c r="N26" i="39"/>
  <c r="O26" i="39"/>
  <c r="N25" i="39"/>
  <c r="O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/>
  <c r="N20" i="39"/>
  <c r="O20" i="39" s="1"/>
  <c r="N19" i="39"/>
  <c r="O19" i="39" s="1"/>
  <c r="N18" i="39"/>
  <c r="O18" i="39"/>
  <c r="M17" i="39"/>
  <c r="L17" i="39"/>
  <c r="K17" i="39"/>
  <c r="J17" i="39"/>
  <c r="I17" i="39"/>
  <c r="H17" i="39"/>
  <c r="G17" i="39"/>
  <c r="F17" i="39"/>
  <c r="F35" i="39" s="1"/>
  <c r="E17" i="39"/>
  <c r="D17" i="39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/>
  <c r="M5" i="39"/>
  <c r="L5" i="39"/>
  <c r="K5" i="39"/>
  <c r="J5" i="39"/>
  <c r="J35" i="39" s="1"/>
  <c r="I5" i="39"/>
  <c r="H5" i="39"/>
  <c r="H35" i="39" s="1"/>
  <c r="G5" i="39"/>
  <c r="F5" i="39"/>
  <c r="E5" i="39"/>
  <c r="D5" i="39"/>
  <c r="N37" i="38"/>
  <c r="O37" i="38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/>
  <c r="M33" i="38"/>
  <c r="L33" i="38"/>
  <c r="K33" i="38"/>
  <c r="J33" i="38"/>
  <c r="I33" i="38"/>
  <c r="H33" i="38"/>
  <c r="G33" i="38"/>
  <c r="F33" i="38"/>
  <c r="E33" i="38"/>
  <c r="D33" i="38"/>
  <c r="N32" i="38"/>
  <c r="O32" i="38"/>
  <c r="M31" i="38"/>
  <c r="L31" i="38"/>
  <c r="K31" i="38"/>
  <c r="J31" i="38"/>
  <c r="I31" i="38"/>
  <c r="H31" i="38"/>
  <c r="G31" i="38"/>
  <c r="F31" i="38"/>
  <c r="E31" i="38"/>
  <c r="N31" i="38" s="1"/>
  <c r="O31" i="38" s="1"/>
  <c r="D31" i="38"/>
  <c r="N30" i="38"/>
  <c r="O30" i="38" s="1"/>
  <c r="N29" i="38"/>
  <c r="O29" i="38" s="1"/>
  <c r="N28" i="38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/>
  <c r="N23" i="38"/>
  <c r="O23" i="38"/>
  <c r="N22" i="38"/>
  <c r="O22" i="38" s="1"/>
  <c r="N21" i="38"/>
  <c r="O21" i="38" s="1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N18" i="38" s="1"/>
  <c r="O18" i="38" s="1"/>
  <c r="D18" i="38"/>
  <c r="N17" i="38"/>
  <c r="O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M29" i="37"/>
  <c r="L29" i="37"/>
  <c r="K29" i="37"/>
  <c r="J29" i="37"/>
  <c r="I29" i="37"/>
  <c r="H29" i="37"/>
  <c r="G29" i="37"/>
  <c r="F29" i="37"/>
  <c r="E29" i="37"/>
  <c r="N29" i="37" s="1"/>
  <c r="O29" i="37" s="1"/>
  <c r="D29" i="37"/>
  <c r="N28" i="37"/>
  <c r="O28" i="37"/>
  <c r="N27" i="37"/>
  <c r="O27" i="37" s="1"/>
  <c r="N26" i="37"/>
  <c r="O26" i="37" s="1"/>
  <c r="N25" i="37"/>
  <c r="O25" i="37" s="1"/>
  <c r="M24" i="37"/>
  <c r="L24" i="37"/>
  <c r="K24" i="37"/>
  <c r="J24" i="37"/>
  <c r="J36" i="37" s="1"/>
  <c r="I24" i="37"/>
  <c r="H24" i="37"/>
  <c r="G24" i="37"/>
  <c r="F24" i="37"/>
  <c r="E24" i="37"/>
  <c r="D24" i="37"/>
  <c r="N23" i="37"/>
  <c r="O23" i="37" s="1"/>
  <c r="N22" i="37"/>
  <c r="O22" i="37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/>
  <c r="N14" i="37"/>
  <c r="O14" i="37"/>
  <c r="M13" i="37"/>
  <c r="M36" i="37" s="1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35" i="36"/>
  <c r="O35" i="36"/>
  <c r="M34" i="36"/>
  <c r="L34" i="36"/>
  <c r="K34" i="36"/>
  <c r="J34" i="36"/>
  <c r="I34" i="36"/>
  <c r="H34" i="36"/>
  <c r="G34" i="36"/>
  <c r="F34" i="36"/>
  <c r="E34" i="36"/>
  <c r="D34" i="36"/>
  <c r="N33" i="36"/>
  <c r="O33" i="36"/>
  <c r="N32" i="36"/>
  <c r="O32" i="36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 s="1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 s="1"/>
  <c r="N21" i="36"/>
  <c r="O21" i="36" s="1"/>
  <c r="N20" i="36"/>
  <c r="O20" i="36" s="1"/>
  <c r="M19" i="36"/>
  <c r="L19" i="36"/>
  <c r="L36" i="36" s="1"/>
  <c r="K19" i="36"/>
  <c r="J19" i="36"/>
  <c r="I19" i="36"/>
  <c r="H19" i="36"/>
  <c r="G19" i="36"/>
  <c r="G36" i="36" s="1"/>
  <c r="F19" i="36"/>
  <c r="E19" i="36"/>
  <c r="D19" i="36"/>
  <c r="N18" i="36"/>
  <c r="O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38" i="35"/>
  <c r="O38" i="35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5" i="35"/>
  <c r="O35" i="35" s="1"/>
  <c r="N34" i="35"/>
  <c r="O34" i="35"/>
  <c r="M33" i="35"/>
  <c r="L33" i="35"/>
  <c r="K33" i="35"/>
  <c r="J33" i="35"/>
  <c r="I33" i="35"/>
  <c r="H33" i="35"/>
  <c r="G33" i="35"/>
  <c r="F33" i="35"/>
  <c r="E33" i="35"/>
  <c r="D33" i="35"/>
  <c r="N32" i="35"/>
  <c r="O32" i="35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N28" i="35"/>
  <c r="O28" i="35" s="1"/>
  <c r="N27" i="35"/>
  <c r="O27" i="35" s="1"/>
  <c r="N26" i="35"/>
  <c r="O26" i="35" s="1"/>
  <c r="M25" i="35"/>
  <c r="L25" i="35"/>
  <c r="K25" i="35"/>
  <c r="J25" i="35"/>
  <c r="I25" i="35"/>
  <c r="N25" i="35" s="1"/>
  <c r="O25" i="35" s="1"/>
  <c r="H25" i="35"/>
  <c r="G25" i="35"/>
  <c r="F25" i="35"/>
  <c r="E25" i="35"/>
  <c r="D25" i="35"/>
  <c r="N24" i="35"/>
  <c r="O24" i="35" s="1"/>
  <c r="N23" i="35"/>
  <c r="O23" i="35" s="1"/>
  <c r="N22" i="35"/>
  <c r="O22" i="35" s="1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N16" i="35"/>
  <c r="O16" i="35"/>
  <c r="N15" i="35"/>
  <c r="O15" i="35" s="1"/>
  <c r="M14" i="35"/>
  <c r="L14" i="35"/>
  <c r="K14" i="35"/>
  <c r="J14" i="35"/>
  <c r="J39" i="35" s="1"/>
  <c r="I14" i="35"/>
  <c r="H14" i="35"/>
  <c r="G14" i="35"/>
  <c r="F14" i="35"/>
  <c r="E14" i="35"/>
  <c r="D14" i="35"/>
  <c r="D39" i="35" s="1"/>
  <c r="N13" i="35"/>
  <c r="O13" i="35" s="1"/>
  <c r="N12" i="35"/>
  <c r="O12" i="35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H39" i="35" s="1"/>
  <c r="G5" i="35"/>
  <c r="F5" i="35"/>
  <c r="E5" i="35"/>
  <c r="E39" i="35" s="1"/>
  <c r="D5" i="35"/>
  <c r="N37" i="34"/>
  <c r="O37" i="34"/>
  <c r="M36" i="34"/>
  <c r="L36" i="34"/>
  <c r="K36" i="34"/>
  <c r="J36" i="34"/>
  <c r="I36" i="34"/>
  <c r="H36" i="34"/>
  <c r="G36" i="34"/>
  <c r="F36" i="34"/>
  <c r="E36" i="34"/>
  <c r="D36" i="34"/>
  <c r="N36" i="34" s="1"/>
  <c r="O36" i="34" s="1"/>
  <c r="N35" i="34"/>
  <c r="O35" i="34" s="1"/>
  <c r="N34" i="34"/>
  <c r="O34" i="34"/>
  <c r="M33" i="34"/>
  <c r="L33" i="34"/>
  <c r="K33" i="34"/>
  <c r="J33" i="34"/>
  <c r="I33" i="34"/>
  <c r="H33" i="34"/>
  <c r="G33" i="34"/>
  <c r="F33" i="34"/>
  <c r="E33" i="34"/>
  <c r="D33" i="34"/>
  <c r="N33" i="34" s="1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N28" i="34"/>
  <c r="O28" i="34" s="1"/>
  <c r="N27" i="34"/>
  <c r="O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/>
  <c r="N23" i="34"/>
  <c r="O23" i="34" s="1"/>
  <c r="N22" i="34"/>
  <c r="O22" i="34" s="1"/>
  <c r="N21" i="34"/>
  <c r="O21" i="34" s="1"/>
  <c r="N20" i="34"/>
  <c r="O20" i="34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N16" i="34"/>
  <c r="O16" i="34"/>
  <c r="N15" i="34"/>
  <c r="O15" i="34" s="1"/>
  <c r="N14" i="34"/>
  <c r="O14" i="34" s="1"/>
  <c r="M13" i="34"/>
  <c r="M38" i="34" s="1"/>
  <c r="L13" i="34"/>
  <c r="K13" i="34"/>
  <c r="J13" i="34"/>
  <c r="I13" i="34"/>
  <c r="H13" i="34"/>
  <c r="G13" i="34"/>
  <c r="F13" i="34"/>
  <c r="F38" i="34" s="1"/>
  <c r="E13" i="34"/>
  <c r="D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38" i="34" s="1"/>
  <c r="K5" i="34"/>
  <c r="J5" i="34"/>
  <c r="I5" i="34"/>
  <c r="H5" i="34"/>
  <c r="G5" i="34"/>
  <c r="F5" i="34"/>
  <c r="E5" i="34"/>
  <c r="D5" i="34"/>
  <c r="N28" i="33"/>
  <c r="O28" i="33" s="1"/>
  <c r="N29" i="33"/>
  <c r="O29" i="33"/>
  <c r="N30" i="33"/>
  <c r="O30" i="33" s="1"/>
  <c r="N31" i="33"/>
  <c r="O31" i="33" s="1"/>
  <c r="N32" i="33"/>
  <c r="O32" i="33"/>
  <c r="N20" i="33"/>
  <c r="O20" i="33" s="1"/>
  <c r="N21" i="33"/>
  <c r="O21" i="33"/>
  <c r="N22" i="33"/>
  <c r="O22" i="33" s="1"/>
  <c r="N23" i="33"/>
  <c r="O23" i="33" s="1"/>
  <c r="N24" i="33"/>
  <c r="O24" i="33" s="1"/>
  <c r="N25" i="33"/>
  <c r="O25" i="33" s="1"/>
  <c r="N26" i="33"/>
  <c r="O26" i="33" s="1"/>
  <c r="E27" i="33"/>
  <c r="F27" i="33"/>
  <c r="G27" i="33"/>
  <c r="H27" i="33"/>
  <c r="I27" i="33"/>
  <c r="J27" i="33"/>
  <c r="K27" i="33"/>
  <c r="L27" i="33"/>
  <c r="M27" i="33"/>
  <c r="D27" i="33"/>
  <c r="E18" i="33"/>
  <c r="F18" i="33"/>
  <c r="G18" i="33"/>
  <c r="H18" i="33"/>
  <c r="I18" i="33"/>
  <c r="J18" i="33"/>
  <c r="K18" i="33"/>
  <c r="L18" i="33"/>
  <c r="M18" i="33"/>
  <c r="D18" i="33"/>
  <c r="E13" i="33"/>
  <c r="F13" i="33"/>
  <c r="G13" i="33"/>
  <c r="H13" i="33"/>
  <c r="I13" i="33"/>
  <c r="J13" i="33"/>
  <c r="J40" i="33" s="1"/>
  <c r="K13" i="33"/>
  <c r="K40" i="33" s="1"/>
  <c r="L13" i="33"/>
  <c r="M13" i="33"/>
  <c r="D13" i="33"/>
  <c r="E5" i="33"/>
  <c r="F5" i="33"/>
  <c r="G5" i="33"/>
  <c r="G40" i="33" s="1"/>
  <c r="H5" i="33"/>
  <c r="H40" i="33" s="1"/>
  <c r="I5" i="33"/>
  <c r="J5" i="33"/>
  <c r="K5" i="33"/>
  <c r="L5" i="33"/>
  <c r="M5" i="33"/>
  <c r="D5" i="33"/>
  <c r="E38" i="33"/>
  <c r="F38" i="33"/>
  <c r="G38" i="33"/>
  <c r="H38" i="33"/>
  <c r="I38" i="33"/>
  <c r="J38" i="33"/>
  <c r="K38" i="33"/>
  <c r="L38" i="33"/>
  <c r="M38" i="33"/>
  <c r="D38" i="33"/>
  <c r="N39" i="33"/>
  <c r="O39" i="33"/>
  <c r="N37" i="33"/>
  <c r="O37" i="33" s="1"/>
  <c r="N36" i="33"/>
  <c r="O36" i="33" s="1"/>
  <c r="E35" i="33"/>
  <c r="F35" i="33"/>
  <c r="G35" i="33"/>
  <c r="H35" i="33"/>
  <c r="I35" i="33"/>
  <c r="J35" i="33"/>
  <c r="K35" i="33"/>
  <c r="L35" i="33"/>
  <c r="M35" i="33"/>
  <c r="D35" i="33"/>
  <c r="N35" i="33"/>
  <c r="O35" i="33" s="1"/>
  <c r="E33" i="33"/>
  <c r="F33" i="33"/>
  <c r="G33" i="33"/>
  <c r="N33" i="33" s="1"/>
  <c r="O33" i="33" s="1"/>
  <c r="H33" i="33"/>
  <c r="I33" i="33"/>
  <c r="J33" i="33"/>
  <c r="K33" i="33"/>
  <c r="L33" i="33"/>
  <c r="M33" i="33"/>
  <c r="D33" i="33"/>
  <c r="N34" i="33"/>
  <c r="O34" i="33"/>
  <c r="N15" i="33"/>
  <c r="O15" i="33" s="1"/>
  <c r="N16" i="33"/>
  <c r="O16" i="33" s="1"/>
  <c r="N17" i="33"/>
  <c r="O17" i="33" s="1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/>
  <c r="N6" i="33"/>
  <c r="O6" i="33" s="1"/>
  <c r="N19" i="33"/>
  <c r="O19" i="33" s="1"/>
  <c r="N14" i="33"/>
  <c r="O14" i="33"/>
  <c r="E40" i="33"/>
  <c r="L38" i="38"/>
  <c r="J38" i="38"/>
  <c r="G38" i="38"/>
  <c r="K39" i="35"/>
  <c r="E35" i="42"/>
  <c r="F35" i="42"/>
  <c r="J33" i="43"/>
  <c r="N21" i="43"/>
  <c r="O21" i="43" s="1"/>
  <c r="H33" i="43"/>
  <c r="L32" i="44"/>
  <c r="F29" i="45"/>
  <c r="L29" i="45"/>
  <c r="N5" i="45"/>
  <c r="O5" i="45" s="1"/>
  <c r="O29" i="48" l="1"/>
  <c r="P29" i="48" s="1"/>
  <c r="N19" i="35"/>
  <c r="O19" i="35" s="1"/>
  <c r="G39" i="35"/>
  <c r="K38" i="38"/>
  <c r="N17" i="39"/>
  <c r="O17" i="39" s="1"/>
  <c r="I35" i="39"/>
  <c r="N32" i="40"/>
  <c r="O32" i="40" s="1"/>
  <c r="N13" i="43"/>
  <c r="O13" i="43" s="1"/>
  <c r="N38" i="33"/>
  <c r="O38" i="33" s="1"/>
  <c r="N18" i="33"/>
  <c r="O18" i="33" s="1"/>
  <c r="F34" i="40"/>
  <c r="N27" i="33"/>
  <c r="O27" i="33" s="1"/>
  <c r="N19" i="36"/>
  <c r="O19" i="36" s="1"/>
  <c r="N34" i="37"/>
  <c r="O34" i="37" s="1"/>
  <c r="N5" i="42"/>
  <c r="O5" i="42" s="1"/>
  <c r="N19" i="45"/>
  <c r="O19" i="45" s="1"/>
  <c r="F40" i="33"/>
  <c r="N31" i="34"/>
  <c r="O31" i="34" s="1"/>
  <c r="I39" i="35"/>
  <c r="L39" i="35"/>
  <c r="E35" i="39"/>
  <c r="N35" i="39" s="1"/>
  <c r="O35" i="39" s="1"/>
  <c r="N13" i="42"/>
  <c r="O13" i="42" s="1"/>
  <c r="K32" i="44"/>
  <c r="H29" i="45"/>
  <c r="L40" i="33"/>
  <c r="N18" i="34"/>
  <c r="O18" i="34" s="1"/>
  <c r="I38" i="34"/>
  <c r="N33" i="35"/>
  <c r="O33" i="35" s="1"/>
  <c r="I34" i="40"/>
  <c r="N22" i="42"/>
  <c r="O22" i="42" s="1"/>
  <c r="N27" i="42"/>
  <c r="O27" i="42" s="1"/>
  <c r="N15" i="44"/>
  <c r="O15" i="44" s="1"/>
  <c r="G35" i="39"/>
  <c r="J34" i="40"/>
  <c r="D33" i="41"/>
  <c r="G33" i="41"/>
  <c r="J35" i="42"/>
  <c r="D33" i="43"/>
  <c r="N25" i="45"/>
  <c r="O25" i="45" s="1"/>
  <c r="I40" i="33"/>
  <c r="N5" i="35"/>
  <c r="O5" i="35" s="1"/>
  <c r="H36" i="37"/>
  <c r="N5" i="36"/>
  <c r="O5" i="36" s="1"/>
  <c r="D36" i="37"/>
  <c r="F36" i="37"/>
  <c r="N25" i="38"/>
  <c r="O25" i="38" s="1"/>
  <c r="N29" i="40"/>
  <c r="O29" i="40" s="1"/>
  <c r="N28" i="41"/>
  <c r="O28" i="41" s="1"/>
  <c r="E38" i="38"/>
  <c r="K35" i="39"/>
  <c r="M33" i="41"/>
  <c r="M32" i="44"/>
  <c r="N24" i="37"/>
  <c r="O24" i="37" s="1"/>
  <c r="N27" i="44"/>
  <c r="O27" i="44" s="1"/>
  <c r="I36" i="37"/>
  <c r="N13" i="41"/>
  <c r="O13" i="41" s="1"/>
  <c r="N5" i="40"/>
  <c r="O5" i="40" s="1"/>
  <c r="N13" i="40"/>
  <c r="O13" i="40" s="1"/>
  <c r="N16" i="42"/>
  <c r="O16" i="42" s="1"/>
  <c r="I33" i="43"/>
  <c r="N23" i="45"/>
  <c r="O23" i="45" s="1"/>
  <c r="N18" i="37"/>
  <c r="O18" i="37" s="1"/>
  <c r="F38" i="38"/>
  <c r="N14" i="36"/>
  <c r="O14" i="36" s="1"/>
  <c r="N14" i="45"/>
  <c r="O14" i="45" s="1"/>
  <c r="K36" i="37"/>
  <c r="L34" i="40"/>
  <c r="L35" i="42"/>
  <c r="K29" i="45"/>
  <c r="H36" i="36"/>
  <c r="N36" i="38"/>
  <c r="O36" i="38" s="1"/>
  <c r="M35" i="39"/>
  <c r="N30" i="39"/>
  <c r="O30" i="39" s="1"/>
  <c r="E33" i="41"/>
  <c r="N36" i="35"/>
  <c r="O36" i="35" s="1"/>
  <c r="K38" i="34"/>
  <c r="N34" i="36"/>
  <c r="O34" i="36" s="1"/>
  <c r="N13" i="38"/>
  <c r="O13" i="38" s="1"/>
  <c r="N27" i="40"/>
  <c r="O27" i="40" s="1"/>
  <c r="N28" i="43"/>
  <c r="O28" i="43" s="1"/>
  <c r="N21" i="44"/>
  <c r="O21" i="44" s="1"/>
  <c r="N27" i="45"/>
  <c r="O27" i="45" s="1"/>
  <c r="E36" i="36"/>
  <c r="E36" i="37"/>
  <c r="D38" i="34"/>
  <c r="D40" i="33"/>
  <c r="E38" i="34"/>
  <c r="N29" i="36"/>
  <c r="O29" i="36" s="1"/>
  <c r="G36" i="37"/>
  <c r="L35" i="39"/>
  <c r="M40" i="33"/>
  <c r="F39" i="35"/>
  <c r="N15" i="43"/>
  <c r="O15" i="43" s="1"/>
  <c r="N13" i="44"/>
  <c r="O13" i="44" s="1"/>
  <c r="G38" i="34"/>
  <c r="J38" i="34"/>
  <c r="K36" i="36"/>
  <c r="I36" i="36"/>
  <c r="M36" i="36"/>
  <c r="N24" i="36"/>
  <c r="O24" i="36" s="1"/>
  <c r="J36" i="36"/>
  <c r="H38" i="38"/>
  <c r="M38" i="38"/>
  <c r="N23" i="39"/>
  <c r="O23" i="39" s="1"/>
  <c r="H34" i="40"/>
  <c r="N26" i="41"/>
  <c r="O26" i="41" s="1"/>
  <c r="F32" i="44"/>
  <c r="F36" i="36"/>
  <c r="N31" i="37"/>
  <c r="O31" i="37" s="1"/>
  <c r="I38" i="38"/>
  <c r="N33" i="38"/>
  <c r="O33" i="38" s="1"/>
  <c r="N5" i="43"/>
  <c r="O5" i="43" s="1"/>
  <c r="N31" i="43"/>
  <c r="O31" i="43" s="1"/>
  <c r="N12" i="45"/>
  <c r="O12" i="45" s="1"/>
  <c r="O29" i="47"/>
  <c r="P29" i="47" s="1"/>
  <c r="O27" i="46"/>
  <c r="P27" i="46" s="1"/>
  <c r="O23" i="46"/>
  <c r="P23" i="46" s="1"/>
  <c r="O19" i="46"/>
  <c r="P19" i="46" s="1"/>
  <c r="G29" i="46"/>
  <c r="O14" i="46"/>
  <c r="P14" i="46" s="1"/>
  <c r="D29" i="46"/>
  <c r="M29" i="46"/>
  <c r="O12" i="46"/>
  <c r="P12" i="46" s="1"/>
  <c r="F29" i="46"/>
  <c r="H29" i="46"/>
  <c r="I29" i="46"/>
  <c r="J29" i="46"/>
  <c r="K29" i="46"/>
  <c r="L29" i="46"/>
  <c r="N29" i="46"/>
  <c r="O5" i="46"/>
  <c r="P5" i="46" s="1"/>
  <c r="N36" i="37"/>
  <c r="O36" i="37" s="1"/>
  <c r="N33" i="41"/>
  <c r="O33" i="41" s="1"/>
  <c r="G29" i="45"/>
  <c r="D29" i="45"/>
  <c r="N32" i="42"/>
  <c r="O32" i="42" s="1"/>
  <c r="N14" i="35"/>
  <c r="O14" i="35" s="1"/>
  <c r="N13" i="39"/>
  <c r="O13" i="39" s="1"/>
  <c r="N5" i="37"/>
  <c r="O5" i="37" s="1"/>
  <c r="D36" i="36"/>
  <c r="N5" i="34"/>
  <c r="O5" i="34" s="1"/>
  <c r="M39" i="35"/>
  <c r="G34" i="40"/>
  <c r="N5" i="44"/>
  <c r="O5" i="44" s="1"/>
  <c r="M33" i="43"/>
  <c r="I35" i="42"/>
  <c r="K35" i="42"/>
  <c r="N16" i="41"/>
  <c r="O16" i="41" s="1"/>
  <c r="E34" i="40"/>
  <c r="N13" i="37"/>
  <c r="O13" i="37" s="1"/>
  <c r="M35" i="42"/>
  <c r="E33" i="43"/>
  <c r="N5" i="38"/>
  <c r="O5" i="38" s="1"/>
  <c r="E29" i="46"/>
  <c r="E32" i="44"/>
  <c r="N32" i="44" s="1"/>
  <c r="O32" i="44" s="1"/>
  <c r="D38" i="38"/>
  <c r="N31" i="35"/>
  <c r="O31" i="35" s="1"/>
  <c r="H38" i="34"/>
  <c r="N22" i="41"/>
  <c r="O22" i="41" s="1"/>
  <c r="O25" i="46"/>
  <c r="P25" i="46" s="1"/>
  <c r="N16" i="40"/>
  <c r="O16" i="40" s="1"/>
  <c r="N31" i="36"/>
  <c r="O31" i="36" s="1"/>
  <c r="L36" i="37"/>
  <c r="N5" i="33"/>
  <c r="O5" i="33" s="1"/>
  <c r="N13" i="33"/>
  <c r="O13" i="33" s="1"/>
  <c r="N30" i="44"/>
  <c r="O30" i="44" s="1"/>
  <c r="D35" i="42"/>
  <c r="N5" i="39"/>
  <c r="O5" i="39" s="1"/>
  <c r="N28" i="39"/>
  <c r="O28" i="39" s="1"/>
  <c r="N5" i="41"/>
  <c r="O5" i="41" s="1"/>
  <c r="N13" i="34"/>
  <c r="O13" i="34" s="1"/>
  <c r="M29" i="45"/>
  <c r="M34" i="40"/>
  <c r="N38" i="34" l="1"/>
  <c r="O38" i="34" s="1"/>
  <c r="N36" i="36"/>
  <c r="O36" i="36" s="1"/>
  <c r="N38" i="38"/>
  <c r="O38" i="38" s="1"/>
  <c r="N34" i="40"/>
  <c r="O34" i="40" s="1"/>
  <c r="N35" i="42"/>
  <c r="O35" i="42" s="1"/>
  <c r="N33" i="43"/>
  <c r="O33" i="43" s="1"/>
  <c r="N40" i="33"/>
  <c r="O40" i="33" s="1"/>
  <c r="N39" i="35"/>
  <c r="O39" i="35" s="1"/>
  <c r="O29" i="46"/>
  <c r="P29" i="46" s="1"/>
  <c r="N29" i="45"/>
  <c r="O29" i="45" s="1"/>
</calcChain>
</file>

<file path=xl/sharedStrings.xml><?xml version="1.0" encoding="utf-8"?>
<sst xmlns="http://schemas.openxmlformats.org/spreadsheetml/2006/main" count="804" uniqueCount="122">
  <si>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</si>
  <si>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</si>
  <si>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</si>
  <si>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</si>
  <si>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</si>
  <si>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</si>
  <si>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</si>
  <si>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</si>
  <si>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</si>
  <si>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</si>
  <si>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</si>
  <si>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First Local Option Fuel Tax (1 to 6 Cents)</t>
  </si>
  <si>
    <t>Discretionary Sales Surtaxes</t>
  </si>
  <si>
    <t>Utility Service Tax - Electricity</t>
  </si>
  <si>
    <t>Utility Service Tax - Telecommunications</t>
  </si>
  <si>
    <t>Utility Service Tax - Propane</t>
  </si>
  <si>
    <t>Permits, Fees, and Special Assessments</t>
  </si>
  <si>
    <t>Franchise Fee - Electricity</t>
  </si>
  <si>
    <t>Impact Fees - Commercial - Other</t>
  </si>
  <si>
    <t>Other Permits, Fees, and Special Assessments</t>
  </si>
  <si>
    <t>Federal Grant - General Government</t>
  </si>
  <si>
    <t>Intergovernmental Revenue</t>
  </si>
  <si>
    <t>State Grant - General Government</t>
  </si>
  <si>
    <t>State Grant - Public Safety</t>
  </si>
  <si>
    <t>Federal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</si>
  <si>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</si>
  <si>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</si>
  <si>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</si>
  <si>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</si>
  <si>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</si>
  <si>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</si>
  <si>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</si>
  <si>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</si>
  <si>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</si>
  <si>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</si>
  <si>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</si>
  <si>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</si>
  <si>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</si>
  <si>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Physical Environment - Water Utility</t>
  </si>
  <si>
    <t>Physical Environment - Garbage / Solid Waste</t>
  </si>
  <si>
    <t>Physical Environment - Cemetary</t>
  </si>
  <si>
    <t>Total - All Account Codes</t>
  </si>
  <si>
    <t>Local Fiscal Year Ended September 30, 2009</t>
  </si>
  <si>
    <t>Fines - Local Ordinance Violations</t>
  </si>
  <si>
    <t>Interest and Other Earnings - Interest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</si>
  <si>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</si>
  <si>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</si>
  <si>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</si>
  <si>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</si>
  <si>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</si>
  <si>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</si>
  <si>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</si>
  <si>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</si>
  <si>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</si>
  <si>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Center Hill Revenues Reported by Account Code and Fund Type</t>
  </si>
  <si>
    <t>Local Fiscal Year Ended September 30, 2010</t>
  </si>
  <si>
    <t>2010 Municipal Census Population:</t>
  </si>
  <si>
    <t>Local Fiscal Year Ended September 30, 2011</t>
  </si>
  <si>
    <t>Utility Service Tax - Other</t>
  </si>
  <si>
    <t>Communications Services Taxes</t>
  </si>
  <si>
    <t>State Grant - Physical Environment - Stormwater Management</t>
  </si>
  <si>
    <t>Proceeds of General Capital Asset Dispositions - Sales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</si>
  <si>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</si>
  <si>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</si>
  <si>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</si>
  <si>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Other General Taxes</t>
  </si>
  <si>
    <t>State Grant - Physical Environment - Water Supply System</t>
  </si>
  <si>
    <t>2012 Municipal Population:</t>
  </si>
  <si>
    <t>Local Fiscal Year Ended September 30, 2013</t>
  </si>
  <si>
    <t>Local Option Taxes</t>
  </si>
  <si>
    <t>Communications Services Taxes (Chapter 202, F.S.)</t>
  </si>
  <si>
    <t>State Grant - Transportation - Other Transportation</t>
  </si>
  <si>
    <t>State Shared Revenues - General Government - Revenue Sharing Proceeds</t>
  </si>
  <si>
    <t>State Shared Revenues - General Government - Mobile Home License Tax</t>
  </si>
  <si>
    <t>State Shared Revenues - General Government - Local Government Half-Cent Sales Tax</t>
  </si>
  <si>
    <t>2013 Municipal Population:</t>
  </si>
  <si>
    <t>Local Fiscal Year Ended September 30, 2008</t>
  </si>
  <si>
    <t>Local Business Tax</t>
  </si>
  <si>
    <t>Permits and Franchise Fees</t>
  </si>
  <si>
    <t>Franchise Fee - Telecommunications</t>
  </si>
  <si>
    <t>Other Permits and Fees</t>
  </si>
  <si>
    <t>Federal Grant - Public Safety</t>
  </si>
  <si>
    <t>Grants from Other Local Units - General Government</t>
  </si>
  <si>
    <t>Court-Ordered Judgments and Fines - As Decided by County Court Criminal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</si>
  <si>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</si>
  <si>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</si>
  <si>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</si>
  <si>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</si>
  <si>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</si>
  <si>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</si>
  <si>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</si>
  <si>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</si>
  <si>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State Payments in Lieu of Taxes</t>
  </si>
  <si>
    <t>Public Safety - Other Public Safety Charges and Fees</t>
  </si>
  <si>
    <t>Proceeds - Debt Proceeds</t>
  </si>
  <si>
    <t>2017 Municipal Population:</t>
  </si>
  <si>
    <t>Local Fiscal Year Ended September 30, 2018</t>
  </si>
  <si>
    <t>Grants from Other Local Units - Other</t>
  </si>
  <si>
    <t>2018 Municipal Population:</t>
  </si>
  <si>
    <t>Local Fiscal Year Ended September 30, 2019</t>
  </si>
  <si>
    <t>Payments from Other Local Units in Lieu of Taxes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</si>
  <si>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</si>
  <si>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</si>
  <si>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</si>
  <si>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</si>
  <si>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</si>
  <si>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</si>
  <si>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</si>
  <si>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</si>
  <si>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</si>
  <si>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</si>
  <si>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</si>
  <si>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Intergovernmental Revenues</t>
  </si>
  <si>
    <t>State Shared Revenues - General Government - Municipal Revenue Sharing Program</t>
  </si>
  <si>
    <t>State Shared Revenues - General Government - Alcoholic Beverage License Tax</t>
  </si>
  <si>
    <t>State Shared Revenues - General Government - Local Government Half-Cent Sales Tax Program</t>
  </si>
  <si>
    <t>2021 Municipal Population:</t>
  </si>
  <si>
    <t>Local Fiscal Year Ended September 30, 2022</t>
  </si>
  <si>
    <t>Second Local Option Fuel Tax (1 to 5 Cents Local Option Fuel Tax) - Municipal Proceeds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</si>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</sst>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85002-6EB1-46BF-83F6-59523BFF2A95}">
  <sheetPr>
    <pageSetUpPr fitToPage="1"/>
  </sheetPr>
  <dimension ref="A1:ED33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120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47</v>
      </c>
      <c r="B3" s="108"/>
      <c r="C3" s="109"/>
      <c r="D3" s="113" t="s">
        <v>29</v>
      </c>
      <c r="E3" s="114"/>
      <c r="F3" s="114"/>
      <c r="G3" s="114"/>
      <c r="H3" s="115"/>
      <c r="I3" s="113" t="s">
        <v>30</v>
      </c>
      <c r="J3" s="115"/>
      <c r="K3" s="113" t="s">
        <v>32</v>
      </c>
      <c r="L3" s="114"/>
      <c r="M3" s="115"/>
      <c r="N3" s="49"/>
      <c r="O3" s="50"/>
      <c r="P3" s="116" t="s">
        <v>105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48</v>
      </c>
      <c r="F4" s="52" t="s">
        <v>49</v>
      </c>
      <c r="G4" s="52" t="s">
        <v>50</v>
      </c>
      <c r="H4" s="52" t="s">
        <v>5</v>
      </c>
      <c r="I4" s="52" t="s">
        <v>6</v>
      </c>
      <c r="J4" s="53" t="s">
        <v>51</v>
      </c>
      <c r="K4" s="53" t="s">
        <v>7</v>
      </c>
      <c r="L4" s="53" t="s">
        <v>8</v>
      </c>
      <c r="M4" s="53" t="s">
        <v>106</v>
      </c>
      <c r="N4" s="53" t="s">
        <v>9</v>
      </c>
      <c r="O4" s="53" t="s">
        <v>107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108</v>
      </c>
      <c r="B5" s="57"/>
      <c r="C5" s="57"/>
      <c r="D5" s="58">
        <f>SUM(D6:D11)</f>
        <v>514020</v>
      </c>
      <c r="E5" s="58">
        <f>SUM(E6:E11)</f>
        <v>57981</v>
      </c>
      <c r="F5" s="58">
        <f>SUM(F6:F11)</f>
        <v>0</v>
      </c>
      <c r="G5" s="58">
        <f>SUM(G6:G11)</f>
        <v>0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572001</v>
      </c>
      <c r="P5" s="60">
        <f>(O5/P$31)</f>
        <v>658.98732718894007</v>
      </c>
      <c r="Q5" s="61"/>
    </row>
    <row r="6" spans="1:134">
      <c r="A6" s="63"/>
      <c r="B6" s="64">
        <v>311</v>
      </c>
      <c r="C6" s="65" t="s">
        <v>2</v>
      </c>
      <c r="D6" s="66">
        <v>158488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158488</v>
      </c>
      <c r="P6" s="67">
        <f>(O6/P$31)</f>
        <v>182.58986175115209</v>
      </c>
      <c r="Q6" s="68"/>
    </row>
    <row r="7" spans="1:134">
      <c r="A7" s="63"/>
      <c r="B7" s="64">
        <v>312.41000000000003</v>
      </c>
      <c r="C7" s="65" t="s">
        <v>109</v>
      </c>
      <c r="D7" s="66">
        <v>0</v>
      </c>
      <c r="E7" s="66">
        <v>57981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57981</v>
      </c>
      <c r="P7" s="67">
        <f>(O7/P$31)</f>
        <v>66.798387096774192</v>
      </c>
      <c r="Q7" s="68"/>
    </row>
    <row r="8" spans="1:134">
      <c r="A8" s="63"/>
      <c r="B8" s="64">
        <v>312.43</v>
      </c>
      <c r="C8" s="65" t="s">
        <v>118</v>
      </c>
      <c r="D8" s="66">
        <v>154246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154246</v>
      </c>
      <c r="P8" s="67">
        <f>(O8/P$31)</f>
        <v>177.70276497695852</v>
      </c>
      <c r="Q8" s="68"/>
    </row>
    <row r="9" spans="1:134">
      <c r="A9" s="63"/>
      <c r="B9" s="64">
        <v>314.10000000000002</v>
      </c>
      <c r="C9" s="65" t="s">
        <v>13</v>
      </c>
      <c r="D9" s="66">
        <v>175475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175475</v>
      </c>
      <c r="P9" s="67">
        <f>(O9/P$31)</f>
        <v>202.16013824884791</v>
      </c>
      <c r="Q9" s="68"/>
    </row>
    <row r="10" spans="1:134">
      <c r="A10" s="63"/>
      <c r="B10" s="64">
        <v>314.8</v>
      </c>
      <c r="C10" s="65" t="s">
        <v>15</v>
      </c>
      <c r="D10" s="66">
        <v>370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370</v>
      </c>
      <c r="P10" s="67">
        <f>(O10/P$31)</f>
        <v>0.42626728110599077</v>
      </c>
      <c r="Q10" s="68"/>
    </row>
    <row r="11" spans="1:134">
      <c r="A11" s="63"/>
      <c r="B11" s="64">
        <v>315.2</v>
      </c>
      <c r="C11" s="65" t="s">
        <v>111</v>
      </c>
      <c r="D11" s="66">
        <v>25441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25441</v>
      </c>
      <c r="P11" s="67">
        <f>(O11/P$31)</f>
        <v>29.309907834101381</v>
      </c>
      <c r="Q11" s="68"/>
    </row>
    <row r="12" spans="1:134" ht="15.75">
      <c r="A12" s="69" t="s">
        <v>16</v>
      </c>
      <c r="B12" s="70"/>
      <c r="C12" s="71"/>
      <c r="D12" s="72">
        <f>SUM(D13:D13)</f>
        <v>142800</v>
      </c>
      <c r="E12" s="72">
        <f>SUM(E13:E13)</f>
        <v>0</v>
      </c>
      <c r="F12" s="72">
        <f>SUM(F13:F13)</f>
        <v>0</v>
      </c>
      <c r="G12" s="72">
        <f>SUM(G13:G13)</f>
        <v>0</v>
      </c>
      <c r="H12" s="72">
        <f>SUM(H13:H13)</f>
        <v>0</v>
      </c>
      <c r="I12" s="72">
        <f>SUM(I13:I13)</f>
        <v>0</v>
      </c>
      <c r="J12" s="72">
        <f>SUM(J13:J13)</f>
        <v>0</v>
      </c>
      <c r="K12" s="72">
        <f>SUM(K13:K13)</f>
        <v>0</v>
      </c>
      <c r="L12" s="72">
        <f>SUM(L13:L13)</f>
        <v>0</v>
      </c>
      <c r="M12" s="72">
        <f>SUM(M13:M13)</f>
        <v>0</v>
      </c>
      <c r="N12" s="72">
        <f>SUM(N13:N13)</f>
        <v>0</v>
      </c>
      <c r="O12" s="73">
        <f>SUM(D12:N12)</f>
        <v>142800</v>
      </c>
      <c r="P12" s="74">
        <f>(O12/P$31)</f>
        <v>164.51612903225808</v>
      </c>
      <c r="Q12" s="75"/>
    </row>
    <row r="13" spans="1:134">
      <c r="A13" s="63"/>
      <c r="B13" s="64">
        <v>323.10000000000002</v>
      </c>
      <c r="C13" s="65" t="s">
        <v>17</v>
      </c>
      <c r="D13" s="66">
        <v>142800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" si="1">SUM(D13:N13)</f>
        <v>142800</v>
      </c>
      <c r="P13" s="67">
        <f>(O13/P$31)</f>
        <v>164.51612903225808</v>
      </c>
      <c r="Q13" s="68"/>
    </row>
    <row r="14" spans="1:134" ht="15.75">
      <c r="A14" s="69" t="s">
        <v>112</v>
      </c>
      <c r="B14" s="70"/>
      <c r="C14" s="71"/>
      <c r="D14" s="72">
        <f>SUM(D15:D18)</f>
        <v>129387</v>
      </c>
      <c r="E14" s="72">
        <f>SUM(E15:E18)</f>
        <v>0</v>
      </c>
      <c r="F14" s="72">
        <f>SUM(F15:F18)</f>
        <v>0</v>
      </c>
      <c r="G14" s="72">
        <f>SUM(G15:G18)</f>
        <v>0</v>
      </c>
      <c r="H14" s="72">
        <f>SUM(H15:H18)</f>
        <v>0</v>
      </c>
      <c r="I14" s="72">
        <f>SUM(I15:I18)</f>
        <v>0</v>
      </c>
      <c r="J14" s="72">
        <f>SUM(J15:J18)</f>
        <v>0</v>
      </c>
      <c r="K14" s="72">
        <f>SUM(K15:K18)</f>
        <v>0</v>
      </c>
      <c r="L14" s="72">
        <f>SUM(L15:L18)</f>
        <v>0</v>
      </c>
      <c r="M14" s="72">
        <f>SUM(M15:M18)</f>
        <v>0</v>
      </c>
      <c r="N14" s="72">
        <f>SUM(N15:N18)</f>
        <v>0</v>
      </c>
      <c r="O14" s="73">
        <f>SUM(D14:N14)</f>
        <v>129387</v>
      </c>
      <c r="P14" s="74">
        <f>(O14/P$31)</f>
        <v>149.06336405529953</v>
      </c>
      <c r="Q14" s="75"/>
    </row>
    <row r="15" spans="1:134">
      <c r="A15" s="63"/>
      <c r="B15" s="64">
        <v>335.125</v>
      </c>
      <c r="C15" s="65" t="s">
        <v>113</v>
      </c>
      <c r="D15" s="66">
        <v>48059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18" si="2">SUM(D15:N15)</f>
        <v>48059</v>
      </c>
      <c r="P15" s="67">
        <f>(O15/P$31)</f>
        <v>55.367511520737324</v>
      </c>
      <c r="Q15" s="68"/>
    </row>
    <row r="16" spans="1:134">
      <c r="A16" s="63"/>
      <c r="B16" s="64">
        <v>335.14</v>
      </c>
      <c r="C16" s="65" t="s">
        <v>73</v>
      </c>
      <c r="D16" s="66">
        <v>199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2"/>
        <v>199</v>
      </c>
      <c r="P16" s="67">
        <f>(O16/P$31)</f>
        <v>0.22926267281105991</v>
      </c>
      <c r="Q16" s="68"/>
    </row>
    <row r="17" spans="1:120">
      <c r="A17" s="63"/>
      <c r="B17" s="64">
        <v>335.15</v>
      </c>
      <c r="C17" s="65" t="s">
        <v>114</v>
      </c>
      <c r="D17" s="66">
        <v>133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133</v>
      </c>
      <c r="P17" s="67">
        <f>(O17/P$31)</f>
        <v>0.15322580645161291</v>
      </c>
      <c r="Q17" s="68"/>
    </row>
    <row r="18" spans="1:120">
      <c r="A18" s="63"/>
      <c r="B18" s="64">
        <v>335.18</v>
      </c>
      <c r="C18" s="65" t="s">
        <v>115</v>
      </c>
      <c r="D18" s="66">
        <v>80996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80996</v>
      </c>
      <c r="P18" s="67">
        <f>(O18/P$31)</f>
        <v>93.313364055299544</v>
      </c>
      <c r="Q18" s="68"/>
    </row>
    <row r="19" spans="1:120" ht="15.75">
      <c r="A19" s="69" t="s">
        <v>33</v>
      </c>
      <c r="B19" s="70"/>
      <c r="C19" s="71"/>
      <c r="D19" s="72">
        <f>SUM(D20:D22)</f>
        <v>0</v>
      </c>
      <c r="E19" s="72">
        <f>SUM(E20:E22)</f>
        <v>10108</v>
      </c>
      <c r="F19" s="72">
        <f>SUM(F20:F22)</f>
        <v>0</v>
      </c>
      <c r="G19" s="72">
        <f>SUM(G20:G22)</f>
        <v>0</v>
      </c>
      <c r="H19" s="72">
        <f>SUM(H20:H22)</f>
        <v>0</v>
      </c>
      <c r="I19" s="72">
        <f>SUM(I20:I22)</f>
        <v>227165</v>
      </c>
      <c r="J19" s="72">
        <f>SUM(J20:J22)</f>
        <v>0</v>
      </c>
      <c r="K19" s="72">
        <f>SUM(K20:K22)</f>
        <v>0</v>
      </c>
      <c r="L19" s="72">
        <f>SUM(L20:L22)</f>
        <v>0</v>
      </c>
      <c r="M19" s="72">
        <f>SUM(M20:M22)</f>
        <v>0</v>
      </c>
      <c r="N19" s="72">
        <f>SUM(N20:N22)</f>
        <v>0</v>
      </c>
      <c r="O19" s="72">
        <f>SUM(D19:N19)</f>
        <v>237273</v>
      </c>
      <c r="P19" s="74">
        <f>(O19/P$31)</f>
        <v>273.35599078341016</v>
      </c>
      <c r="Q19" s="75"/>
    </row>
    <row r="20" spans="1:120">
      <c r="A20" s="63"/>
      <c r="B20" s="64">
        <v>343.3</v>
      </c>
      <c r="C20" s="65" t="s">
        <v>38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126501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ref="O20:O22" si="3">SUM(D20:N20)</f>
        <v>126501</v>
      </c>
      <c r="P20" s="67">
        <f>(O20/P$31)</f>
        <v>145.7384792626728</v>
      </c>
      <c r="Q20" s="68"/>
    </row>
    <row r="21" spans="1:120">
      <c r="A21" s="63"/>
      <c r="B21" s="64">
        <v>343.4</v>
      </c>
      <c r="C21" s="65" t="s">
        <v>39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100664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3"/>
        <v>100664</v>
      </c>
      <c r="P21" s="67">
        <f>(O21/P$31)</f>
        <v>115.97235023041475</v>
      </c>
      <c r="Q21" s="68"/>
    </row>
    <row r="22" spans="1:120">
      <c r="A22" s="63"/>
      <c r="B22" s="64">
        <v>343.8</v>
      </c>
      <c r="C22" s="65" t="s">
        <v>40</v>
      </c>
      <c r="D22" s="66">
        <v>0</v>
      </c>
      <c r="E22" s="66">
        <v>10108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3"/>
        <v>10108</v>
      </c>
      <c r="P22" s="67">
        <f>(O22/P$31)</f>
        <v>11.64516129032258</v>
      </c>
      <c r="Q22" s="68"/>
    </row>
    <row r="23" spans="1:120" ht="15.75">
      <c r="A23" s="69" t="s">
        <v>34</v>
      </c>
      <c r="B23" s="70"/>
      <c r="C23" s="71"/>
      <c r="D23" s="72">
        <f>SUM(D24:D24)</f>
        <v>1559</v>
      </c>
      <c r="E23" s="72">
        <f>SUM(E24:E24)</f>
        <v>0</v>
      </c>
      <c r="F23" s="72">
        <f>SUM(F24:F24)</f>
        <v>0</v>
      </c>
      <c r="G23" s="72">
        <f>SUM(G24:G24)</f>
        <v>0</v>
      </c>
      <c r="H23" s="72">
        <f>SUM(H24:H24)</f>
        <v>0</v>
      </c>
      <c r="I23" s="72">
        <f>SUM(I24:I24)</f>
        <v>0</v>
      </c>
      <c r="J23" s="72">
        <f>SUM(J24:J24)</f>
        <v>0</v>
      </c>
      <c r="K23" s="72">
        <f>SUM(K24:K24)</f>
        <v>0</v>
      </c>
      <c r="L23" s="72">
        <f>SUM(L24:L24)</f>
        <v>0</v>
      </c>
      <c r="M23" s="72">
        <f>SUM(M24:M24)</f>
        <v>0</v>
      </c>
      <c r="N23" s="72">
        <f>SUM(N24:N24)</f>
        <v>0</v>
      </c>
      <c r="O23" s="72">
        <f>SUM(D23:N23)</f>
        <v>1559</v>
      </c>
      <c r="P23" s="74">
        <f>(O23/P$31)</f>
        <v>1.7960829493087558</v>
      </c>
      <c r="Q23" s="75"/>
    </row>
    <row r="24" spans="1:120">
      <c r="A24" s="76"/>
      <c r="B24" s="77">
        <v>354</v>
      </c>
      <c r="C24" s="78" t="s">
        <v>43</v>
      </c>
      <c r="D24" s="66">
        <v>1559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" si="4">SUM(D24:N24)</f>
        <v>1559</v>
      </c>
      <c r="P24" s="67">
        <f>(O24/P$31)</f>
        <v>1.7960829493087558</v>
      </c>
      <c r="Q24" s="68"/>
    </row>
    <row r="25" spans="1:120" ht="15.75">
      <c r="A25" s="69" t="s">
        <v>3</v>
      </c>
      <c r="B25" s="70"/>
      <c r="C25" s="71"/>
      <c r="D25" s="72">
        <f>SUM(D26:D26)</f>
        <v>106232</v>
      </c>
      <c r="E25" s="72">
        <f>SUM(E26:E26)</f>
        <v>0</v>
      </c>
      <c r="F25" s="72">
        <f>SUM(F26:F26)</f>
        <v>0</v>
      </c>
      <c r="G25" s="72">
        <f>SUM(G26:G26)</f>
        <v>0</v>
      </c>
      <c r="H25" s="72">
        <f>SUM(H26:H26)</f>
        <v>0</v>
      </c>
      <c r="I25" s="72">
        <f>SUM(I26:I26)</f>
        <v>0</v>
      </c>
      <c r="J25" s="72">
        <f>SUM(J26:J26)</f>
        <v>0</v>
      </c>
      <c r="K25" s="72">
        <f>SUM(K26:K26)</f>
        <v>0</v>
      </c>
      <c r="L25" s="72">
        <f>SUM(L26:L26)</f>
        <v>0</v>
      </c>
      <c r="M25" s="72">
        <f>SUM(M26:M26)</f>
        <v>0</v>
      </c>
      <c r="N25" s="72">
        <f>SUM(N26:N26)</f>
        <v>0</v>
      </c>
      <c r="O25" s="72">
        <f>SUM(D25:N25)</f>
        <v>106232</v>
      </c>
      <c r="P25" s="74">
        <f>(O25/P$31)</f>
        <v>122.38709677419355</v>
      </c>
      <c r="Q25" s="75"/>
    </row>
    <row r="26" spans="1:120">
      <c r="A26" s="63"/>
      <c r="B26" s="64">
        <v>369.9</v>
      </c>
      <c r="C26" s="65" t="s">
        <v>45</v>
      </c>
      <c r="D26" s="66">
        <v>106232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:O28" si="5">SUM(D26:N26)</f>
        <v>106232</v>
      </c>
      <c r="P26" s="67">
        <f>(O26/P$31)</f>
        <v>122.38709677419355</v>
      </c>
      <c r="Q26" s="68"/>
    </row>
    <row r="27" spans="1:120" ht="15.75">
      <c r="A27" s="69" t="s">
        <v>35</v>
      </c>
      <c r="B27" s="70"/>
      <c r="C27" s="71"/>
      <c r="D27" s="72">
        <f>SUM(D28:D28)</f>
        <v>0</v>
      </c>
      <c r="E27" s="72">
        <f>SUM(E28:E28)</f>
        <v>300003</v>
      </c>
      <c r="F27" s="72">
        <f>SUM(F28:F28)</f>
        <v>0</v>
      </c>
      <c r="G27" s="72">
        <f>SUM(G28:G28)</f>
        <v>0</v>
      </c>
      <c r="H27" s="72">
        <f>SUM(H28:H28)</f>
        <v>0</v>
      </c>
      <c r="I27" s="72">
        <f>SUM(I28:I28)</f>
        <v>6120</v>
      </c>
      <c r="J27" s="72">
        <f>SUM(J28:J28)</f>
        <v>0</v>
      </c>
      <c r="K27" s="72">
        <f>SUM(K28:K28)</f>
        <v>0</v>
      </c>
      <c r="L27" s="72">
        <f>SUM(L28:L28)</f>
        <v>0</v>
      </c>
      <c r="M27" s="72">
        <f>SUM(M28:M28)</f>
        <v>0</v>
      </c>
      <c r="N27" s="72">
        <f>SUM(N28:N28)</f>
        <v>0</v>
      </c>
      <c r="O27" s="72">
        <f t="shared" si="5"/>
        <v>306123</v>
      </c>
      <c r="P27" s="74">
        <f>(O27/P$31)</f>
        <v>352.67626728110599</v>
      </c>
      <c r="Q27" s="68"/>
    </row>
    <row r="28" spans="1:120" ht="15.75" thickBot="1">
      <c r="A28" s="63"/>
      <c r="B28" s="64">
        <v>381</v>
      </c>
      <c r="C28" s="65" t="s">
        <v>46</v>
      </c>
      <c r="D28" s="66">
        <v>0</v>
      </c>
      <c r="E28" s="66">
        <v>300003</v>
      </c>
      <c r="F28" s="66">
        <v>0</v>
      </c>
      <c r="G28" s="66">
        <v>0</v>
      </c>
      <c r="H28" s="66">
        <v>0</v>
      </c>
      <c r="I28" s="66">
        <v>6120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5"/>
        <v>306123</v>
      </c>
      <c r="P28" s="67">
        <f>(O28/P$31)</f>
        <v>352.67626728110599</v>
      </c>
      <c r="Q28" s="68"/>
    </row>
    <row r="29" spans="1:120" ht="16.5" thickBot="1">
      <c r="A29" s="79" t="s">
        <v>41</v>
      </c>
      <c r="B29" s="80"/>
      <c r="C29" s="81"/>
      <c r="D29" s="82">
        <f>SUM(D5,D12,D14,D19,D23,D25,D27)</f>
        <v>893998</v>
      </c>
      <c r="E29" s="82">
        <f>SUM(E5,E12,E14,E19,E23,E25,E27)</f>
        <v>368092</v>
      </c>
      <c r="F29" s="82">
        <f>SUM(F5,F12,F14,F19,F23,F25,F27)</f>
        <v>0</v>
      </c>
      <c r="G29" s="82">
        <f>SUM(G5,G12,G14,G19,G23,G25,G27)</f>
        <v>0</v>
      </c>
      <c r="H29" s="82">
        <f>SUM(H5,H12,H14,H19,H23,H25,H27)</f>
        <v>0</v>
      </c>
      <c r="I29" s="82">
        <f>SUM(I5,I12,I14,I19,I23,I25,I27)</f>
        <v>233285</v>
      </c>
      <c r="J29" s="82">
        <f>SUM(J5,J12,J14,J19,J23,J25,J27)</f>
        <v>0</v>
      </c>
      <c r="K29" s="82">
        <f>SUM(K5,K12,K14,K19,K23,K25,K27)</f>
        <v>0</v>
      </c>
      <c r="L29" s="82">
        <f>SUM(L5,L12,L14,L19,L23,L25,L27)</f>
        <v>0</v>
      </c>
      <c r="M29" s="82">
        <f>SUM(M5,M12,M14,M19,M23,M25,M27)</f>
        <v>0</v>
      </c>
      <c r="N29" s="82">
        <f>SUM(N5,N12,N14,N19,N23,N25,N27)</f>
        <v>0</v>
      </c>
      <c r="O29" s="82">
        <f>SUM(D29:N29)</f>
        <v>1495375</v>
      </c>
      <c r="P29" s="83">
        <f>(O29/P$31)</f>
        <v>1722.7822580645161</v>
      </c>
      <c r="Q29" s="61"/>
      <c r="R29" s="84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</row>
    <row r="30" spans="1:120">
      <c r="A30" s="85"/>
      <c r="B30" s="86"/>
      <c r="C30" s="86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8"/>
    </row>
    <row r="31" spans="1:120">
      <c r="A31" s="89"/>
      <c r="B31" s="90"/>
      <c r="C31" s="90"/>
      <c r="D31" s="91"/>
      <c r="E31" s="91"/>
      <c r="F31" s="91"/>
      <c r="G31" s="91"/>
      <c r="H31" s="91"/>
      <c r="I31" s="91"/>
      <c r="J31" s="91"/>
      <c r="K31" s="91"/>
      <c r="L31" s="91"/>
      <c r="M31" s="94" t="s">
        <v>121</v>
      </c>
      <c r="N31" s="94"/>
      <c r="O31" s="94"/>
      <c r="P31" s="92">
        <v>868</v>
      </c>
    </row>
    <row r="32" spans="1:120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</row>
    <row r="33" spans="1:16" ht="15.75" customHeight="1" thickBot="1">
      <c r="A33" s="98" t="s">
        <v>63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100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344446</v>
      </c>
      <c r="E5" s="27">
        <f t="shared" si="0"/>
        <v>61325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405771</v>
      </c>
      <c r="O5" s="33">
        <f t="shared" ref="O5:O35" si="1">(N5/O$37)</f>
        <v>416.60266940451743</v>
      </c>
      <c r="P5" s="6"/>
    </row>
    <row r="6" spans="1:133">
      <c r="A6" s="12"/>
      <c r="B6" s="25">
        <v>311</v>
      </c>
      <c r="C6" s="20" t="s">
        <v>2</v>
      </c>
      <c r="D6" s="46">
        <v>108682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108682</v>
      </c>
      <c r="O6" s="47">
        <f t="shared" si="1"/>
        <v>111.58316221765914</v>
      </c>
      <c r="P6" s="9"/>
    </row>
    <row r="7" spans="1:133">
      <c r="A7" s="12"/>
      <c r="B7" s="25">
        <v>312.10000000000002</v>
      </c>
      <c r="C7" s="20" t="s">
        <v>69</v>
      </c>
      <c r="D7" s="46">
        <v>0</v>
      </c>
      <c r="E7" s="46">
        <v>18347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18347</v>
      </c>
      <c r="O7" s="47">
        <f t="shared" si="1"/>
        <v>18.836755646817249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42978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42978</v>
      </c>
      <c r="O8" s="47">
        <f t="shared" si="1"/>
        <v>44.125256673511295</v>
      </c>
      <c r="P8" s="9"/>
    </row>
    <row r="9" spans="1:133">
      <c r="A9" s="12"/>
      <c r="B9" s="25">
        <v>312.60000000000002</v>
      </c>
      <c r="C9" s="20" t="s">
        <v>12</v>
      </c>
      <c r="D9" s="46">
        <v>107698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107698</v>
      </c>
      <c r="O9" s="47">
        <f t="shared" si="1"/>
        <v>110.57289527720739</v>
      </c>
      <c r="P9" s="9"/>
    </row>
    <row r="10" spans="1:133">
      <c r="A10" s="12"/>
      <c r="B10" s="25">
        <v>314.10000000000002</v>
      </c>
      <c r="C10" s="20" t="s">
        <v>13</v>
      </c>
      <c r="D10" s="46">
        <v>50980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50980</v>
      </c>
      <c r="O10" s="47">
        <f t="shared" si="1"/>
        <v>52.340862422997944</v>
      </c>
      <c r="P10" s="9"/>
    </row>
    <row r="11" spans="1:133">
      <c r="A11" s="12"/>
      <c r="B11" s="25">
        <v>314.8</v>
      </c>
      <c r="C11" s="20" t="s">
        <v>15</v>
      </c>
      <c r="D11" s="46">
        <v>36961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36961</v>
      </c>
      <c r="O11" s="47">
        <f t="shared" si="1"/>
        <v>37.947638603696099</v>
      </c>
      <c r="P11" s="9"/>
    </row>
    <row r="12" spans="1:133">
      <c r="A12" s="12"/>
      <c r="B12" s="25">
        <v>315</v>
      </c>
      <c r="C12" s="20" t="s">
        <v>70</v>
      </c>
      <c r="D12" s="46">
        <v>40125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40125</v>
      </c>
      <c r="O12" s="47">
        <f t="shared" si="1"/>
        <v>41.196098562628336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112493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5" si="4">SUM(D13:M13)</f>
        <v>112493</v>
      </c>
      <c r="O13" s="45">
        <f t="shared" si="1"/>
        <v>115.49589322381931</v>
      </c>
      <c r="P13" s="10"/>
    </row>
    <row r="14" spans="1:133">
      <c r="A14" s="12"/>
      <c r="B14" s="25">
        <v>323.10000000000002</v>
      </c>
      <c r="C14" s="20" t="s">
        <v>17</v>
      </c>
      <c r="D14" s="46">
        <v>110478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110478</v>
      </c>
      <c r="O14" s="47">
        <f t="shared" si="1"/>
        <v>113.42710472279261</v>
      </c>
      <c r="P14" s="9"/>
    </row>
    <row r="15" spans="1:133">
      <c r="A15" s="12"/>
      <c r="B15" s="25">
        <v>324.72000000000003</v>
      </c>
      <c r="C15" s="20" t="s">
        <v>18</v>
      </c>
      <c r="D15" s="46">
        <v>1890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1890</v>
      </c>
      <c r="O15" s="47">
        <f t="shared" si="1"/>
        <v>1.9404517453798769</v>
      </c>
      <c r="P15" s="9"/>
    </row>
    <row r="16" spans="1:133">
      <c r="A16" s="12"/>
      <c r="B16" s="25">
        <v>329</v>
      </c>
      <c r="C16" s="20" t="s">
        <v>19</v>
      </c>
      <c r="D16" s="46">
        <v>125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125</v>
      </c>
      <c r="O16" s="47">
        <f t="shared" si="1"/>
        <v>0.12833675564681724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SUM(D18:D22)</f>
        <v>187526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187526</v>
      </c>
      <c r="O17" s="45">
        <f t="shared" si="1"/>
        <v>192.53182751540041</v>
      </c>
      <c r="P17" s="10"/>
    </row>
    <row r="18" spans="1:16">
      <c r="A18" s="12"/>
      <c r="B18" s="25">
        <v>334.1</v>
      </c>
      <c r="C18" s="20" t="s">
        <v>22</v>
      </c>
      <c r="D18" s="46">
        <v>7983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7983</v>
      </c>
      <c r="O18" s="47">
        <f t="shared" si="1"/>
        <v>8.196098562628336</v>
      </c>
      <c r="P18" s="9"/>
    </row>
    <row r="19" spans="1:16">
      <c r="A19" s="12"/>
      <c r="B19" s="25">
        <v>334.49</v>
      </c>
      <c r="C19" s="20" t="s">
        <v>71</v>
      </c>
      <c r="D19" s="46">
        <v>92984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92984</v>
      </c>
      <c r="O19" s="47">
        <f t="shared" si="1"/>
        <v>95.466119096509246</v>
      </c>
      <c r="P19" s="9"/>
    </row>
    <row r="20" spans="1:16">
      <c r="A20" s="12"/>
      <c r="B20" s="25">
        <v>335.12</v>
      </c>
      <c r="C20" s="20" t="s">
        <v>72</v>
      </c>
      <c r="D20" s="46">
        <v>29649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29649</v>
      </c>
      <c r="O20" s="47">
        <f t="shared" si="1"/>
        <v>30.440451745379878</v>
      </c>
      <c r="P20" s="9"/>
    </row>
    <row r="21" spans="1:16">
      <c r="A21" s="12"/>
      <c r="B21" s="25">
        <v>335.14</v>
      </c>
      <c r="C21" s="20" t="s">
        <v>73</v>
      </c>
      <c r="D21" s="46">
        <v>535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535</v>
      </c>
      <c r="O21" s="47">
        <f t="shared" si="1"/>
        <v>0.54928131416837778</v>
      </c>
      <c r="P21" s="9"/>
    </row>
    <row r="22" spans="1:16">
      <c r="A22" s="12"/>
      <c r="B22" s="25">
        <v>335.18</v>
      </c>
      <c r="C22" s="20" t="s">
        <v>74</v>
      </c>
      <c r="D22" s="46">
        <v>56375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56375</v>
      </c>
      <c r="O22" s="47">
        <f t="shared" si="1"/>
        <v>57.879876796714576</v>
      </c>
      <c r="P22" s="9"/>
    </row>
    <row r="23" spans="1:16" ht="15.75">
      <c r="A23" s="29" t="s">
        <v>33</v>
      </c>
      <c r="B23" s="30"/>
      <c r="C23" s="31"/>
      <c r="D23" s="32">
        <f t="shared" ref="D23:M23" si="6">SUM(D24:D27)</f>
        <v>405</v>
      </c>
      <c r="E23" s="32">
        <f t="shared" si="6"/>
        <v>10136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193675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204216</v>
      </c>
      <c r="O23" s="45">
        <f t="shared" si="1"/>
        <v>209.66735112936345</v>
      </c>
      <c r="P23" s="10"/>
    </row>
    <row r="24" spans="1:16">
      <c r="A24" s="12"/>
      <c r="B24" s="25">
        <v>342.1</v>
      </c>
      <c r="C24" s="20" t="s">
        <v>37</v>
      </c>
      <c r="D24" s="46">
        <v>405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405</v>
      </c>
      <c r="O24" s="47">
        <f t="shared" si="1"/>
        <v>0.41581108829568786</v>
      </c>
      <c r="P24" s="9"/>
    </row>
    <row r="25" spans="1:16">
      <c r="A25" s="12"/>
      <c r="B25" s="25">
        <v>343.3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107278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107278</v>
      </c>
      <c r="O25" s="47">
        <f t="shared" si="1"/>
        <v>110.14168377823408</v>
      </c>
      <c r="P25" s="9"/>
    </row>
    <row r="26" spans="1:16">
      <c r="A26" s="12"/>
      <c r="B26" s="25">
        <v>343.4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86397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86397</v>
      </c>
      <c r="O26" s="47">
        <f t="shared" si="1"/>
        <v>88.703285420944553</v>
      </c>
      <c r="P26" s="9"/>
    </row>
    <row r="27" spans="1:16">
      <c r="A27" s="12"/>
      <c r="B27" s="25">
        <v>343.8</v>
      </c>
      <c r="C27" s="20" t="s">
        <v>40</v>
      </c>
      <c r="D27" s="46">
        <v>0</v>
      </c>
      <c r="E27" s="46">
        <v>10136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10136</v>
      </c>
      <c r="O27" s="47">
        <f t="shared" si="1"/>
        <v>10.406570841889117</v>
      </c>
      <c r="P27" s="9"/>
    </row>
    <row r="28" spans="1:16" ht="15.75">
      <c r="A28" s="29" t="s">
        <v>34</v>
      </c>
      <c r="B28" s="30"/>
      <c r="C28" s="31"/>
      <c r="D28" s="32">
        <f t="shared" ref="D28:M28" si="7">SUM(D29:D29)</f>
        <v>4203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4203</v>
      </c>
      <c r="O28" s="45">
        <f t="shared" si="1"/>
        <v>4.3151950718685832</v>
      </c>
      <c r="P28" s="10"/>
    </row>
    <row r="29" spans="1:16">
      <c r="A29" s="13"/>
      <c r="B29" s="39">
        <v>354</v>
      </c>
      <c r="C29" s="21" t="s">
        <v>43</v>
      </c>
      <c r="D29" s="46">
        <v>4203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4203</v>
      </c>
      <c r="O29" s="47">
        <f t="shared" si="1"/>
        <v>4.3151950718685832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SUM(D31:D32)</f>
        <v>16703</v>
      </c>
      <c r="E30" s="32">
        <f t="shared" si="8"/>
        <v>18961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35664</v>
      </c>
      <c r="O30" s="45">
        <f t="shared" si="1"/>
        <v>36.616016427104725</v>
      </c>
      <c r="P30" s="10"/>
    </row>
    <row r="31" spans="1:16">
      <c r="A31" s="12"/>
      <c r="B31" s="25">
        <v>361.1</v>
      </c>
      <c r="C31" s="20" t="s">
        <v>44</v>
      </c>
      <c r="D31" s="46">
        <v>416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416</v>
      </c>
      <c r="O31" s="47">
        <f t="shared" si="1"/>
        <v>0.4271047227926078</v>
      </c>
      <c r="P31" s="9"/>
    </row>
    <row r="32" spans="1:16">
      <c r="A32" s="12"/>
      <c r="B32" s="25">
        <v>369.9</v>
      </c>
      <c r="C32" s="20" t="s">
        <v>45</v>
      </c>
      <c r="D32" s="46">
        <v>16287</v>
      </c>
      <c r="E32" s="46">
        <v>18961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35248</v>
      </c>
      <c r="O32" s="47">
        <f t="shared" si="1"/>
        <v>36.188911704312112</v>
      </c>
      <c r="P32" s="9"/>
    </row>
    <row r="33" spans="1:119" ht="15.75">
      <c r="A33" s="29" t="s">
        <v>35</v>
      </c>
      <c r="B33" s="30"/>
      <c r="C33" s="31"/>
      <c r="D33" s="32">
        <f t="shared" ref="D33:M33" si="9">SUM(D34:D34)</f>
        <v>0</v>
      </c>
      <c r="E33" s="32">
        <f t="shared" si="9"/>
        <v>109335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23702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4"/>
        <v>133037</v>
      </c>
      <c r="O33" s="45">
        <f t="shared" si="1"/>
        <v>136.58829568788502</v>
      </c>
      <c r="P33" s="9"/>
    </row>
    <row r="34" spans="1:119" ht="15.75" thickBot="1">
      <c r="A34" s="12"/>
      <c r="B34" s="25">
        <v>381</v>
      </c>
      <c r="C34" s="20" t="s">
        <v>46</v>
      </c>
      <c r="D34" s="46">
        <v>0</v>
      </c>
      <c r="E34" s="46">
        <v>109335</v>
      </c>
      <c r="F34" s="46">
        <v>0</v>
      </c>
      <c r="G34" s="46">
        <v>0</v>
      </c>
      <c r="H34" s="46">
        <v>0</v>
      </c>
      <c r="I34" s="46">
        <v>23702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133037</v>
      </c>
      <c r="O34" s="47">
        <f t="shared" si="1"/>
        <v>136.58829568788502</v>
      </c>
      <c r="P34" s="9"/>
    </row>
    <row r="35" spans="1:119" ht="16.5" thickBot="1">
      <c r="A35" s="14" t="s">
        <v>41</v>
      </c>
      <c r="B35" s="23"/>
      <c r="C35" s="22"/>
      <c r="D35" s="15">
        <f t="shared" ref="D35:M35" si="10">SUM(D5,D13,D17,D23,D28,D30,D33)</f>
        <v>665776</v>
      </c>
      <c r="E35" s="15">
        <f t="shared" si="10"/>
        <v>199757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217377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4"/>
        <v>1082910</v>
      </c>
      <c r="O35" s="38">
        <f t="shared" si="1"/>
        <v>1111.8172484599588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8" t="s">
        <v>86</v>
      </c>
      <c r="M37" s="118"/>
      <c r="N37" s="118"/>
      <c r="O37" s="43">
        <v>974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63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317921</v>
      </c>
      <c r="E5" s="27">
        <f t="shared" si="0"/>
        <v>62811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380732</v>
      </c>
      <c r="O5" s="33">
        <f t="shared" ref="O5:O36" si="1">(N5/O$38)</f>
        <v>398.67225130890051</v>
      </c>
      <c r="P5" s="6"/>
    </row>
    <row r="6" spans="1:133">
      <c r="A6" s="12"/>
      <c r="B6" s="25">
        <v>311</v>
      </c>
      <c r="C6" s="20" t="s">
        <v>2</v>
      </c>
      <c r="D6" s="46">
        <v>102420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102420</v>
      </c>
      <c r="O6" s="47">
        <f t="shared" si="1"/>
        <v>107.24607329842932</v>
      </c>
      <c r="P6" s="9"/>
    </row>
    <row r="7" spans="1:133">
      <c r="A7" s="12"/>
      <c r="B7" s="25">
        <v>312.10000000000002</v>
      </c>
      <c r="C7" s="20" t="s">
        <v>69</v>
      </c>
      <c r="D7" s="46">
        <v>0</v>
      </c>
      <c r="E7" s="46">
        <v>19744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19744</v>
      </c>
      <c r="O7" s="47">
        <f t="shared" si="1"/>
        <v>20.67434554973822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43067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43067</v>
      </c>
      <c r="O8" s="47">
        <f t="shared" si="1"/>
        <v>45.096335078534032</v>
      </c>
      <c r="P8" s="9"/>
    </row>
    <row r="9" spans="1:133">
      <c r="A9" s="12"/>
      <c r="B9" s="25">
        <v>312.60000000000002</v>
      </c>
      <c r="C9" s="20" t="s">
        <v>12</v>
      </c>
      <c r="D9" s="46">
        <v>103760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103760</v>
      </c>
      <c r="O9" s="47">
        <f t="shared" si="1"/>
        <v>108.64921465968587</v>
      </c>
      <c r="P9" s="9"/>
    </row>
    <row r="10" spans="1:133">
      <c r="A10" s="12"/>
      <c r="B10" s="25">
        <v>314.10000000000002</v>
      </c>
      <c r="C10" s="20" t="s">
        <v>13</v>
      </c>
      <c r="D10" s="46">
        <v>51789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51789</v>
      </c>
      <c r="O10" s="47">
        <f t="shared" si="1"/>
        <v>54.229319371727748</v>
      </c>
      <c r="P10" s="9"/>
    </row>
    <row r="11" spans="1:133">
      <c r="A11" s="12"/>
      <c r="B11" s="25">
        <v>314.8</v>
      </c>
      <c r="C11" s="20" t="s">
        <v>15</v>
      </c>
      <c r="D11" s="46">
        <v>25274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25274</v>
      </c>
      <c r="O11" s="47">
        <f t="shared" si="1"/>
        <v>26.464921465968587</v>
      </c>
      <c r="P11" s="9"/>
    </row>
    <row r="12" spans="1:133">
      <c r="A12" s="12"/>
      <c r="B12" s="25">
        <v>315</v>
      </c>
      <c r="C12" s="20" t="s">
        <v>70</v>
      </c>
      <c r="D12" s="46">
        <v>34678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34678</v>
      </c>
      <c r="O12" s="47">
        <f t="shared" si="1"/>
        <v>36.312041884816757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118051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6" si="4">SUM(D13:M13)</f>
        <v>118051</v>
      </c>
      <c r="O13" s="45">
        <f t="shared" si="1"/>
        <v>123.61361256544502</v>
      </c>
      <c r="P13" s="10"/>
    </row>
    <row r="14" spans="1:133">
      <c r="A14" s="12"/>
      <c r="B14" s="25">
        <v>322</v>
      </c>
      <c r="C14" s="20" t="s">
        <v>0</v>
      </c>
      <c r="D14" s="46">
        <v>3552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3552</v>
      </c>
      <c r="O14" s="47">
        <f t="shared" si="1"/>
        <v>3.7193717277486913</v>
      </c>
      <c r="P14" s="9"/>
    </row>
    <row r="15" spans="1:133">
      <c r="A15" s="12"/>
      <c r="B15" s="25">
        <v>323.10000000000002</v>
      </c>
      <c r="C15" s="20" t="s">
        <v>17</v>
      </c>
      <c r="D15" s="46">
        <v>112239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112239</v>
      </c>
      <c r="O15" s="47">
        <f t="shared" si="1"/>
        <v>117.52774869109948</v>
      </c>
      <c r="P15" s="9"/>
    </row>
    <row r="16" spans="1:133">
      <c r="A16" s="12"/>
      <c r="B16" s="25">
        <v>324.72000000000003</v>
      </c>
      <c r="C16" s="20" t="s">
        <v>18</v>
      </c>
      <c r="D16" s="46">
        <v>2155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2155</v>
      </c>
      <c r="O16" s="47">
        <f t="shared" si="1"/>
        <v>2.256544502617801</v>
      </c>
      <c r="P16" s="9"/>
    </row>
    <row r="17" spans="1:16">
      <c r="A17" s="12"/>
      <c r="B17" s="25">
        <v>329</v>
      </c>
      <c r="C17" s="20" t="s">
        <v>19</v>
      </c>
      <c r="D17" s="46">
        <v>105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105</v>
      </c>
      <c r="O17" s="47">
        <f t="shared" si="1"/>
        <v>0.1099476439790576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SUM(D19:D23)</f>
        <v>132705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132705</v>
      </c>
      <c r="O18" s="45">
        <f t="shared" si="1"/>
        <v>138.95811518324606</v>
      </c>
      <c r="P18" s="10"/>
    </row>
    <row r="19" spans="1:16">
      <c r="A19" s="12"/>
      <c r="B19" s="25">
        <v>334.1</v>
      </c>
      <c r="C19" s="20" t="s">
        <v>22</v>
      </c>
      <c r="D19" s="46">
        <v>9700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9700</v>
      </c>
      <c r="O19" s="47">
        <f t="shared" si="1"/>
        <v>10.157068062827225</v>
      </c>
      <c r="P19" s="9"/>
    </row>
    <row r="20" spans="1:16">
      <c r="A20" s="12"/>
      <c r="B20" s="25">
        <v>334.49</v>
      </c>
      <c r="C20" s="20" t="s">
        <v>71</v>
      </c>
      <c r="D20" s="46">
        <v>37898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37898</v>
      </c>
      <c r="O20" s="47">
        <f t="shared" si="1"/>
        <v>39.68376963350785</v>
      </c>
      <c r="P20" s="9"/>
    </row>
    <row r="21" spans="1:16">
      <c r="A21" s="12"/>
      <c r="B21" s="25">
        <v>335.12</v>
      </c>
      <c r="C21" s="20" t="s">
        <v>72</v>
      </c>
      <c r="D21" s="46">
        <v>28552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28552</v>
      </c>
      <c r="O21" s="47">
        <f t="shared" si="1"/>
        <v>29.897382198952879</v>
      </c>
      <c r="P21" s="9"/>
    </row>
    <row r="22" spans="1:16">
      <c r="A22" s="12"/>
      <c r="B22" s="25">
        <v>335.14</v>
      </c>
      <c r="C22" s="20" t="s">
        <v>73</v>
      </c>
      <c r="D22" s="46">
        <v>264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264</v>
      </c>
      <c r="O22" s="47">
        <f t="shared" si="1"/>
        <v>0.27643979057591622</v>
      </c>
      <c r="P22" s="9"/>
    </row>
    <row r="23" spans="1:16">
      <c r="A23" s="12"/>
      <c r="B23" s="25">
        <v>335.18</v>
      </c>
      <c r="C23" s="20" t="s">
        <v>74</v>
      </c>
      <c r="D23" s="46">
        <v>56291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56291</v>
      </c>
      <c r="O23" s="47">
        <f t="shared" si="1"/>
        <v>58.943455497382196</v>
      </c>
      <c r="P23" s="9"/>
    </row>
    <row r="24" spans="1:16" ht="15.75">
      <c r="A24" s="29" t="s">
        <v>33</v>
      </c>
      <c r="B24" s="30"/>
      <c r="C24" s="31"/>
      <c r="D24" s="32">
        <f t="shared" ref="D24:M24" si="6">SUM(D25:D28)</f>
        <v>1040</v>
      </c>
      <c r="E24" s="32">
        <f t="shared" si="6"/>
        <v>12691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188476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202207</v>
      </c>
      <c r="O24" s="45">
        <f t="shared" si="1"/>
        <v>211.7350785340314</v>
      </c>
      <c r="P24" s="10"/>
    </row>
    <row r="25" spans="1:16">
      <c r="A25" s="12"/>
      <c r="B25" s="25">
        <v>342.1</v>
      </c>
      <c r="C25" s="20" t="s">
        <v>37</v>
      </c>
      <c r="D25" s="46">
        <v>1040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1040</v>
      </c>
      <c r="O25" s="47">
        <f t="shared" si="1"/>
        <v>1.0890052356020943</v>
      </c>
      <c r="P25" s="9"/>
    </row>
    <row r="26" spans="1:16">
      <c r="A26" s="12"/>
      <c r="B26" s="25">
        <v>343.3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100873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100873</v>
      </c>
      <c r="O26" s="47">
        <f t="shared" si="1"/>
        <v>105.62617801047121</v>
      </c>
      <c r="P26" s="9"/>
    </row>
    <row r="27" spans="1:16">
      <c r="A27" s="12"/>
      <c r="B27" s="25">
        <v>343.4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87603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87603</v>
      </c>
      <c r="O27" s="47">
        <f t="shared" si="1"/>
        <v>91.730890052356017</v>
      </c>
      <c r="P27" s="9"/>
    </row>
    <row r="28" spans="1:16">
      <c r="A28" s="12"/>
      <c r="B28" s="25">
        <v>343.8</v>
      </c>
      <c r="C28" s="20" t="s">
        <v>40</v>
      </c>
      <c r="D28" s="46">
        <v>0</v>
      </c>
      <c r="E28" s="46">
        <v>12691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12691</v>
      </c>
      <c r="O28" s="47">
        <f t="shared" si="1"/>
        <v>13.289005235602094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SUM(D30:D30)</f>
        <v>4436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4436</v>
      </c>
      <c r="O29" s="45">
        <f t="shared" si="1"/>
        <v>4.6450261780104709</v>
      </c>
      <c r="P29" s="10"/>
    </row>
    <row r="30" spans="1:16">
      <c r="A30" s="13"/>
      <c r="B30" s="39">
        <v>354</v>
      </c>
      <c r="C30" s="21" t="s">
        <v>43</v>
      </c>
      <c r="D30" s="46">
        <v>4436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4436</v>
      </c>
      <c r="O30" s="47">
        <f t="shared" si="1"/>
        <v>4.6450261780104709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SUM(D32:D33)</f>
        <v>12566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12566</v>
      </c>
      <c r="O31" s="45">
        <f t="shared" si="1"/>
        <v>13.158115183246073</v>
      </c>
      <c r="P31" s="10"/>
    </row>
    <row r="32" spans="1:16">
      <c r="A32" s="12"/>
      <c r="B32" s="25">
        <v>361.1</v>
      </c>
      <c r="C32" s="20" t="s">
        <v>44</v>
      </c>
      <c r="D32" s="46">
        <v>253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253</v>
      </c>
      <c r="O32" s="47">
        <f t="shared" si="1"/>
        <v>0.2649214659685864</v>
      </c>
      <c r="P32" s="9"/>
    </row>
    <row r="33" spans="1:119">
      <c r="A33" s="12"/>
      <c r="B33" s="25">
        <v>369.9</v>
      </c>
      <c r="C33" s="20" t="s">
        <v>45</v>
      </c>
      <c r="D33" s="46">
        <v>12313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12313</v>
      </c>
      <c r="O33" s="47">
        <f t="shared" si="1"/>
        <v>12.893193717277487</v>
      </c>
      <c r="P33" s="9"/>
    </row>
    <row r="34" spans="1:119" ht="15.75">
      <c r="A34" s="29" t="s">
        <v>35</v>
      </c>
      <c r="B34" s="30"/>
      <c r="C34" s="31"/>
      <c r="D34" s="32">
        <f t="shared" ref="D34:M34" si="9">SUM(D35:D35)</f>
        <v>0</v>
      </c>
      <c r="E34" s="32">
        <f t="shared" si="9"/>
        <v>109834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8801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118635</v>
      </c>
      <c r="O34" s="45">
        <f t="shared" si="1"/>
        <v>124.22513089005236</v>
      </c>
      <c r="P34" s="9"/>
    </row>
    <row r="35" spans="1:119" ht="15.75" thickBot="1">
      <c r="A35" s="12"/>
      <c r="B35" s="25">
        <v>381</v>
      </c>
      <c r="C35" s="20" t="s">
        <v>46</v>
      </c>
      <c r="D35" s="46">
        <v>0</v>
      </c>
      <c r="E35" s="46">
        <v>109834</v>
      </c>
      <c r="F35" s="46">
        <v>0</v>
      </c>
      <c r="G35" s="46">
        <v>0</v>
      </c>
      <c r="H35" s="46">
        <v>0</v>
      </c>
      <c r="I35" s="46">
        <v>8801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118635</v>
      </c>
      <c r="O35" s="47">
        <f t="shared" si="1"/>
        <v>124.22513089005236</v>
      </c>
      <c r="P35" s="9"/>
    </row>
    <row r="36" spans="1:119" ht="16.5" thickBot="1">
      <c r="A36" s="14" t="s">
        <v>41</v>
      </c>
      <c r="B36" s="23"/>
      <c r="C36" s="22"/>
      <c r="D36" s="15">
        <f t="shared" ref="D36:M36" si="10">SUM(D5,D13,D18,D24,D29,D31,D34)</f>
        <v>586719</v>
      </c>
      <c r="E36" s="15">
        <f t="shared" si="10"/>
        <v>185336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197277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0</v>
      </c>
      <c r="N36" s="15">
        <f t="shared" si="4"/>
        <v>969332</v>
      </c>
      <c r="O36" s="38">
        <f t="shared" si="1"/>
        <v>1015.0073298429319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75</v>
      </c>
      <c r="M38" s="118"/>
      <c r="N38" s="118"/>
      <c r="O38" s="43">
        <v>955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63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316097</v>
      </c>
      <c r="E5" s="27">
        <f t="shared" si="0"/>
        <v>64033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380130</v>
      </c>
      <c r="O5" s="33">
        <f t="shared" ref="O5:O36" si="1">(N5/O$38)</f>
        <v>402.68008474576271</v>
      </c>
      <c r="P5" s="6"/>
    </row>
    <row r="6" spans="1:133">
      <c r="A6" s="12"/>
      <c r="B6" s="25">
        <v>311</v>
      </c>
      <c r="C6" s="20" t="s">
        <v>2</v>
      </c>
      <c r="D6" s="46">
        <v>97317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97317</v>
      </c>
      <c r="O6" s="47">
        <f t="shared" si="1"/>
        <v>103.09004237288136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18481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18481</v>
      </c>
      <c r="O7" s="47">
        <f t="shared" si="1"/>
        <v>19.577330508474578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45552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45552</v>
      </c>
      <c r="O8" s="47">
        <f t="shared" si="1"/>
        <v>48.254237288135592</v>
      </c>
      <c r="P8" s="9"/>
    </row>
    <row r="9" spans="1:133">
      <c r="A9" s="12"/>
      <c r="B9" s="25">
        <v>312.60000000000002</v>
      </c>
      <c r="C9" s="20" t="s">
        <v>12</v>
      </c>
      <c r="D9" s="46">
        <v>101799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101799</v>
      </c>
      <c r="O9" s="47">
        <f t="shared" si="1"/>
        <v>107.83792372881356</v>
      </c>
      <c r="P9" s="9"/>
    </row>
    <row r="10" spans="1:133">
      <c r="A10" s="12"/>
      <c r="B10" s="25">
        <v>314.10000000000002</v>
      </c>
      <c r="C10" s="20" t="s">
        <v>13</v>
      </c>
      <c r="D10" s="46">
        <v>44113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44113</v>
      </c>
      <c r="O10" s="47">
        <f t="shared" si="1"/>
        <v>46.729872881355931</v>
      </c>
      <c r="P10" s="9"/>
    </row>
    <row r="11" spans="1:133">
      <c r="A11" s="12"/>
      <c r="B11" s="25">
        <v>314.8</v>
      </c>
      <c r="C11" s="20" t="s">
        <v>15</v>
      </c>
      <c r="D11" s="46">
        <v>37673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37673</v>
      </c>
      <c r="O11" s="47">
        <f t="shared" si="1"/>
        <v>39.907838983050844</v>
      </c>
      <c r="P11" s="9"/>
    </row>
    <row r="12" spans="1:133">
      <c r="A12" s="12"/>
      <c r="B12" s="25">
        <v>315</v>
      </c>
      <c r="C12" s="20" t="s">
        <v>59</v>
      </c>
      <c r="D12" s="46">
        <v>32028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32028</v>
      </c>
      <c r="O12" s="47">
        <f t="shared" si="1"/>
        <v>33.927966101694913</v>
      </c>
      <c r="P12" s="9"/>
    </row>
    <row r="13" spans="1:133">
      <c r="A13" s="12"/>
      <c r="B13" s="25">
        <v>319</v>
      </c>
      <c r="C13" s="20" t="s">
        <v>65</v>
      </c>
      <c r="D13" s="46">
        <v>3167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3167</v>
      </c>
      <c r="O13" s="47">
        <f t="shared" si="1"/>
        <v>3.3548728813559321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61993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6" si="4">SUM(D14:M14)</f>
        <v>61993</v>
      </c>
      <c r="O14" s="45">
        <f t="shared" si="1"/>
        <v>65.670550847457633</v>
      </c>
      <c r="P14" s="10"/>
    </row>
    <row r="15" spans="1:133">
      <c r="A15" s="12"/>
      <c r="B15" s="25">
        <v>322</v>
      </c>
      <c r="C15" s="20" t="s">
        <v>0</v>
      </c>
      <c r="D15" s="46">
        <v>847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847</v>
      </c>
      <c r="O15" s="47">
        <f t="shared" si="1"/>
        <v>0.8972457627118644</v>
      </c>
      <c r="P15" s="9"/>
    </row>
    <row r="16" spans="1:133">
      <c r="A16" s="12"/>
      <c r="B16" s="25">
        <v>323.10000000000002</v>
      </c>
      <c r="C16" s="20" t="s">
        <v>17</v>
      </c>
      <c r="D16" s="46">
        <v>59917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59917</v>
      </c>
      <c r="O16" s="47">
        <f t="shared" si="1"/>
        <v>63.471398305084747</v>
      </c>
      <c r="P16" s="9"/>
    </row>
    <row r="17" spans="1:16">
      <c r="A17" s="12"/>
      <c r="B17" s="25">
        <v>324.72000000000003</v>
      </c>
      <c r="C17" s="20" t="s">
        <v>18</v>
      </c>
      <c r="D17" s="46">
        <v>1145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1145</v>
      </c>
      <c r="O17" s="47">
        <f t="shared" si="1"/>
        <v>1.2129237288135593</v>
      </c>
      <c r="P17" s="9"/>
    </row>
    <row r="18" spans="1:16">
      <c r="A18" s="12"/>
      <c r="B18" s="25">
        <v>329</v>
      </c>
      <c r="C18" s="20" t="s">
        <v>19</v>
      </c>
      <c r="D18" s="46">
        <v>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</v>
      </c>
      <c r="O18" s="47">
        <f t="shared" si="1"/>
        <v>8.8983050847457626E-2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SUM(D20:D23)</f>
        <v>540660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540660</v>
      </c>
      <c r="O19" s="45">
        <f t="shared" si="1"/>
        <v>572.73305084745766</v>
      </c>
      <c r="P19" s="10"/>
    </row>
    <row r="20" spans="1:16">
      <c r="A20" s="12"/>
      <c r="B20" s="25">
        <v>334.31</v>
      </c>
      <c r="C20" s="20" t="s">
        <v>66</v>
      </c>
      <c r="D20" s="46">
        <v>455926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455926</v>
      </c>
      <c r="O20" s="47">
        <f t="shared" si="1"/>
        <v>482.97245762711867</v>
      </c>
      <c r="P20" s="9"/>
    </row>
    <row r="21" spans="1:16">
      <c r="A21" s="12"/>
      <c r="B21" s="25">
        <v>335.12</v>
      </c>
      <c r="C21" s="20" t="s">
        <v>26</v>
      </c>
      <c r="D21" s="46">
        <v>28573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28573</v>
      </c>
      <c r="O21" s="47">
        <f t="shared" si="1"/>
        <v>30.26800847457627</v>
      </c>
      <c r="P21" s="9"/>
    </row>
    <row r="22" spans="1:16">
      <c r="A22" s="12"/>
      <c r="B22" s="25">
        <v>335.14</v>
      </c>
      <c r="C22" s="20" t="s">
        <v>27</v>
      </c>
      <c r="D22" s="46">
        <v>570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570</v>
      </c>
      <c r="O22" s="47">
        <f t="shared" si="1"/>
        <v>0.60381355932203384</v>
      </c>
      <c r="P22" s="9"/>
    </row>
    <row r="23" spans="1:16">
      <c r="A23" s="12"/>
      <c r="B23" s="25">
        <v>335.18</v>
      </c>
      <c r="C23" s="20" t="s">
        <v>28</v>
      </c>
      <c r="D23" s="46">
        <v>55591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55591</v>
      </c>
      <c r="O23" s="47">
        <f t="shared" si="1"/>
        <v>58.888771186440678</v>
      </c>
      <c r="P23" s="9"/>
    </row>
    <row r="24" spans="1:16" ht="15.75">
      <c r="A24" s="29" t="s">
        <v>33</v>
      </c>
      <c r="B24" s="30"/>
      <c r="C24" s="31"/>
      <c r="D24" s="32">
        <f t="shared" ref="D24:M24" si="6">SUM(D25:D28)</f>
        <v>55</v>
      </c>
      <c r="E24" s="32">
        <f t="shared" si="6"/>
        <v>14136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196498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210689</v>
      </c>
      <c r="O24" s="45">
        <f t="shared" si="1"/>
        <v>223.1875</v>
      </c>
      <c r="P24" s="10"/>
    </row>
    <row r="25" spans="1:16">
      <c r="A25" s="12"/>
      <c r="B25" s="25">
        <v>342.1</v>
      </c>
      <c r="C25" s="20" t="s">
        <v>37</v>
      </c>
      <c r="D25" s="46">
        <v>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</v>
      </c>
      <c r="O25" s="47">
        <f t="shared" si="1"/>
        <v>5.8262711864406777E-2</v>
      </c>
      <c r="P25" s="9"/>
    </row>
    <row r="26" spans="1:16">
      <c r="A26" s="12"/>
      <c r="B26" s="25">
        <v>343.3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109637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109637</v>
      </c>
      <c r="O26" s="47">
        <f t="shared" si="1"/>
        <v>116.14088983050847</v>
      </c>
      <c r="P26" s="9"/>
    </row>
    <row r="27" spans="1:16">
      <c r="A27" s="12"/>
      <c r="B27" s="25">
        <v>343.4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86861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86861</v>
      </c>
      <c r="O27" s="47">
        <f t="shared" si="1"/>
        <v>92.013771186440678</v>
      </c>
      <c r="P27" s="9"/>
    </row>
    <row r="28" spans="1:16">
      <c r="A28" s="12"/>
      <c r="B28" s="25">
        <v>343.8</v>
      </c>
      <c r="C28" s="20" t="s">
        <v>40</v>
      </c>
      <c r="D28" s="46">
        <v>0</v>
      </c>
      <c r="E28" s="46">
        <v>14136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14136</v>
      </c>
      <c r="O28" s="47">
        <f t="shared" si="1"/>
        <v>14.974576271186441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SUM(D30:D30)</f>
        <v>8836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8836</v>
      </c>
      <c r="O29" s="45">
        <f t="shared" si="1"/>
        <v>9.3601694915254239</v>
      </c>
      <c r="P29" s="10"/>
    </row>
    <row r="30" spans="1:16">
      <c r="A30" s="13"/>
      <c r="B30" s="39">
        <v>354</v>
      </c>
      <c r="C30" s="21" t="s">
        <v>43</v>
      </c>
      <c r="D30" s="46">
        <v>8836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8836</v>
      </c>
      <c r="O30" s="47">
        <f t="shared" si="1"/>
        <v>9.3601694915254239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SUM(D32:D33)</f>
        <v>24040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24040</v>
      </c>
      <c r="O31" s="45">
        <f t="shared" si="1"/>
        <v>25.466101694915253</v>
      </c>
      <c r="P31" s="10"/>
    </row>
    <row r="32" spans="1:16">
      <c r="A32" s="12"/>
      <c r="B32" s="25">
        <v>361.1</v>
      </c>
      <c r="C32" s="20" t="s">
        <v>44</v>
      </c>
      <c r="D32" s="46">
        <v>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32</v>
      </c>
      <c r="O32" s="47">
        <f t="shared" si="1"/>
        <v>3.3898305084745763E-2</v>
      </c>
      <c r="P32" s="9"/>
    </row>
    <row r="33" spans="1:119">
      <c r="A33" s="12"/>
      <c r="B33" s="25">
        <v>369.9</v>
      </c>
      <c r="C33" s="20" t="s">
        <v>45</v>
      </c>
      <c r="D33" s="46">
        <v>24008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24008</v>
      </c>
      <c r="O33" s="47">
        <f t="shared" si="1"/>
        <v>25.432203389830509</v>
      </c>
      <c r="P33" s="9"/>
    </row>
    <row r="34" spans="1:119" ht="15.75">
      <c r="A34" s="29" t="s">
        <v>35</v>
      </c>
      <c r="B34" s="30"/>
      <c r="C34" s="31"/>
      <c r="D34" s="32">
        <f t="shared" ref="D34:M34" si="9">SUM(D35:D35)</f>
        <v>0</v>
      </c>
      <c r="E34" s="32">
        <f t="shared" si="9"/>
        <v>111366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8280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119646</v>
      </c>
      <c r="O34" s="45">
        <f t="shared" si="1"/>
        <v>126.74364406779661</v>
      </c>
      <c r="P34" s="9"/>
    </row>
    <row r="35" spans="1:119" ht="15.75" thickBot="1">
      <c r="A35" s="12"/>
      <c r="B35" s="25">
        <v>381</v>
      </c>
      <c r="C35" s="20" t="s">
        <v>46</v>
      </c>
      <c r="D35" s="46">
        <v>0</v>
      </c>
      <c r="E35" s="46">
        <v>111366</v>
      </c>
      <c r="F35" s="46">
        <v>0</v>
      </c>
      <c r="G35" s="46">
        <v>0</v>
      </c>
      <c r="H35" s="46">
        <v>0</v>
      </c>
      <c r="I35" s="46">
        <v>8280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119646</v>
      </c>
      <c r="O35" s="47">
        <f t="shared" si="1"/>
        <v>126.74364406779661</v>
      </c>
      <c r="P35" s="9"/>
    </row>
    <row r="36" spans="1:119" ht="16.5" thickBot="1">
      <c r="A36" s="14" t="s">
        <v>41</v>
      </c>
      <c r="B36" s="23"/>
      <c r="C36" s="22"/>
      <c r="D36" s="15">
        <f t="shared" ref="D36:M36" si="10">SUM(D5,D14,D19,D24,D29,D31,D34)</f>
        <v>951681</v>
      </c>
      <c r="E36" s="15">
        <f t="shared" si="10"/>
        <v>189535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204778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0</v>
      </c>
      <c r="N36" s="15">
        <f t="shared" si="4"/>
        <v>1345994</v>
      </c>
      <c r="O36" s="38">
        <f t="shared" si="1"/>
        <v>1425.8411016949153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67</v>
      </c>
      <c r="M38" s="118"/>
      <c r="N38" s="118"/>
      <c r="O38" s="43">
        <v>944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63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276617</v>
      </c>
      <c r="E5" s="27">
        <f t="shared" si="0"/>
        <v>54771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331388</v>
      </c>
      <c r="O5" s="33">
        <f t="shared" ref="O5:O39" si="1">(N5/O$41)</f>
        <v>344.47817047817045</v>
      </c>
      <c r="P5" s="6"/>
    </row>
    <row r="6" spans="1:133">
      <c r="A6" s="12"/>
      <c r="B6" s="25">
        <v>311</v>
      </c>
      <c r="C6" s="20" t="s">
        <v>2</v>
      </c>
      <c r="D6" s="46">
        <v>92170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92170</v>
      </c>
      <c r="O6" s="47">
        <f t="shared" si="1"/>
        <v>95.810810810810807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13576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13576</v>
      </c>
      <c r="O7" s="47">
        <f t="shared" si="1"/>
        <v>14.112266112266113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41195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41195</v>
      </c>
      <c r="O8" s="47">
        <f t="shared" si="1"/>
        <v>42.822245322245323</v>
      </c>
      <c r="P8" s="9"/>
    </row>
    <row r="9" spans="1:133">
      <c r="A9" s="12"/>
      <c r="B9" s="25">
        <v>312.60000000000002</v>
      </c>
      <c r="C9" s="20" t="s">
        <v>12</v>
      </c>
      <c r="D9" s="46">
        <v>87310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87310</v>
      </c>
      <c r="O9" s="47">
        <f t="shared" si="1"/>
        <v>90.758835758835758</v>
      </c>
      <c r="P9" s="9"/>
    </row>
    <row r="10" spans="1:133">
      <c r="A10" s="12"/>
      <c r="B10" s="25">
        <v>314.10000000000002</v>
      </c>
      <c r="C10" s="20" t="s">
        <v>13</v>
      </c>
      <c r="D10" s="46">
        <v>48209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48209</v>
      </c>
      <c r="O10" s="47">
        <f t="shared" si="1"/>
        <v>50.113305613305613</v>
      </c>
      <c r="P10" s="9"/>
    </row>
    <row r="11" spans="1:133">
      <c r="A11" s="12"/>
      <c r="B11" s="25">
        <v>314.8</v>
      </c>
      <c r="C11" s="20" t="s">
        <v>15</v>
      </c>
      <c r="D11" s="46">
        <v>11378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11378</v>
      </c>
      <c r="O11" s="47">
        <f t="shared" si="1"/>
        <v>11.827442827442827</v>
      </c>
      <c r="P11" s="9"/>
    </row>
    <row r="12" spans="1:133">
      <c r="A12" s="12"/>
      <c r="B12" s="25">
        <v>314.89999999999998</v>
      </c>
      <c r="C12" s="20" t="s">
        <v>58</v>
      </c>
      <c r="D12" s="46">
        <v>3891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3891</v>
      </c>
      <c r="O12" s="47">
        <f t="shared" si="1"/>
        <v>4.0446985446985444</v>
      </c>
      <c r="P12" s="9"/>
    </row>
    <row r="13" spans="1:133">
      <c r="A13" s="12"/>
      <c r="B13" s="25">
        <v>315</v>
      </c>
      <c r="C13" s="20" t="s">
        <v>59</v>
      </c>
      <c r="D13" s="46">
        <v>33659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33659</v>
      </c>
      <c r="O13" s="47">
        <f t="shared" si="1"/>
        <v>34.988565488565492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54766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9" si="4">SUM(D14:M14)</f>
        <v>54766</v>
      </c>
      <c r="O14" s="45">
        <f t="shared" si="1"/>
        <v>56.929313929313928</v>
      </c>
      <c r="P14" s="10"/>
    </row>
    <row r="15" spans="1:133">
      <c r="A15" s="12"/>
      <c r="B15" s="25">
        <v>322</v>
      </c>
      <c r="C15" s="20" t="s">
        <v>0</v>
      </c>
      <c r="D15" s="46">
        <v>10778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10778</v>
      </c>
      <c r="O15" s="47">
        <f t="shared" si="1"/>
        <v>11.203742203742204</v>
      </c>
      <c r="P15" s="9"/>
    </row>
    <row r="16" spans="1:133">
      <c r="A16" s="12"/>
      <c r="B16" s="25">
        <v>323.10000000000002</v>
      </c>
      <c r="C16" s="20" t="s">
        <v>17</v>
      </c>
      <c r="D16" s="46">
        <v>42084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42084</v>
      </c>
      <c r="O16" s="47">
        <f t="shared" si="1"/>
        <v>43.74636174636175</v>
      </c>
      <c r="P16" s="9"/>
    </row>
    <row r="17" spans="1:16">
      <c r="A17" s="12"/>
      <c r="B17" s="25">
        <v>324.72000000000003</v>
      </c>
      <c r="C17" s="20" t="s">
        <v>18</v>
      </c>
      <c r="D17" s="46">
        <v>1820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1820</v>
      </c>
      <c r="O17" s="47">
        <f t="shared" si="1"/>
        <v>1.8918918918918919</v>
      </c>
      <c r="P17" s="9"/>
    </row>
    <row r="18" spans="1:16">
      <c r="A18" s="12"/>
      <c r="B18" s="25">
        <v>329</v>
      </c>
      <c r="C18" s="20" t="s">
        <v>19</v>
      </c>
      <c r="D18" s="46">
        <v>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</v>
      </c>
      <c r="O18" s="47">
        <f t="shared" si="1"/>
        <v>8.7318087318087323E-2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SUM(D20:D24)</f>
        <v>504835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504835</v>
      </c>
      <c r="O19" s="45">
        <f t="shared" si="1"/>
        <v>524.77650727650723</v>
      </c>
      <c r="P19" s="10"/>
    </row>
    <row r="20" spans="1:16">
      <c r="A20" s="12"/>
      <c r="B20" s="25">
        <v>334.31</v>
      </c>
      <c r="C20" s="20" t="s">
        <v>66</v>
      </c>
      <c r="D20" s="46">
        <v>39576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39576</v>
      </c>
      <c r="O20" s="47">
        <f t="shared" si="1"/>
        <v>41.139293139293137</v>
      </c>
      <c r="P20" s="9"/>
    </row>
    <row r="21" spans="1:16">
      <c r="A21" s="12"/>
      <c r="B21" s="25">
        <v>334.36</v>
      </c>
      <c r="C21" s="20" t="s">
        <v>60</v>
      </c>
      <c r="D21" s="46">
        <v>388020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388020</v>
      </c>
      <c r="O21" s="47">
        <f t="shared" si="1"/>
        <v>403.34719334719335</v>
      </c>
      <c r="P21" s="9"/>
    </row>
    <row r="22" spans="1:16">
      <c r="A22" s="12"/>
      <c r="B22" s="25">
        <v>335.12</v>
      </c>
      <c r="C22" s="20" t="s">
        <v>26</v>
      </c>
      <c r="D22" s="46">
        <v>29597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29597</v>
      </c>
      <c r="O22" s="47">
        <f t="shared" si="1"/>
        <v>30.766112266112266</v>
      </c>
      <c r="P22" s="9"/>
    </row>
    <row r="23" spans="1:16">
      <c r="A23" s="12"/>
      <c r="B23" s="25">
        <v>335.14</v>
      </c>
      <c r="C23" s="20" t="s">
        <v>27</v>
      </c>
      <c r="D23" s="46">
        <v>543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543</v>
      </c>
      <c r="O23" s="47">
        <f t="shared" si="1"/>
        <v>0.5644490644490644</v>
      </c>
      <c r="P23" s="9"/>
    </row>
    <row r="24" spans="1:16">
      <c r="A24" s="12"/>
      <c r="B24" s="25">
        <v>335.18</v>
      </c>
      <c r="C24" s="20" t="s">
        <v>28</v>
      </c>
      <c r="D24" s="46">
        <v>47099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47099</v>
      </c>
      <c r="O24" s="47">
        <f t="shared" si="1"/>
        <v>48.95945945945946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SUM(D26:D30)</f>
        <v>2885</v>
      </c>
      <c r="E25" s="32">
        <f t="shared" si="6"/>
        <v>9014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200556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212455</v>
      </c>
      <c r="O25" s="45">
        <f t="shared" si="1"/>
        <v>220.84719334719335</v>
      </c>
      <c r="P25" s="10"/>
    </row>
    <row r="26" spans="1:16">
      <c r="A26" s="12"/>
      <c r="B26" s="25">
        <v>341.9</v>
      </c>
      <c r="C26" s="20" t="s">
        <v>36</v>
      </c>
      <c r="D26" s="46">
        <v>1619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1619</v>
      </c>
      <c r="O26" s="47">
        <f t="shared" si="1"/>
        <v>1.682952182952183</v>
      </c>
      <c r="P26" s="9"/>
    </row>
    <row r="27" spans="1:16">
      <c r="A27" s="12"/>
      <c r="B27" s="25">
        <v>342.1</v>
      </c>
      <c r="C27" s="20" t="s">
        <v>37</v>
      </c>
      <c r="D27" s="46">
        <v>1266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1266</v>
      </c>
      <c r="O27" s="47">
        <f t="shared" si="1"/>
        <v>1.316008316008316</v>
      </c>
      <c r="P27" s="9"/>
    </row>
    <row r="28" spans="1:16">
      <c r="A28" s="12"/>
      <c r="B28" s="25">
        <v>343.3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111472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111472</v>
      </c>
      <c r="O28" s="47">
        <f t="shared" si="1"/>
        <v>115.87525987525987</v>
      </c>
      <c r="P28" s="9"/>
    </row>
    <row r="29" spans="1:16">
      <c r="A29" s="12"/>
      <c r="B29" s="25">
        <v>343.4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89084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89084</v>
      </c>
      <c r="O29" s="47">
        <f t="shared" si="1"/>
        <v>92.602910602910598</v>
      </c>
      <c r="P29" s="9"/>
    </row>
    <row r="30" spans="1:16">
      <c r="A30" s="12"/>
      <c r="B30" s="25">
        <v>343.8</v>
      </c>
      <c r="C30" s="20" t="s">
        <v>40</v>
      </c>
      <c r="D30" s="46">
        <v>0</v>
      </c>
      <c r="E30" s="46">
        <v>9014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9014</v>
      </c>
      <c r="O30" s="47">
        <f t="shared" si="1"/>
        <v>9.3700623700623709</v>
      </c>
      <c r="P30" s="9"/>
    </row>
    <row r="31" spans="1:16" ht="15.75">
      <c r="A31" s="29" t="s">
        <v>34</v>
      </c>
      <c r="B31" s="30"/>
      <c r="C31" s="31"/>
      <c r="D31" s="32">
        <f t="shared" ref="D31:M31" si="7">SUM(D32:D32)</f>
        <v>8796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8796</v>
      </c>
      <c r="O31" s="45">
        <f t="shared" si="1"/>
        <v>9.1434511434511432</v>
      </c>
      <c r="P31" s="10"/>
    </row>
    <row r="32" spans="1:16">
      <c r="A32" s="13"/>
      <c r="B32" s="39">
        <v>354</v>
      </c>
      <c r="C32" s="21" t="s">
        <v>43</v>
      </c>
      <c r="D32" s="46">
        <v>8796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8796</v>
      </c>
      <c r="O32" s="47">
        <f t="shared" si="1"/>
        <v>9.1434511434511432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SUM(D34:D35)</f>
        <v>9870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9870</v>
      </c>
      <c r="O33" s="45">
        <f t="shared" si="1"/>
        <v>10.25987525987526</v>
      </c>
      <c r="P33" s="10"/>
    </row>
    <row r="34" spans="1:119">
      <c r="A34" s="12"/>
      <c r="B34" s="25">
        <v>361.1</v>
      </c>
      <c r="C34" s="20" t="s">
        <v>44</v>
      </c>
      <c r="D34" s="46">
        <v>222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222</v>
      </c>
      <c r="O34" s="47">
        <f t="shared" si="1"/>
        <v>0.23076923076923078</v>
      </c>
      <c r="P34" s="9"/>
    </row>
    <row r="35" spans="1:119">
      <c r="A35" s="12"/>
      <c r="B35" s="25">
        <v>369.9</v>
      </c>
      <c r="C35" s="20" t="s">
        <v>45</v>
      </c>
      <c r="D35" s="46">
        <v>9648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9648</v>
      </c>
      <c r="O35" s="47">
        <f t="shared" si="1"/>
        <v>10.029106029106028</v>
      </c>
      <c r="P35" s="9"/>
    </row>
    <row r="36" spans="1:119" ht="15.75">
      <c r="A36" s="29" t="s">
        <v>35</v>
      </c>
      <c r="B36" s="30"/>
      <c r="C36" s="31"/>
      <c r="D36" s="32">
        <f t="shared" ref="D36:M36" si="9">SUM(D37:D38)</f>
        <v>500</v>
      </c>
      <c r="E36" s="32">
        <f t="shared" si="9"/>
        <v>118670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7074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126244</v>
      </c>
      <c r="O36" s="45">
        <f t="shared" si="1"/>
        <v>131.23076923076923</v>
      </c>
      <c r="P36" s="9"/>
    </row>
    <row r="37" spans="1:119">
      <c r="A37" s="12"/>
      <c r="B37" s="25">
        <v>381</v>
      </c>
      <c r="C37" s="20" t="s">
        <v>46</v>
      </c>
      <c r="D37" s="46">
        <v>0</v>
      </c>
      <c r="E37" s="46">
        <v>118670</v>
      </c>
      <c r="F37" s="46">
        <v>0</v>
      </c>
      <c r="G37" s="46">
        <v>0</v>
      </c>
      <c r="H37" s="46">
        <v>0</v>
      </c>
      <c r="I37" s="46">
        <v>7074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125744</v>
      </c>
      <c r="O37" s="47">
        <f t="shared" si="1"/>
        <v>130.71101871101871</v>
      </c>
      <c r="P37" s="9"/>
    </row>
    <row r="38" spans="1:119" ht="15.75" thickBot="1">
      <c r="A38" s="12"/>
      <c r="B38" s="25">
        <v>388.1</v>
      </c>
      <c r="C38" s="20" t="s">
        <v>61</v>
      </c>
      <c r="D38" s="46">
        <v>500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500</v>
      </c>
      <c r="O38" s="47">
        <f t="shared" si="1"/>
        <v>0.51975051975051978</v>
      </c>
      <c r="P38" s="9"/>
    </row>
    <row r="39" spans="1:119" ht="16.5" thickBot="1">
      <c r="A39" s="14" t="s">
        <v>41</v>
      </c>
      <c r="B39" s="23"/>
      <c r="C39" s="22"/>
      <c r="D39" s="15">
        <f t="shared" ref="D39:M39" si="10">SUM(D5,D14,D19,D25,D31,D33,D36)</f>
        <v>858269</v>
      </c>
      <c r="E39" s="15">
        <f t="shared" si="10"/>
        <v>182455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207630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1248354</v>
      </c>
      <c r="O39" s="38">
        <f t="shared" si="1"/>
        <v>1297.6652806652808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62</v>
      </c>
      <c r="M41" s="118"/>
      <c r="N41" s="118"/>
      <c r="O41" s="43">
        <v>962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63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275439</v>
      </c>
      <c r="E5" s="27">
        <f t="shared" si="0"/>
        <v>59549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334988</v>
      </c>
      <c r="O5" s="33">
        <f t="shared" ref="O5:O38" si="1">(N5/O$40)</f>
        <v>339.05668016194335</v>
      </c>
      <c r="P5" s="6"/>
    </row>
    <row r="6" spans="1:133">
      <c r="A6" s="12"/>
      <c r="B6" s="25">
        <v>311</v>
      </c>
      <c r="C6" s="20" t="s">
        <v>2</v>
      </c>
      <c r="D6" s="46">
        <v>86463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86463</v>
      </c>
      <c r="O6" s="47">
        <f t="shared" si="1"/>
        <v>87.513157894736835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7745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7745</v>
      </c>
      <c r="O7" s="47">
        <f t="shared" si="1"/>
        <v>7.8390688259109309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51804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51804</v>
      </c>
      <c r="O8" s="47">
        <f t="shared" si="1"/>
        <v>52.4331983805668</v>
      </c>
      <c r="P8" s="9"/>
    </row>
    <row r="9" spans="1:133">
      <c r="A9" s="12"/>
      <c r="B9" s="25">
        <v>312.60000000000002</v>
      </c>
      <c r="C9" s="20" t="s">
        <v>12</v>
      </c>
      <c r="D9" s="46">
        <v>84223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84223</v>
      </c>
      <c r="O9" s="47">
        <f t="shared" si="1"/>
        <v>85.245951417004051</v>
      </c>
      <c r="P9" s="9"/>
    </row>
    <row r="10" spans="1:133">
      <c r="A10" s="12"/>
      <c r="B10" s="25">
        <v>314.10000000000002</v>
      </c>
      <c r="C10" s="20" t="s">
        <v>13</v>
      </c>
      <c r="D10" s="46">
        <v>51873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51873</v>
      </c>
      <c r="O10" s="47">
        <f t="shared" si="1"/>
        <v>52.503036437246962</v>
      </c>
      <c r="P10" s="9"/>
    </row>
    <row r="11" spans="1:133">
      <c r="A11" s="12"/>
      <c r="B11" s="25">
        <v>314.2</v>
      </c>
      <c r="C11" s="20" t="s">
        <v>14</v>
      </c>
      <c r="D11" s="46">
        <v>41744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41744</v>
      </c>
      <c r="O11" s="47">
        <f t="shared" si="1"/>
        <v>42.251012145748987</v>
      </c>
      <c r="P11" s="9"/>
    </row>
    <row r="12" spans="1:133">
      <c r="A12" s="12"/>
      <c r="B12" s="25">
        <v>314.8</v>
      </c>
      <c r="C12" s="20" t="s">
        <v>15</v>
      </c>
      <c r="D12" s="46">
        <v>11136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11136</v>
      </c>
      <c r="O12" s="47">
        <f t="shared" si="1"/>
        <v>11.271255060728745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52724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52724</v>
      </c>
      <c r="O13" s="45">
        <f t="shared" si="1"/>
        <v>53.364372469635626</v>
      </c>
      <c r="P13" s="10"/>
    </row>
    <row r="14" spans="1:133">
      <c r="A14" s="12"/>
      <c r="B14" s="25">
        <v>322</v>
      </c>
      <c r="C14" s="20" t="s">
        <v>0</v>
      </c>
      <c r="D14" s="46">
        <v>3841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3841</v>
      </c>
      <c r="O14" s="47">
        <f t="shared" si="1"/>
        <v>3.8876518218623484</v>
      </c>
      <c r="P14" s="9"/>
    </row>
    <row r="15" spans="1:133">
      <c r="A15" s="12"/>
      <c r="B15" s="25">
        <v>323.10000000000002</v>
      </c>
      <c r="C15" s="20" t="s">
        <v>17</v>
      </c>
      <c r="D15" s="46">
        <v>47260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47260</v>
      </c>
      <c r="O15" s="47">
        <f t="shared" si="1"/>
        <v>47.834008097165992</v>
      </c>
      <c r="P15" s="9"/>
    </row>
    <row r="16" spans="1:133">
      <c r="A16" s="12"/>
      <c r="B16" s="25">
        <v>324.72000000000003</v>
      </c>
      <c r="C16" s="20" t="s">
        <v>18</v>
      </c>
      <c r="D16" s="46">
        <v>1540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1540</v>
      </c>
      <c r="O16" s="47">
        <f t="shared" si="1"/>
        <v>1.5587044534412955</v>
      </c>
      <c r="P16" s="9"/>
    </row>
    <row r="17" spans="1:16">
      <c r="A17" s="12"/>
      <c r="B17" s="25">
        <v>329</v>
      </c>
      <c r="C17" s="20" t="s">
        <v>19</v>
      </c>
      <c r="D17" s="46">
        <v>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</v>
      </c>
      <c r="O17" s="47">
        <f t="shared" si="1"/>
        <v>8.4008097165991905E-2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SUM(D19:D24)</f>
        <v>411604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411604</v>
      </c>
      <c r="O18" s="45">
        <f t="shared" si="1"/>
        <v>416.60323886639674</v>
      </c>
      <c r="P18" s="10"/>
    </row>
    <row r="19" spans="1:16">
      <c r="A19" s="12"/>
      <c r="B19" s="25">
        <v>331.1</v>
      </c>
      <c r="C19" s="20" t="s">
        <v>20</v>
      </c>
      <c r="D19" s="46">
        <v>193361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193361</v>
      </c>
      <c r="O19" s="47">
        <f t="shared" si="1"/>
        <v>195.70951417004048</v>
      </c>
      <c r="P19" s="9"/>
    </row>
    <row r="20" spans="1:16">
      <c r="A20" s="12"/>
      <c r="B20" s="25">
        <v>334.2</v>
      </c>
      <c r="C20" s="20" t="s">
        <v>23</v>
      </c>
      <c r="D20" s="46">
        <v>3444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3444</v>
      </c>
      <c r="O20" s="47">
        <f t="shared" si="1"/>
        <v>3.4858299595141702</v>
      </c>
      <c r="P20" s="9"/>
    </row>
    <row r="21" spans="1:16">
      <c r="A21" s="12"/>
      <c r="B21" s="25">
        <v>334.7</v>
      </c>
      <c r="C21" s="20" t="s">
        <v>25</v>
      </c>
      <c r="D21" s="46">
        <v>140748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140748</v>
      </c>
      <c r="O21" s="47">
        <f t="shared" si="1"/>
        <v>142.4574898785425</v>
      </c>
      <c r="P21" s="9"/>
    </row>
    <row r="22" spans="1:16">
      <c r="A22" s="12"/>
      <c r="B22" s="25">
        <v>335.12</v>
      </c>
      <c r="C22" s="20" t="s">
        <v>26</v>
      </c>
      <c r="D22" s="46">
        <v>28491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28491</v>
      </c>
      <c r="O22" s="47">
        <f t="shared" si="1"/>
        <v>28.837044534412957</v>
      </c>
      <c r="P22" s="9"/>
    </row>
    <row r="23" spans="1:16">
      <c r="A23" s="12"/>
      <c r="B23" s="25">
        <v>335.14</v>
      </c>
      <c r="C23" s="20" t="s">
        <v>27</v>
      </c>
      <c r="D23" s="46">
        <v>425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425</v>
      </c>
      <c r="O23" s="47">
        <f t="shared" si="1"/>
        <v>0.43016194331983804</v>
      </c>
      <c r="P23" s="9"/>
    </row>
    <row r="24" spans="1:16">
      <c r="A24" s="12"/>
      <c r="B24" s="25">
        <v>335.18</v>
      </c>
      <c r="C24" s="20" t="s">
        <v>28</v>
      </c>
      <c r="D24" s="46">
        <v>45135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45135</v>
      </c>
      <c r="O24" s="47">
        <f t="shared" si="1"/>
        <v>45.6831983805668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SUM(D26:D30)</f>
        <v>8948</v>
      </c>
      <c r="E25" s="32">
        <f t="shared" si="6"/>
        <v>11294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205785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226027</v>
      </c>
      <c r="O25" s="45">
        <f t="shared" si="1"/>
        <v>228.77226720647772</v>
      </c>
      <c r="P25" s="10"/>
    </row>
    <row r="26" spans="1:16">
      <c r="A26" s="12"/>
      <c r="B26" s="25">
        <v>341.9</v>
      </c>
      <c r="C26" s="20" t="s">
        <v>36</v>
      </c>
      <c r="D26" s="46">
        <v>7964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7964</v>
      </c>
      <c r="O26" s="47">
        <f t="shared" si="1"/>
        <v>8.0607287449392704</v>
      </c>
      <c r="P26" s="9"/>
    </row>
    <row r="27" spans="1:16">
      <c r="A27" s="12"/>
      <c r="B27" s="25">
        <v>342.1</v>
      </c>
      <c r="C27" s="20" t="s">
        <v>37</v>
      </c>
      <c r="D27" s="46">
        <v>984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984</v>
      </c>
      <c r="O27" s="47">
        <f t="shared" si="1"/>
        <v>0.99595141700404854</v>
      </c>
      <c r="P27" s="9"/>
    </row>
    <row r="28" spans="1:16">
      <c r="A28" s="12"/>
      <c r="B28" s="25">
        <v>343.3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117483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117483</v>
      </c>
      <c r="O28" s="47">
        <f t="shared" si="1"/>
        <v>118.90991902834008</v>
      </c>
      <c r="P28" s="9"/>
    </row>
    <row r="29" spans="1:16">
      <c r="A29" s="12"/>
      <c r="B29" s="25">
        <v>343.4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88302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88302</v>
      </c>
      <c r="O29" s="47">
        <f t="shared" si="1"/>
        <v>89.374493927125499</v>
      </c>
      <c r="P29" s="9"/>
    </row>
    <row r="30" spans="1:16">
      <c r="A30" s="12"/>
      <c r="B30" s="25">
        <v>343.8</v>
      </c>
      <c r="C30" s="20" t="s">
        <v>40</v>
      </c>
      <c r="D30" s="46">
        <v>0</v>
      </c>
      <c r="E30" s="46">
        <v>11294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11294</v>
      </c>
      <c r="O30" s="47">
        <f t="shared" si="1"/>
        <v>11.431174089068826</v>
      </c>
      <c r="P30" s="9"/>
    </row>
    <row r="31" spans="1:16" ht="15.75">
      <c r="A31" s="29" t="s">
        <v>34</v>
      </c>
      <c r="B31" s="30"/>
      <c r="C31" s="31"/>
      <c r="D31" s="32">
        <f t="shared" ref="D31:M31" si="7">SUM(D32:D32)</f>
        <v>14179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14179</v>
      </c>
      <c r="O31" s="45">
        <f t="shared" si="1"/>
        <v>14.351214574898785</v>
      </c>
      <c r="P31" s="10"/>
    </row>
    <row r="32" spans="1:16">
      <c r="A32" s="13"/>
      <c r="B32" s="39">
        <v>354</v>
      </c>
      <c r="C32" s="21" t="s">
        <v>43</v>
      </c>
      <c r="D32" s="46">
        <v>14179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14179</v>
      </c>
      <c r="O32" s="47">
        <f t="shared" si="1"/>
        <v>14.351214574898785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SUM(D34:D35)</f>
        <v>7788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7788</v>
      </c>
      <c r="O33" s="45">
        <f t="shared" si="1"/>
        <v>7.8825910931174086</v>
      </c>
      <c r="P33" s="10"/>
    </row>
    <row r="34" spans="1:119">
      <c r="A34" s="12"/>
      <c r="B34" s="25">
        <v>361.1</v>
      </c>
      <c r="C34" s="20" t="s">
        <v>44</v>
      </c>
      <c r="D34" s="46">
        <v>2890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2890</v>
      </c>
      <c r="O34" s="47">
        <f t="shared" si="1"/>
        <v>2.9251012145748989</v>
      </c>
      <c r="P34" s="9"/>
    </row>
    <row r="35" spans="1:119">
      <c r="A35" s="12"/>
      <c r="B35" s="25">
        <v>369.9</v>
      </c>
      <c r="C35" s="20" t="s">
        <v>45</v>
      </c>
      <c r="D35" s="46">
        <v>4898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4898</v>
      </c>
      <c r="O35" s="47">
        <f t="shared" si="1"/>
        <v>4.9574898785425106</v>
      </c>
      <c r="P35" s="9"/>
    </row>
    <row r="36" spans="1:119" ht="15.75">
      <c r="A36" s="29" t="s">
        <v>35</v>
      </c>
      <c r="B36" s="30"/>
      <c r="C36" s="31"/>
      <c r="D36" s="32">
        <f t="shared" ref="D36:M36" si="9">SUM(D37:D37)</f>
        <v>7054</v>
      </c>
      <c r="E36" s="32">
        <f t="shared" si="9"/>
        <v>108817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115871</v>
      </c>
      <c r="O36" s="45">
        <f t="shared" si="1"/>
        <v>117.27834008097166</v>
      </c>
      <c r="P36" s="9"/>
    </row>
    <row r="37" spans="1:119" ht="15.75" thickBot="1">
      <c r="A37" s="12"/>
      <c r="B37" s="25">
        <v>381</v>
      </c>
      <c r="C37" s="20" t="s">
        <v>46</v>
      </c>
      <c r="D37" s="46">
        <v>7054</v>
      </c>
      <c r="E37" s="46">
        <v>108817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115871</v>
      </c>
      <c r="O37" s="47">
        <f t="shared" si="1"/>
        <v>117.27834008097166</v>
      </c>
      <c r="P37" s="9"/>
    </row>
    <row r="38" spans="1:119" ht="16.5" thickBot="1">
      <c r="A38" s="14" t="s">
        <v>41</v>
      </c>
      <c r="B38" s="23"/>
      <c r="C38" s="22"/>
      <c r="D38" s="15">
        <f t="shared" ref="D38:M38" si="10">SUM(D5,D13,D18,D25,D31,D33,D36)</f>
        <v>777736</v>
      </c>
      <c r="E38" s="15">
        <f t="shared" si="10"/>
        <v>179660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205785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1163181</v>
      </c>
      <c r="O38" s="38">
        <f t="shared" si="1"/>
        <v>1177.3087044534414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56</v>
      </c>
      <c r="M40" s="118"/>
      <c r="N40" s="118"/>
      <c r="O40" s="43">
        <v>988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thickBot="1">
      <c r="A42" s="120" t="s">
        <v>63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248028</v>
      </c>
      <c r="E5" s="27">
        <f t="shared" si="0"/>
        <v>49057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297085</v>
      </c>
      <c r="O5" s="33">
        <f t="shared" ref="O5:O40" si="1">(N5/O$42)</f>
        <v>322.56786102062978</v>
      </c>
      <c r="P5" s="6"/>
    </row>
    <row r="6" spans="1:133">
      <c r="A6" s="12"/>
      <c r="B6" s="25">
        <v>311</v>
      </c>
      <c r="C6" s="20" t="s">
        <v>2</v>
      </c>
      <c r="D6" s="46">
        <v>78378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78378</v>
      </c>
      <c r="O6" s="47">
        <f t="shared" si="1"/>
        <v>85.100977198697066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7453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7453</v>
      </c>
      <c r="O7" s="47">
        <f t="shared" si="1"/>
        <v>8.09229098805646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41604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41604</v>
      </c>
      <c r="O8" s="47">
        <f t="shared" si="1"/>
        <v>45.172638436482082</v>
      </c>
      <c r="P8" s="9"/>
    </row>
    <row r="9" spans="1:133">
      <c r="A9" s="12"/>
      <c r="B9" s="25">
        <v>312.60000000000002</v>
      </c>
      <c r="C9" s="20" t="s">
        <v>12</v>
      </c>
      <c r="D9" s="46">
        <v>81228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81228</v>
      </c>
      <c r="O9" s="47">
        <f t="shared" si="1"/>
        <v>88.195439739413686</v>
      </c>
      <c r="P9" s="9"/>
    </row>
    <row r="10" spans="1:133">
      <c r="A10" s="12"/>
      <c r="B10" s="25">
        <v>314.10000000000002</v>
      </c>
      <c r="C10" s="20" t="s">
        <v>13</v>
      </c>
      <c r="D10" s="46">
        <v>40701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40701</v>
      </c>
      <c r="O10" s="47">
        <f t="shared" si="1"/>
        <v>44.192182410423456</v>
      </c>
      <c r="P10" s="9"/>
    </row>
    <row r="11" spans="1:133">
      <c r="A11" s="12"/>
      <c r="B11" s="25">
        <v>314.2</v>
      </c>
      <c r="C11" s="20" t="s">
        <v>14</v>
      </c>
      <c r="D11" s="46">
        <v>41804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41804</v>
      </c>
      <c r="O11" s="47">
        <f t="shared" si="1"/>
        <v>45.389793702497286</v>
      </c>
      <c r="P11" s="9"/>
    </row>
    <row r="12" spans="1:133">
      <c r="A12" s="12"/>
      <c r="B12" s="25">
        <v>314.8</v>
      </c>
      <c r="C12" s="20" t="s">
        <v>15</v>
      </c>
      <c r="D12" s="46">
        <v>5917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5917</v>
      </c>
      <c r="O12" s="47">
        <f t="shared" si="1"/>
        <v>6.4245385450597174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65190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65190</v>
      </c>
      <c r="O13" s="45">
        <f t="shared" si="1"/>
        <v>70.781758957654716</v>
      </c>
      <c r="P13" s="10"/>
    </row>
    <row r="14" spans="1:133">
      <c r="A14" s="12"/>
      <c r="B14" s="25">
        <v>322</v>
      </c>
      <c r="C14" s="20" t="s">
        <v>0</v>
      </c>
      <c r="D14" s="46">
        <v>22426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22426</v>
      </c>
      <c r="O14" s="47">
        <f t="shared" si="1"/>
        <v>24.349619978284473</v>
      </c>
      <c r="P14" s="9"/>
    </row>
    <row r="15" spans="1:133">
      <c r="A15" s="12"/>
      <c r="B15" s="25">
        <v>323.10000000000002</v>
      </c>
      <c r="C15" s="20" t="s">
        <v>17</v>
      </c>
      <c r="D15" s="46">
        <v>40500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40500</v>
      </c>
      <c r="O15" s="47">
        <f t="shared" si="1"/>
        <v>43.973941368078179</v>
      </c>
      <c r="P15" s="9"/>
    </row>
    <row r="16" spans="1:133">
      <c r="A16" s="12"/>
      <c r="B16" s="25">
        <v>324.72000000000003</v>
      </c>
      <c r="C16" s="20" t="s">
        <v>18</v>
      </c>
      <c r="D16" s="46">
        <v>2179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2179</v>
      </c>
      <c r="O16" s="47">
        <f t="shared" si="1"/>
        <v>2.3659066232356136</v>
      </c>
      <c r="P16" s="9"/>
    </row>
    <row r="17" spans="1:16">
      <c r="A17" s="12"/>
      <c r="B17" s="25">
        <v>329</v>
      </c>
      <c r="C17" s="20" t="s">
        <v>19</v>
      </c>
      <c r="D17" s="46">
        <v>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</v>
      </c>
      <c r="O17" s="47">
        <f t="shared" si="1"/>
        <v>9.2290988056460369E-2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SUM(D19:D26)</f>
        <v>234972</v>
      </c>
      <c r="E18" s="32">
        <f t="shared" si="5"/>
        <v>10655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245627</v>
      </c>
      <c r="O18" s="45">
        <f t="shared" si="1"/>
        <v>266.6959826275787</v>
      </c>
      <c r="P18" s="10"/>
    </row>
    <row r="19" spans="1:16">
      <c r="A19" s="12"/>
      <c r="B19" s="25">
        <v>331.1</v>
      </c>
      <c r="C19" s="20" t="s">
        <v>20</v>
      </c>
      <c r="D19" s="46">
        <v>15676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15676</v>
      </c>
      <c r="O19" s="47">
        <f t="shared" si="1"/>
        <v>17.020629750271443</v>
      </c>
      <c r="P19" s="9"/>
    </row>
    <row r="20" spans="1:16">
      <c r="A20" s="12"/>
      <c r="B20" s="25">
        <v>331.49</v>
      </c>
      <c r="C20" s="20" t="s">
        <v>24</v>
      </c>
      <c r="D20" s="46">
        <v>99938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99938</v>
      </c>
      <c r="O20" s="47">
        <f t="shared" si="1"/>
        <v>108.51031487513572</v>
      </c>
      <c r="P20" s="9"/>
    </row>
    <row r="21" spans="1:16">
      <c r="A21" s="12"/>
      <c r="B21" s="25">
        <v>334.1</v>
      </c>
      <c r="C21" s="20" t="s">
        <v>22</v>
      </c>
      <c r="D21" s="46">
        <v>5078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5078</v>
      </c>
      <c r="O21" s="47">
        <f t="shared" si="1"/>
        <v>5.5135722041259498</v>
      </c>
      <c r="P21" s="9"/>
    </row>
    <row r="22" spans="1:16">
      <c r="A22" s="12"/>
      <c r="B22" s="25">
        <v>334.2</v>
      </c>
      <c r="C22" s="20" t="s">
        <v>23</v>
      </c>
      <c r="D22" s="46">
        <v>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1000</v>
      </c>
      <c r="O22" s="47">
        <f t="shared" si="1"/>
        <v>1.0857763300760044</v>
      </c>
      <c r="P22" s="9"/>
    </row>
    <row r="23" spans="1:16">
      <c r="A23" s="12"/>
      <c r="B23" s="25">
        <v>334.7</v>
      </c>
      <c r="C23" s="20" t="s">
        <v>25</v>
      </c>
      <c r="D23" s="46">
        <v>41286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41286</v>
      </c>
      <c r="O23" s="47">
        <f t="shared" si="1"/>
        <v>44.827361563517918</v>
      </c>
      <c r="P23" s="9"/>
    </row>
    <row r="24" spans="1:16">
      <c r="A24" s="12"/>
      <c r="B24" s="25">
        <v>335.12</v>
      </c>
      <c r="C24" s="20" t="s">
        <v>26</v>
      </c>
      <c r="D24" s="46">
        <v>28300</v>
      </c>
      <c r="E24" s="46">
        <v>10655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38955</v>
      </c>
      <c r="O24" s="47">
        <f t="shared" si="1"/>
        <v>42.296416938110752</v>
      </c>
      <c r="P24" s="9"/>
    </row>
    <row r="25" spans="1:16">
      <c r="A25" s="12"/>
      <c r="B25" s="25">
        <v>335.14</v>
      </c>
      <c r="C25" s="20" t="s">
        <v>27</v>
      </c>
      <c r="D25" s="46">
        <v>253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253</v>
      </c>
      <c r="O25" s="47">
        <f t="shared" si="1"/>
        <v>0.27470141150922911</v>
      </c>
      <c r="P25" s="9"/>
    </row>
    <row r="26" spans="1:16">
      <c r="A26" s="12"/>
      <c r="B26" s="25">
        <v>335.18</v>
      </c>
      <c r="C26" s="20" t="s">
        <v>28</v>
      </c>
      <c r="D26" s="46">
        <v>43441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43441</v>
      </c>
      <c r="O26" s="47">
        <f t="shared" si="1"/>
        <v>47.167209554831707</v>
      </c>
      <c r="P26" s="9"/>
    </row>
    <row r="27" spans="1:16" ht="15.75">
      <c r="A27" s="29" t="s">
        <v>33</v>
      </c>
      <c r="B27" s="30"/>
      <c r="C27" s="31"/>
      <c r="D27" s="32">
        <f t="shared" ref="D27:M27" si="7">SUM(D28:D32)</f>
        <v>101796</v>
      </c>
      <c r="E27" s="32">
        <f t="shared" si="7"/>
        <v>13711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194359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ref="N27:N40" si="8">SUM(D27:M27)</f>
        <v>309866</v>
      </c>
      <c r="O27" s="45">
        <f t="shared" si="1"/>
        <v>336.44516829533114</v>
      </c>
      <c r="P27" s="10"/>
    </row>
    <row r="28" spans="1:16">
      <c r="A28" s="12"/>
      <c r="B28" s="25">
        <v>341.9</v>
      </c>
      <c r="C28" s="20" t="s">
        <v>36</v>
      </c>
      <c r="D28" s="46">
        <v>100394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100394</v>
      </c>
      <c r="O28" s="47">
        <f t="shared" si="1"/>
        <v>109.00542888165037</v>
      </c>
      <c r="P28" s="9"/>
    </row>
    <row r="29" spans="1:16">
      <c r="A29" s="12"/>
      <c r="B29" s="25">
        <v>342.1</v>
      </c>
      <c r="C29" s="20" t="s">
        <v>37</v>
      </c>
      <c r="D29" s="46">
        <v>1402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1402</v>
      </c>
      <c r="O29" s="47">
        <f t="shared" si="1"/>
        <v>1.5222584147665581</v>
      </c>
      <c r="P29" s="9"/>
    </row>
    <row r="30" spans="1:16">
      <c r="A30" s="12"/>
      <c r="B30" s="25">
        <v>343.3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108322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108322</v>
      </c>
      <c r="O30" s="47">
        <f t="shared" si="1"/>
        <v>117.61346362649294</v>
      </c>
      <c r="P30" s="9"/>
    </row>
    <row r="31" spans="1:16">
      <c r="A31" s="12"/>
      <c r="B31" s="25">
        <v>343.4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86037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86037</v>
      </c>
      <c r="O31" s="47">
        <f t="shared" si="1"/>
        <v>93.416938110749186</v>
      </c>
      <c r="P31" s="9"/>
    </row>
    <row r="32" spans="1:16">
      <c r="A32" s="12"/>
      <c r="B32" s="25">
        <v>343.8</v>
      </c>
      <c r="C32" s="20" t="s">
        <v>40</v>
      </c>
      <c r="D32" s="46">
        <v>0</v>
      </c>
      <c r="E32" s="46">
        <v>13711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13711</v>
      </c>
      <c r="O32" s="47">
        <f t="shared" si="1"/>
        <v>14.887079261672095</v>
      </c>
      <c r="P32" s="9"/>
    </row>
    <row r="33" spans="1:119" ht="15.75">
      <c r="A33" s="29" t="s">
        <v>34</v>
      </c>
      <c r="B33" s="30"/>
      <c r="C33" s="31"/>
      <c r="D33" s="32">
        <f t="shared" ref="D33:M33" si="9">SUM(D34:D34)</f>
        <v>10195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10195</v>
      </c>
      <c r="O33" s="45">
        <f t="shared" si="1"/>
        <v>11.069489685124864</v>
      </c>
      <c r="P33" s="10"/>
    </row>
    <row r="34" spans="1:119">
      <c r="A34" s="13"/>
      <c r="B34" s="39">
        <v>354</v>
      </c>
      <c r="C34" s="21" t="s">
        <v>43</v>
      </c>
      <c r="D34" s="46">
        <v>10195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10195</v>
      </c>
      <c r="O34" s="47">
        <f t="shared" si="1"/>
        <v>11.069489685124864</v>
      </c>
      <c r="P34" s="9"/>
    </row>
    <row r="35" spans="1:119" ht="15.75">
      <c r="A35" s="29" t="s">
        <v>3</v>
      </c>
      <c r="B35" s="30"/>
      <c r="C35" s="31"/>
      <c r="D35" s="32">
        <f t="shared" ref="D35:M35" si="10">SUM(D36:D37)</f>
        <v>33366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8"/>
        <v>33366</v>
      </c>
      <c r="O35" s="45">
        <f t="shared" si="1"/>
        <v>36.22801302931596</v>
      </c>
      <c r="P35" s="10"/>
    </row>
    <row r="36" spans="1:119">
      <c r="A36" s="12"/>
      <c r="B36" s="25">
        <v>361.1</v>
      </c>
      <c r="C36" s="20" t="s">
        <v>44</v>
      </c>
      <c r="D36" s="46">
        <v>773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773</v>
      </c>
      <c r="O36" s="47">
        <f t="shared" si="1"/>
        <v>0.8393051031487514</v>
      </c>
      <c r="P36" s="9"/>
    </row>
    <row r="37" spans="1:119">
      <c r="A37" s="12"/>
      <c r="B37" s="25">
        <v>369.9</v>
      </c>
      <c r="C37" s="20" t="s">
        <v>45</v>
      </c>
      <c r="D37" s="46">
        <v>32593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32593</v>
      </c>
      <c r="O37" s="47">
        <f t="shared" si="1"/>
        <v>35.388707926167207</v>
      </c>
      <c r="P37" s="9"/>
    </row>
    <row r="38" spans="1:119" ht="15.75">
      <c r="A38" s="29" t="s">
        <v>35</v>
      </c>
      <c r="B38" s="30"/>
      <c r="C38" s="31"/>
      <c r="D38" s="32">
        <f t="shared" ref="D38:M38" si="11">SUM(D39:D39)</f>
        <v>0</v>
      </c>
      <c r="E38" s="32">
        <f t="shared" si="11"/>
        <v>123408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27311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8"/>
        <v>150719</v>
      </c>
      <c r="O38" s="45">
        <f t="shared" si="1"/>
        <v>163.6471226927253</v>
      </c>
      <c r="P38" s="9"/>
    </row>
    <row r="39" spans="1:119" ht="15.75" thickBot="1">
      <c r="A39" s="12"/>
      <c r="B39" s="25">
        <v>381</v>
      </c>
      <c r="C39" s="20" t="s">
        <v>46</v>
      </c>
      <c r="D39" s="46">
        <v>0</v>
      </c>
      <c r="E39" s="46">
        <v>123408</v>
      </c>
      <c r="F39" s="46">
        <v>0</v>
      </c>
      <c r="G39" s="46">
        <v>0</v>
      </c>
      <c r="H39" s="46">
        <v>0</v>
      </c>
      <c r="I39" s="46">
        <v>27311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150719</v>
      </c>
      <c r="O39" s="47">
        <f t="shared" si="1"/>
        <v>163.6471226927253</v>
      </c>
      <c r="P39" s="9"/>
    </row>
    <row r="40" spans="1:119" ht="16.5" thickBot="1">
      <c r="A40" s="14" t="s">
        <v>41</v>
      </c>
      <c r="B40" s="23"/>
      <c r="C40" s="22"/>
      <c r="D40" s="15">
        <f t="shared" ref="D40:M40" si="12">SUM(D5,D13,D18,D27,D33,D35,D38)</f>
        <v>693547</v>
      </c>
      <c r="E40" s="15">
        <f t="shared" si="12"/>
        <v>196831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221670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8"/>
        <v>1112048</v>
      </c>
      <c r="O40" s="38">
        <f t="shared" si="1"/>
        <v>1207.4353963083604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53</v>
      </c>
      <c r="M42" s="118"/>
      <c r="N42" s="118"/>
      <c r="O42" s="43">
        <v>921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thickBot="1">
      <c r="A44" s="120" t="s">
        <v>63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199287</v>
      </c>
      <c r="E5" s="27">
        <f t="shared" si="0"/>
        <v>21863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221150</v>
      </c>
      <c r="O5" s="33">
        <f t="shared" ref="O5:O38" si="1">(N5/O$40)</f>
        <v>240.11943539630835</v>
      </c>
      <c r="P5" s="6"/>
    </row>
    <row r="6" spans="1:133">
      <c r="A6" s="12"/>
      <c r="B6" s="25">
        <v>311</v>
      </c>
      <c r="C6" s="20" t="s">
        <v>2</v>
      </c>
      <c r="D6" s="46">
        <v>62491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62491</v>
      </c>
      <c r="O6" s="47">
        <f t="shared" si="1"/>
        <v>67.851248642779581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7139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7139</v>
      </c>
      <c r="O7" s="47">
        <f t="shared" si="1"/>
        <v>7.7513572204125953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14724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14724</v>
      </c>
      <c r="O8" s="47">
        <f t="shared" si="1"/>
        <v>15.986970684039088</v>
      </c>
      <c r="P8" s="9"/>
    </row>
    <row r="9" spans="1:133">
      <c r="A9" s="12"/>
      <c r="B9" s="25">
        <v>312.60000000000002</v>
      </c>
      <c r="C9" s="20" t="s">
        <v>12</v>
      </c>
      <c r="D9" s="46">
        <v>89505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89505</v>
      </c>
      <c r="O9" s="47">
        <f t="shared" si="1"/>
        <v>97.182410423452765</v>
      </c>
      <c r="P9" s="9"/>
    </row>
    <row r="10" spans="1:133">
      <c r="A10" s="12"/>
      <c r="B10" s="25">
        <v>314.10000000000002</v>
      </c>
      <c r="C10" s="20" t="s">
        <v>13</v>
      </c>
      <c r="D10" s="46">
        <v>37678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37678</v>
      </c>
      <c r="O10" s="47">
        <f t="shared" si="1"/>
        <v>40.909880564603689</v>
      </c>
      <c r="P10" s="9"/>
    </row>
    <row r="11" spans="1:133">
      <c r="A11" s="12"/>
      <c r="B11" s="25">
        <v>314.8</v>
      </c>
      <c r="C11" s="20" t="s">
        <v>15</v>
      </c>
      <c r="D11" s="46">
        <v>7500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7500</v>
      </c>
      <c r="O11" s="47">
        <f t="shared" si="1"/>
        <v>8.1433224755700326</v>
      </c>
      <c r="P11" s="9"/>
    </row>
    <row r="12" spans="1:133">
      <c r="A12" s="12"/>
      <c r="B12" s="25">
        <v>316</v>
      </c>
      <c r="C12" s="20" t="s">
        <v>77</v>
      </c>
      <c r="D12" s="46">
        <v>2113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2113</v>
      </c>
      <c r="O12" s="47">
        <f t="shared" si="1"/>
        <v>2.2942453854505973</v>
      </c>
      <c r="P12" s="9"/>
    </row>
    <row r="13" spans="1:133" ht="15.75">
      <c r="A13" s="29" t="s">
        <v>78</v>
      </c>
      <c r="B13" s="30"/>
      <c r="C13" s="31"/>
      <c r="D13" s="32">
        <f t="shared" ref="D13:M13" si="3">SUM(D14:D17)</f>
        <v>122611</v>
      </c>
      <c r="E13" s="32">
        <f t="shared" si="3"/>
        <v>35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122646</v>
      </c>
      <c r="O13" s="45">
        <f t="shared" si="1"/>
        <v>133.16612377850163</v>
      </c>
      <c r="P13" s="10"/>
    </row>
    <row r="14" spans="1:133">
      <c r="A14" s="12"/>
      <c r="B14" s="25">
        <v>322</v>
      </c>
      <c r="C14" s="20" t="s">
        <v>0</v>
      </c>
      <c r="D14" s="46">
        <v>55767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55767</v>
      </c>
      <c r="O14" s="47">
        <f t="shared" si="1"/>
        <v>60.550488599348533</v>
      </c>
      <c r="P14" s="9"/>
    </row>
    <row r="15" spans="1:133">
      <c r="A15" s="12"/>
      <c r="B15" s="25">
        <v>323.10000000000002</v>
      </c>
      <c r="C15" s="20" t="s">
        <v>17</v>
      </c>
      <c r="D15" s="46">
        <v>33591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33591</v>
      </c>
      <c r="O15" s="47">
        <f t="shared" si="1"/>
        <v>36.472312703583064</v>
      </c>
      <c r="P15" s="9"/>
    </row>
    <row r="16" spans="1:133">
      <c r="A16" s="12"/>
      <c r="B16" s="25">
        <v>323.2</v>
      </c>
      <c r="C16" s="20" t="s">
        <v>79</v>
      </c>
      <c r="D16" s="46">
        <v>33168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33168</v>
      </c>
      <c r="O16" s="47">
        <f t="shared" si="1"/>
        <v>36.013029315960914</v>
      </c>
      <c r="P16" s="9"/>
    </row>
    <row r="17" spans="1:16">
      <c r="A17" s="12"/>
      <c r="B17" s="25">
        <v>329</v>
      </c>
      <c r="C17" s="20" t="s">
        <v>80</v>
      </c>
      <c r="D17" s="46">
        <v>85</v>
      </c>
      <c r="E17" s="46">
        <v>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</v>
      </c>
      <c r="O17" s="47">
        <f t="shared" si="1"/>
        <v>0.13029315960912052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SUM(D19:D24)</f>
        <v>205440</v>
      </c>
      <c r="E18" s="32">
        <f t="shared" si="5"/>
        <v>11963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217403</v>
      </c>
      <c r="O18" s="45">
        <f t="shared" si="1"/>
        <v>236.05103148751357</v>
      </c>
      <c r="P18" s="10"/>
    </row>
    <row r="19" spans="1:16">
      <c r="A19" s="12"/>
      <c r="B19" s="25">
        <v>331.2</v>
      </c>
      <c r="C19" s="20" t="s">
        <v>81</v>
      </c>
      <c r="D19" s="46">
        <v>11000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11000</v>
      </c>
      <c r="O19" s="47">
        <f t="shared" si="1"/>
        <v>11.943539630836048</v>
      </c>
      <c r="P19" s="9"/>
    </row>
    <row r="20" spans="1:16">
      <c r="A20" s="12"/>
      <c r="B20" s="25">
        <v>334.2</v>
      </c>
      <c r="C20" s="20" t="s">
        <v>23</v>
      </c>
      <c r="D20" s="46">
        <v>1000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</v>
      </c>
      <c r="O20" s="47">
        <f t="shared" si="1"/>
        <v>1.0857763300760044</v>
      </c>
      <c r="P20" s="9"/>
    </row>
    <row r="21" spans="1:16">
      <c r="A21" s="12"/>
      <c r="B21" s="25">
        <v>335.12</v>
      </c>
      <c r="C21" s="20" t="s">
        <v>26</v>
      </c>
      <c r="D21" s="46">
        <v>32526</v>
      </c>
      <c r="E21" s="46">
        <v>11963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44489</v>
      </c>
      <c r="O21" s="47">
        <f t="shared" si="1"/>
        <v>48.305103148751357</v>
      </c>
      <c r="P21" s="9"/>
    </row>
    <row r="22" spans="1:16">
      <c r="A22" s="12"/>
      <c r="B22" s="25">
        <v>335.14</v>
      </c>
      <c r="C22" s="20" t="s">
        <v>27</v>
      </c>
      <c r="D22" s="46">
        <v>806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806</v>
      </c>
      <c r="O22" s="47">
        <f t="shared" si="1"/>
        <v>0.87513572204125945</v>
      </c>
      <c r="P22" s="9"/>
    </row>
    <row r="23" spans="1:16">
      <c r="A23" s="12"/>
      <c r="B23" s="25">
        <v>335.18</v>
      </c>
      <c r="C23" s="20" t="s">
        <v>28</v>
      </c>
      <c r="D23" s="46">
        <v>49163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49163</v>
      </c>
      <c r="O23" s="47">
        <f t="shared" si="1"/>
        <v>53.380021715526603</v>
      </c>
      <c r="P23" s="9"/>
    </row>
    <row r="24" spans="1:16">
      <c r="A24" s="12"/>
      <c r="B24" s="25">
        <v>337.1</v>
      </c>
      <c r="C24" s="20" t="s">
        <v>82</v>
      </c>
      <c r="D24" s="46">
        <v>110945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110945</v>
      </c>
      <c r="O24" s="47">
        <f t="shared" si="1"/>
        <v>120.46145494028231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SUM(D26:D30)</f>
        <v>210518</v>
      </c>
      <c r="E25" s="32">
        <f t="shared" si="6"/>
        <v>12542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173529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396589</v>
      </c>
      <c r="O25" s="45">
        <f t="shared" si="1"/>
        <v>430.60694896851248</v>
      </c>
      <c r="P25" s="10"/>
    </row>
    <row r="26" spans="1:16">
      <c r="A26" s="12"/>
      <c r="B26" s="25">
        <v>341.9</v>
      </c>
      <c r="C26" s="20" t="s">
        <v>36</v>
      </c>
      <c r="D26" s="46">
        <v>207618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207618</v>
      </c>
      <c r="O26" s="47">
        <f t="shared" si="1"/>
        <v>225.42671009771988</v>
      </c>
      <c r="P26" s="9"/>
    </row>
    <row r="27" spans="1:16">
      <c r="A27" s="12"/>
      <c r="B27" s="25">
        <v>342.1</v>
      </c>
      <c r="C27" s="20" t="s">
        <v>37</v>
      </c>
      <c r="D27" s="46">
        <v>2900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2900</v>
      </c>
      <c r="O27" s="47">
        <f t="shared" si="1"/>
        <v>3.1487513572204127</v>
      </c>
      <c r="P27" s="9"/>
    </row>
    <row r="28" spans="1:16">
      <c r="A28" s="12"/>
      <c r="B28" s="25">
        <v>343.3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99217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99217</v>
      </c>
      <c r="O28" s="47">
        <f t="shared" si="1"/>
        <v>107.72747014115092</v>
      </c>
      <c r="P28" s="9"/>
    </row>
    <row r="29" spans="1:16">
      <c r="A29" s="12"/>
      <c r="B29" s="25">
        <v>343.4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74312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74312</v>
      </c>
      <c r="O29" s="47">
        <f t="shared" si="1"/>
        <v>80.686210640608039</v>
      </c>
      <c r="P29" s="9"/>
    </row>
    <row r="30" spans="1:16">
      <c r="A30" s="12"/>
      <c r="B30" s="25">
        <v>343.8</v>
      </c>
      <c r="C30" s="20" t="s">
        <v>40</v>
      </c>
      <c r="D30" s="46">
        <v>0</v>
      </c>
      <c r="E30" s="46">
        <v>12542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12542</v>
      </c>
      <c r="O30" s="47">
        <f t="shared" si="1"/>
        <v>13.617806731813246</v>
      </c>
      <c r="P30" s="9"/>
    </row>
    <row r="31" spans="1:16" ht="15.75">
      <c r="A31" s="29" t="s">
        <v>34</v>
      </c>
      <c r="B31" s="30"/>
      <c r="C31" s="31"/>
      <c r="D31" s="32">
        <f t="shared" ref="D31:M31" si="8">SUM(D32:D32)</f>
        <v>16790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16790</v>
      </c>
      <c r="O31" s="45">
        <f t="shared" si="1"/>
        <v>18.230184581976111</v>
      </c>
      <c r="P31" s="10"/>
    </row>
    <row r="32" spans="1:16">
      <c r="A32" s="13"/>
      <c r="B32" s="39">
        <v>351.1</v>
      </c>
      <c r="C32" s="21" t="s">
        <v>83</v>
      </c>
      <c r="D32" s="46">
        <v>16790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16790</v>
      </c>
      <c r="O32" s="47">
        <f t="shared" si="1"/>
        <v>18.230184581976111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SUM(D34:D35)</f>
        <v>7313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ref="N33:N38" si="10">SUM(D33:M33)</f>
        <v>7313</v>
      </c>
      <c r="O33" s="45">
        <f t="shared" si="1"/>
        <v>7.9402823018458202</v>
      </c>
      <c r="P33" s="10"/>
    </row>
    <row r="34" spans="1:119">
      <c r="A34" s="12"/>
      <c r="B34" s="25">
        <v>361.1</v>
      </c>
      <c r="C34" s="20" t="s">
        <v>44</v>
      </c>
      <c r="D34" s="46">
        <v>587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587</v>
      </c>
      <c r="O34" s="47">
        <f t="shared" si="1"/>
        <v>0.6373507057546145</v>
      </c>
      <c r="P34" s="9"/>
    </row>
    <row r="35" spans="1:119">
      <c r="A35" s="12"/>
      <c r="B35" s="25">
        <v>369.9</v>
      </c>
      <c r="C35" s="20" t="s">
        <v>45</v>
      </c>
      <c r="D35" s="46">
        <v>6726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6726</v>
      </c>
      <c r="O35" s="47">
        <f t="shared" si="1"/>
        <v>7.3029315960912049</v>
      </c>
      <c r="P35" s="9"/>
    </row>
    <row r="36" spans="1:119" ht="15.75">
      <c r="A36" s="29" t="s">
        <v>35</v>
      </c>
      <c r="B36" s="30"/>
      <c r="C36" s="31"/>
      <c r="D36" s="32">
        <f t="shared" ref="D36:M36" si="11">SUM(D37:D37)</f>
        <v>0</v>
      </c>
      <c r="E36" s="32">
        <f t="shared" si="11"/>
        <v>150629</v>
      </c>
      <c r="F36" s="32">
        <f t="shared" si="11"/>
        <v>0</v>
      </c>
      <c r="G36" s="32">
        <f t="shared" si="11"/>
        <v>0</v>
      </c>
      <c r="H36" s="32">
        <f t="shared" si="11"/>
        <v>0</v>
      </c>
      <c r="I36" s="32">
        <f t="shared" si="11"/>
        <v>0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 t="shared" si="10"/>
        <v>150629</v>
      </c>
      <c r="O36" s="45">
        <f t="shared" si="1"/>
        <v>163.54940282301845</v>
      </c>
      <c r="P36" s="9"/>
    </row>
    <row r="37" spans="1:119" ht="15.75" thickBot="1">
      <c r="A37" s="12"/>
      <c r="B37" s="25">
        <v>381</v>
      </c>
      <c r="C37" s="20" t="s">
        <v>46</v>
      </c>
      <c r="D37" s="46">
        <v>0</v>
      </c>
      <c r="E37" s="46">
        <v>150629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150629</v>
      </c>
      <c r="O37" s="47">
        <f t="shared" si="1"/>
        <v>163.54940282301845</v>
      </c>
      <c r="P37" s="9"/>
    </row>
    <row r="38" spans="1:119" ht="16.5" thickBot="1">
      <c r="A38" s="14" t="s">
        <v>41</v>
      </c>
      <c r="B38" s="23"/>
      <c r="C38" s="22"/>
      <c r="D38" s="15">
        <f t="shared" ref="D38:M38" si="12">SUM(D5,D13,D18,D25,D31,D33,D36)</f>
        <v>761959</v>
      </c>
      <c r="E38" s="15">
        <f t="shared" si="12"/>
        <v>197032</v>
      </c>
      <c r="F38" s="15">
        <f t="shared" si="12"/>
        <v>0</v>
      </c>
      <c r="G38" s="15">
        <f t="shared" si="12"/>
        <v>0</v>
      </c>
      <c r="H38" s="15">
        <f t="shared" si="12"/>
        <v>0</v>
      </c>
      <c r="I38" s="15">
        <f t="shared" si="12"/>
        <v>173529</v>
      </c>
      <c r="J38" s="15">
        <f t="shared" si="12"/>
        <v>0</v>
      </c>
      <c r="K38" s="15">
        <f t="shared" si="12"/>
        <v>0</v>
      </c>
      <c r="L38" s="15">
        <f t="shared" si="12"/>
        <v>0</v>
      </c>
      <c r="M38" s="15">
        <f t="shared" si="12"/>
        <v>0</v>
      </c>
      <c r="N38" s="15">
        <f t="shared" si="10"/>
        <v>1132520</v>
      </c>
      <c r="O38" s="38">
        <f t="shared" si="1"/>
        <v>1229.6634093376765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84</v>
      </c>
      <c r="M40" s="118"/>
      <c r="N40" s="118"/>
      <c r="O40" s="43">
        <v>921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63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47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29"/>
      <c r="M3" s="130"/>
      <c r="N3" s="36"/>
      <c r="O3" s="37"/>
      <c r="P3" s="131" t="s">
        <v>105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106</v>
      </c>
      <c r="N4" s="35" t="s">
        <v>9</v>
      </c>
      <c r="O4" s="35" t="s">
        <v>107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108</v>
      </c>
      <c r="B5" s="26"/>
      <c r="C5" s="26"/>
      <c r="D5" s="27">
        <f t="shared" ref="D5:N5" si="0">SUM(D6:D11)</f>
        <v>554012</v>
      </c>
      <c r="E5" s="27">
        <f t="shared" si="0"/>
        <v>66368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620380</v>
      </c>
      <c r="P5" s="33">
        <f t="shared" ref="P5:P29" si="1">(O5/P$31)</f>
        <v>723.89731621936994</v>
      </c>
      <c r="Q5" s="6"/>
    </row>
    <row r="6" spans="1:134">
      <c r="A6" s="12"/>
      <c r="B6" s="25">
        <v>311</v>
      </c>
      <c r="C6" s="20" t="s">
        <v>2</v>
      </c>
      <c r="D6" s="46">
        <v>147532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147532</v>
      </c>
      <c r="P6" s="47">
        <f t="shared" si="1"/>
        <v>172.14935822637105</v>
      </c>
      <c r="Q6" s="9"/>
    </row>
    <row r="7" spans="1:134">
      <c r="A7" s="12"/>
      <c r="B7" s="25">
        <v>312.41000000000003</v>
      </c>
      <c r="C7" s="20" t="s">
        <v>109</v>
      </c>
      <c r="D7" s="46">
        <v>0</v>
      </c>
      <c r="E7" s="46">
        <v>66368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66368</v>
      </c>
      <c r="P7" s="47">
        <f t="shared" si="1"/>
        <v>77.442240373395563</v>
      </c>
      <c r="Q7" s="9"/>
    </row>
    <row r="8" spans="1:134">
      <c r="A8" s="12"/>
      <c r="B8" s="25">
        <v>312.43</v>
      </c>
      <c r="C8" s="20" t="s">
        <v>118</v>
      </c>
      <c r="D8" s="46">
        <v>195922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195922</v>
      </c>
      <c r="P8" s="47">
        <f t="shared" si="1"/>
        <v>228.61376896149358</v>
      </c>
      <c r="Q8" s="9"/>
    </row>
    <row r="9" spans="1:134">
      <c r="A9" s="12"/>
      <c r="B9" s="25">
        <v>314.10000000000002</v>
      </c>
      <c r="C9" s="20" t="s">
        <v>13</v>
      </c>
      <c r="D9" s="46">
        <v>154749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154749</v>
      </c>
      <c r="P9" s="47">
        <f t="shared" si="1"/>
        <v>180.57059509918321</v>
      </c>
      <c r="Q9" s="9"/>
    </row>
    <row r="10" spans="1:134">
      <c r="A10" s="12"/>
      <c r="B10" s="25">
        <v>314.8</v>
      </c>
      <c r="C10" s="20" t="s">
        <v>15</v>
      </c>
      <c r="D10" s="46">
        <v>712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712</v>
      </c>
      <c r="P10" s="47">
        <f t="shared" si="1"/>
        <v>0.83080513418903146</v>
      </c>
      <c r="Q10" s="9"/>
    </row>
    <row r="11" spans="1:134">
      <c r="A11" s="12"/>
      <c r="B11" s="25">
        <v>315.2</v>
      </c>
      <c r="C11" s="20" t="s">
        <v>111</v>
      </c>
      <c r="D11" s="46">
        <v>55097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55097</v>
      </c>
      <c r="P11" s="47">
        <f t="shared" si="1"/>
        <v>64.290548424737452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SUM(D13:D13)</f>
        <v>131569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131569</v>
      </c>
      <c r="P12" s="45">
        <f t="shared" si="1"/>
        <v>153.52275379229872</v>
      </c>
      <c r="Q12" s="10"/>
    </row>
    <row r="13" spans="1:134">
      <c r="A13" s="12"/>
      <c r="B13" s="25">
        <v>323.10000000000002</v>
      </c>
      <c r="C13" s="20" t="s">
        <v>17</v>
      </c>
      <c r="D13" s="46">
        <v>131569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" si="4">SUM(D13:N13)</f>
        <v>131569</v>
      </c>
      <c r="P13" s="47">
        <f t="shared" si="1"/>
        <v>153.52275379229872</v>
      </c>
      <c r="Q13" s="9"/>
    </row>
    <row r="14" spans="1:134" ht="15.75">
      <c r="A14" s="29" t="s">
        <v>112</v>
      </c>
      <c r="B14" s="30"/>
      <c r="C14" s="31"/>
      <c r="D14" s="32">
        <f t="shared" ref="D14:N14" si="5">SUM(D15:D18)</f>
        <v>151438</v>
      </c>
      <c r="E14" s="32">
        <f t="shared" si="5"/>
        <v>0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0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32">
        <f t="shared" si="5"/>
        <v>0</v>
      </c>
      <c r="O14" s="44">
        <f>SUM(D14:N14)</f>
        <v>151438</v>
      </c>
      <c r="P14" s="45">
        <f t="shared" si="1"/>
        <v>176.7071178529755</v>
      </c>
      <c r="Q14" s="10"/>
    </row>
    <row r="15" spans="1:134">
      <c r="A15" s="12"/>
      <c r="B15" s="25">
        <v>335.125</v>
      </c>
      <c r="C15" s="20" t="s">
        <v>113</v>
      </c>
      <c r="D15" s="46">
        <v>55460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8" si="6">SUM(D15:N15)</f>
        <v>55460</v>
      </c>
      <c r="P15" s="47">
        <f t="shared" si="1"/>
        <v>64.714119019836644</v>
      </c>
      <c r="Q15" s="9"/>
    </row>
    <row r="16" spans="1:134">
      <c r="A16" s="12"/>
      <c r="B16" s="25">
        <v>335.14</v>
      </c>
      <c r="C16" s="20" t="s">
        <v>73</v>
      </c>
      <c r="D16" s="46">
        <v>300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300</v>
      </c>
      <c r="P16" s="47">
        <f t="shared" si="1"/>
        <v>0.3500583430571762</v>
      </c>
      <c r="Q16" s="9"/>
    </row>
    <row r="17" spans="1:120">
      <c r="A17" s="12"/>
      <c r="B17" s="25">
        <v>335.15</v>
      </c>
      <c r="C17" s="20" t="s">
        <v>114</v>
      </c>
      <c r="D17" s="46">
        <v>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50</v>
      </c>
      <c r="P17" s="47">
        <f t="shared" si="1"/>
        <v>5.8343057176196034E-2</v>
      </c>
      <c r="Q17" s="9"/>
    </row>
    <row r="18" spans="1:120">
      <c r="A18" s="12"/>
      <c r="B18" s="25">
        <v>335.18</v>
      </c>
      <c r="C18" s="20" t="s">
        <v>115</v>
      </c>
      <c r="D18" s="46">
        <v>95628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95628</v>
      </c>
      <c r="P18" s="47">
        <f t="shared" si="1"/>
        <v>111.58459743290548</v>
      </c>
      <c r="Q18" s="9"/>
    </row>
    <row r="19" spans="1:120" ht="15.75">
      <c r="A19" s="29" t="s">
        <v>33</v>
      </c>
      <c r="B19" s="30"/>
      <c r="C19" s="31"/>
      <c r="D19" s="32">
        <f t="shared" ref="D19:N19" si="7">SUM(D20:D22)</f>
        <v>0</v>
      </c>
      <c r="E19" s="32">
        <f t="shared" si="7"/>
        <v>20733</v>
      </c>
      <c r="F19" s="32">
        <f t="shared" si="7"/>
        <v>0</v>
      </c>
      <c r="G19" s="32">
        <f t="shared" si="7"/>
        <v>0</v>
      </c>
      <c r="H19" s="32">
        <f t="shared" si="7"/>
        <v>0</v>
      </c>
      <c r="I19" s="32">
        <f t="shared" si="7"/>
        <v>219528</v>
      </c>
      <c r="J19" s="32">
        <f t="shared" si="7"/>
        <v>0</v>
      </c>
      <c r="K19" s="32">
        <f t="shared" si="7"/>
        <v>0</v>
      </c>
      <c r="L19" s="32">
        <f t="shared" si="7"/>
        <v>0</v>
      </c>
      <c r="M19" s="32">
        <f t="shared" si="7"/>
        <v>0</v>
      </c>
      <c r="N19" s="32">
        <f t="shared" si="7"/>
        <v>0</v>
      </c>
      <c r="O19" s="32">
        <f>SUM(D19:N19)</f>
        <v>240261</v>
      </c>
      <c r="P19" s="45">
        <f t="shared" si="1"/>
        <v>280.35122520420072</v>
      </c>
      <c r="Q19" s="10"/>
    </row>
    <row r="20" spans="1:120">
      <c r="A20" s="12"/>
      <c r="B20" s="25">
        <v>343.3</v>
      </c>
      <c r="C20" s="20" t="s">
        <v>38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120333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2" si="8">SUM(D20:N20)</f>
        <v>120333</v>
      </c>
      <c r="P20" s="47">
        <f t="shared" si="1"/>
        <v>140.41190198366394</v>
      </c>
      <c r="Q20" s="9"/>
    </row>
    <row r="21" spans="1:120">
      <c r="A21" s="12"/>
      <c r="B21" s="25">
        <v>343.4</v>
      </c>
      <c r="C21" s="20" t="s">
        <v>39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99195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8"/>
        <v>99195</v>
      </c>
      <c r="P21" s="47">
        <f t="shared" si="1"/>
        <v>115.7467911318553</v>
      </c>
      <c r="Q21" s="9"/>
    </row>
    <row r="22" spans="1:120">
      <c r="A22" s="12"/>
      <c r="B22" s="25">
        <v>343.8</v>
      </c>
      <c r="C22" s="20" t="s">
        <v>40</v>
      </c>
      <c r="D22" s="46">
        <v>0</v>
      </c>
      <c r="E22" s="46">
        <v>20733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8"/>
        <v>20733</v>
      </c>
      <c r="P22" s="47">
        <f t="shared" si="1"/>
        <v>24.192532088681446</v>
      </c>
      <c r="Q22" s="9"/>
    </row>
    <row r="23" spans="1:120" ht="15.75">
      <c r="A23" s="29" t="s">
        <v>34</v>
      </c>
      <c r="B23" s="30"/>
      <c r="C23" s="31"/>
      <c r="D23" s="32">
        <f t="shared" ref="D23:N23" si="9">SUM(D24:D24)</f>
        <v>1661</v>
      </c>
      <c r="E23" s="32">
        <f t="shared" si="9"/>
        <v>0</v>
      </c>
      <c r="F23" s="32">
        <f t="shared" si="9"/>
        <v>0</v>
      </c>
      <c r="G23" s="32">
        <f t="shared" si="9"/>
        <v>0</v>
      </c>
      <c r="H23" s="32">
        <f t="shared" si="9"/>
        <v>0</v>
      </c>
      <c r="I23" s="32">
        <f t="shared" si="9"/>
        <v>0</v>
      </c>
      <c r="J23" s="32">
        <f t="shared" si="9"/>
        <v>0</v>
      </c>
      <c r="K23" s="32">
        <f t="shared" si="9"/>
        <v>0</v>
      </c>
      <c r="L23" s="32">
        <f t="shared" si="9"/>
        <v>0</v>
      </c>
      <c r="M23" s="32">
        <f t="shared" si="9"/>
        <v>0</v>
      </c>
      <c r="N23" s="32">
        <f t="shared" si="9"/>
        <v>0</v>
      </c>
      <c r="O23" s="32">
        <f>SUM(D23:N23)</f>
        <v>1661</v>
      </c>
      <c r="P23" s="45">
        <f t="shared" si="1"/>
        <v>1.9381563593932323</v>
      </c>
      <c r="Q23" s="10"/>
    </row>
    <row r="24" spans="1:120">
      <c r="A24" s="13"/>
      <c r="B24" s="39">
        <v>354</v>
      </c>
      <c r="C24" s="21" t="s">
        <v>43</v>
      </c>
      <c r="D24" s="46">
        <v>1661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" si="10">SUM(D24:N24)</f>
        <v>1661</v>
      </c>
      <c r="P24" s="47">
        <f t="shared" si="1"/>
        <v>1.9381563593932323</v>
      </c>
      <c r="Q24" s="9"/>
    </row>
    <row r="25" spans="1:120" ht="15.75">
      <c r="A25" s="29" t="s">
        <v>3</v>
      </c>
      <c r="B25" s="30"/>
      <c r="C25" s="31"/>
      <c r="D25" s="32">
        <f t="shared" ref="D25:N25" si="11">SUM(D26:D26)</f>
        <v>77388</v>
      </c>
      <c r="E25" s="32">
        <f t="shared" si="11"/>
        <v>0</v>
      </c>
      <c r="F25" s="32">
        <f t="shared" si="11"/>
        <v>0</v>
      </c>
      <c r="G25" s="32">
        <f t="shared" si="11"/>
        <v>0</v>
      </c>
      <c r="H25" s="32">
        <f t="shared" si="11"/>
        <v>0</v>
      </c>
      <c r="I25" s="32">
        <f t="shared" si="11"/>
        <v>0</v>
      </c>
      <c r="J25" s="32">
        <f t="shared" si="11"/>
        <v>0</v>
      </c>
      <c r="K25" s="32">
        <f t="shared" si="11"/>
        <v>0</v>
      </c>
      <c r="L25" s="32">
        <f t="shared" si="11"/>
        <v>0</v>
      </c>
      <c r="M25" s="32">
        <f t="shared" si="11"/>
        <v>0</v>
      </c>
      <c r="N25" s="32">
        <f t="shared" si="11"/>
        <v>0</v>
      </c>
      <c r="O25" s="32">
        <f>SUM(D25:N25)</f>
        <v>77388</v>
      </c>
      <c r="P25" s="45">
        <f t="shared" si="1"/>
        <v>90.301050175029175</v>
      </c>
      <c r="Q25" s="10"/>
    </row>
    <row r="26" spans="1:120">
      <c r="A26" s="12"/>
      <c r="B26" s="25">
        <v>369.9</v>
      </c>
      <c r="C26" s="20" t="s">
        <v>45</v>
      </c>
      <c r="D26" s="46">
        <v>77388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8" si="12">SUM(D26:N26)</f>
        <v>77388</v>
      </c>
      <c r="P26" s="47">
        <f t="shared" si="1"/>
        <v>90.301050175029175</v>
      </c>
      <c r="Q26" s="9"/>
    </row>
    <row r="27" spans="1:120" ht="15.75">
      <c r="A27" s="29" t="s">
        <v>35</v>
      </c>
      <c r="B27" s="30"/>
      <c r="C27" s="31"/>
      <c r="D27" s="32">
        <f t="shared" ref="D27:N27" si="13">SUM(D28:D28)</f>
        <v>23204</v>
      </c>
      <c r="E27" s="32">
        <f t="shared" si="13"/>
        <v>302388</v>
      </c>
      <c r="F27" s="32">
        <f t="shared" si="13"/>
        <v>0</v>
      </c>
      <c r="G27" s="32">
        <f t="shared" si="13"/>
        <v>0</v>
      </c>
      <c r="H27" s="32">
        <f t="shared" si="13"/>
        <v>0</v>
      </c>
      <c r="I27" s="32">
        <f t="shared" si="13"/>
        <v>28052</v>
      </c>
      <c r="J27" s="32">
        <f t="shared" si="13"/>
        <v>0</v>
      </c>
      <c r="K27" s="32">
        <f t="shared" si="13"/>
        <v>0</v>
      </c>
      <c r="L27" s="32">
        <f t="shared" si="13"/>
        <v>0</v>
      </c>
      <c r="M27" s="32">
        <f t="shared" si="13"/>
        <v>0</v>
      </c>
      <c r="N27" s="32">
        <f t="shared" si="13"/>
        <v>0</v>
      </c>
      <c r="O27" s="32">
        <f t="shared" si="12"/>
        <v>353644</v>
      </c>
      <c r="P27" s="45">
        <f t="shared" si="1"/>
        <v>412.65344224037341</v>
      </c>
      <c r="Q27" s="9"/>
    </row>
    <row r="28" spans="1:120" ht="15.75" thickBot="1">
      <c r="A28" s="12"/>
      <c r="B28" s="25">
        <v>381</v>
      </c>
      <c r="C28" s="20" t="s">
        <v>46</v>
      </c>
      <c r="D28" s="46">
        <v>23204</v>
      </c>
      <c r="E28" s="46">
        <v>302388</v>
      </c>
      <c r="F28" s="46">
        <v>0</v>
      </c>
      <c r="G28" s="46">
        <v>0</v>
      </c>
      <c r="H28" s="46">
        <v>0</v>
      </c>
      <c r="I28" s="46">
        <v>28052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2"/>
        <v>353644</v>
      </c>
      <c r="P28" s="47">
        <f t="shared" si="1"/>
        <v>412.65344224037341</v>
      </c>
      <c r="Q28" s="9"/>
    </row>
    <row r="29" spans="1:120" ht="16.5" thickBot="1">
      <c r="A29" s="14" t="s">
        <v>41</v>
      </c>
      <c r="B29" s="23"/>
      <c r="C29" s="22"/>
      <c r="D29" s="15">
        <f t="shared" ref="D29:N29" si="14">SUM(D5,D12,D14,D19,D23,D25,D27)</f>
        <v>939272</v>
      </c>
      <c r="E29" s="15">
        <f t="shared" si="14"/>
        <v>389489</v>
      </c>
      <c r="F29" s="15">
        <f t="shared" si="14"/>
        <v>0</v>
      </c>
      <c r="G29" s="15">
        <f t="shared" si="14"/>
        <v>0</v>
      </c>
      <c r="H29" s="15">
        <f t="shared" si="14"/>
        <v>0</v>
      </c>
      <c r="I29" s="15">
        <f t="shared" si="14"/>
        <v>247580</v>
      </c>
      <c r="J29" s="15">
        <f t="shared" si="14"/>
        <v>0</v>
      </c>
      <c r="K29" s="15">
        <f t="shared" si="14"/>
        <v>0</v>
      </c>
      <c r="L29" s="15">
        <f t="shared" si="14"/>
        <v>0</v>
      </c>
      <c r="M29" s="15">
        <f t="shared" si="14"/>
        <v>0</v>
      </c>
      <c r="N29" s="15">
        <f t="shared" si="14"/>
        <v>0</v>
      </c>
      <c r="O29" s="15">
        <f>SUM(D29:N29)</f>
        <v>1576341</v>
      </c>
      <c r="P29" s="38">
        <f t="shared" si="1"/>
        <v>1839.3710618436405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118" t="s">
        <v>119</v>
      </c>
      <c r="N31" s="118"/>
      <c r="O31" s="118"/>
      <c r="P31" s="43">
        <v>857</v>
      </c>
    </row>
    <row r="32" spans="1:120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</row>
    <row r="33" spans="1:16" ht="15.75" customHeight="1" thickBot="1">
      <c r="A33" s="120" t="s">
        <v>63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100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47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29"/>
      <c r="M3" s="130"/>
      <c r="N3" s="36"/>
      <c r="O3" s="37"/>
      <c r="P3" s="131" t="s">
        <v>105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106</v>
      </c>
      <c r="N4" s="35" t="s">
        <v>9</v>
      </c>
      <c r="O4" s="35" t="s">
        <v>107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108</v>
      </c>
      <c r="B5" s="26"/>
      <c r="C5" s="26"/>
      <c r="D5" s="27">
        <f t="shared" ref="D5:N5" si="0">SUM(D6:D11)</f>
        <v>463536</v>
      </c>
      <c r="E5" s="27">
        <f t="shared" si="0"/>
        <v>83527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547063</v>
      </c>
      <c r="P5" s="33">
        <f t="shared" ref="P5:P29" si="1">(O5/P$31)</f>
        <v>644.36160188457006</v>
      </c>
      <c r="Q5" s="6"/>
    </row>
    <row r="6" spans="1:134">
      <c r="A6" s="12"/>
      <c r="B6" s="25">
        <v>311</v>
      </c>
      <c r="C6" s="20" t="s">
        <v>2</v>
      </c>
      <c r="D6" s="46">
        <v>169500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169500</v>
      </c>
      <c r="P6" s="47">
        <f t="shared" si="1"/>
        <v>199.64664310954063</v>
      </c>
      <c r="Q6" s="9"/>
    </row>
    <row r="7" spans="1:134">
      <c r="A7" s="12"/>
      <c r="B7" s="25">
        <v>312.41000000000003</v>
      </c>
      <c r="C7" s="20" t="s">
        <v>109</v>
      </c>
      <c r="D7" s="46">
        <v>0</v>
      </c>
      <c r="E7" s="46">
        <v>83527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83527</v>
      </c>
      <c r="P7" s="47">
        <f t="shared" si="1"/>
        <v>98.38280329799764</v>
      </c>
      <c r="Q7" s="9"/>
    </row>
    <row r="8" spans="1:134">
      <c r="A8" s="12"/>
      <c r="B8" s="25">
        <v>312.63</v>
      </c>
      <c r="C8" s="20" t="s">
        <v>110</v>
      </c>
      <c r="D8" s="46">
        <v>131345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131345</v>
      </c>
      <c r="P8" s="47">
        <f t="shared" si="1"/>
        <v>154.70553592461721</v>
      </c>
      <c r="Q8" s="9"/>
    </row>
    <row r="9" spans="1:134">
      <c r="A9" s="12"/>
      <c r="B9" s="25">
        <v>314.10000000000002</v>
      </c>
      <c r="C9" s="20" t="s">
        <v>13</v>
      </c>
      <c r="D9" s="46">
        <v>109280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109280</v>
      </c>
      <c r="P9" s="47">
        <f t="shared" si="1"/>
        <v>128.71613663133098</v>
      </c>
      <c r="Q9" s="9"/>
    </row>
    <row r="10" spans="1:134">
      <c r="A10" s="12"/>
      <c r="B10" s="25">
        <v>314.8</v>
      </c>
      <c r="C10" s="20" t="s">
        <v>15</v>
      </c>
      <c r="D10" s="46">
        <v>632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632</v>
      </c>
      <c r="P10" s="47">
        <f t="shared" si="1"/>
        <v>0.7444051825677267</v>
      </c>
      <c r="Q10" s="9"/>
    </row>
    <row r="11" spans="1:134">
      <c r="A11" s="12"/>
      <c r="B11" s="25">
        <v>315.2</v>
      </c>
      <c r="C11" s="20" t="s">
        <v>111</v>
      </c>
      <c r="D11" s="46">
        <v>52779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52779</v>
      </c>
      <c r="P11" s="47">
        <f t="shared" si="1"/>
        <v>62.166077738515902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SUM(D13:D13)</f>
        <v>116678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116678</v>
      </c>
      <c r="P12" s="45">
        <f t="shared" si="1"/>
        <v>137.42991755005889</v>
      </c>
      <c r="Q12" s="10"/>
    </row>
    <row r="13" spans="1:134">
      <c r="A13" s="12"/>
      <c r="B13" s="25">
        <v>323.10000000000002</v>
      </c>
      <c r="C13" s="20" t="s">
        <v>17</v>
      </c>
      <c r="D13" s="46">
        <v>116678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" si="4">SUM(D13:N13)</f>
        <v>116678</v>
      </c>
      <c r="P13" s="47">
        <f t="shared" si="1"/>
        <v>137.42991755005889</v>
      </c>
      <c r="Q13" s="9"/>
    </row>
    <row r="14" spans="1:134" ht="15.75">
      <c r="A14" s="29" t="s">
        <v>112</v>
      </c>
      <c r="B14" s="30"/>
      <c r="C14" s="31"/>
      <c r="D14" s="32">
        <f t="shared" ref="D14:N14" si="5">SUM(D15:D18)</f>
        <v>132765</v>
      </c>
      <c r="E14" s="32">
        <f t="shared" si="5"/>
        <v>0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0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32">
        <f t="shared" si="5"/>
        <v>0</v>
      </c>
      <c r="O14" s="44">
        <f>SUM(D14:N14)</f>
        <v>132765</v>
      </c>
      <c r="P14" s="45">
        <f t="shared" si="1"/>
        <v>156.37809187279152</v>
      </c>
      <c r="Q14" s="10"/>
    </row>
    <row r="15" spans="1:134">
      <c r="A15" s="12"/>
      <c r="B15" s="25">
        <v>335.125</v>
      </c>
      <c r="C15" s="20" t="s">
        <v>113</v>
      </c>
      <c r="D15" s="46">
        <v>46351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8" si="6">SUM(D15:N15)</f>
        <v>46351</v>
      </c>
      <c r="P15" s="47">
        <f t="shared" si="1"/>
        <v>54.59481743227326</v>
      </c>
      <c r="Q15" s="9"/>
    </row>
    <row r="16" spans="1:134">
      <c r="A16" s="12"/>
      <c r="B16" s="25">
        <v>335.14</v>
      </c>
      <c r="C16" s="20" t="s">
        <v>73</v>
      </c>
      <c r="D16" s="46">
        <v>240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240</v>
      </c>
      <c r="P16" s="47">
        <f t="shared" si="1"/>
        <v>0.28268551236749118</v>
      </c>
      <c r="Q16" s="9"/>
    </row>
    <row r="17" spans="1:120">
      <c r="A17" s="12"/>
      <c r="B17" s="25">
        <v>335.15</v>
      </c>
      <c r="C17" s="20" t="s">
        <v>114</v>
      </c>
      <c r="D17" s="46">
        <v>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84</v>
      </c>
      <c r="P17" s="47">
        <f t="shared" si="1"/>
        <v>9.8939929328621903E-2</v>
      </c>
      <c r="Q17" s="9"/>
    </row>
    <row r="18" spans="1:120">
      <c r="A18" s="12"/>
      <c r="B18" s="25">
        <v>335.18</v>
      </c>
      <c r="C18" s="20" t="s">
        <v>115</v>
      </c>
      <c r="D18" s="46">
        <v>86090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86090</v>
      </c>
      <c r="P18" s="47">
        <f t="shared" si="1"/>
        <v>101.40164899882214</v>
      </c>
      <c r="Q18" s="9"/>
    </row>
    <row r="19" spans="1:120" ht="15.75">
      <c r="A19" s="29" t="s">
        <v>33</v>
      </c>
      <c r="B19" s="30"/>
      <c r="C19" s="31"/>
      <c r="D19" s="32">
        <f t="shared" ref="D19:N19" si="7">SUM(D20:D22)</f>
        <v>0</v>
      </c>
      <c r="E19" s="32">
        <f t="shared" si="7"/>
        <v>38997</v>
      </c>
      <c r="F19" s="32">
        <f t="shared" si="7"/>
        <v>0</v>
      </c>
      <c r="G19" s="32">
        <f t="shared" si="7"/>
        <v>0</v>
      </c>
      <c r="H19" s="32">
        <f t="shared" si="7"/>
        <v>0</v>
      </c>
      <c r="I19" s="32">
        <f t="shared" si="7"/>
        <v>219595</v>
      </c>
      <c r="J19" s="32">
        <f t="shared" si="7"/>
        <v>0</v>
      </c>
      <c r="K19" s="32">
        <f t="shared" si="7"/>
        <v>0</v>
      </c>
      <c r="L19" s="32">
        <f t="shared" si="7"/>
        <v>0</v>
      </c>
      <c r="M19" s="32">
        <f t="shared" si="7"/>
        <v>0</v>
      </c>
      <c r="N19" s="32">
        <f t="shared" si="7"/>
        <v>0</v>
      </c>
      <c r="O19" s="32">
        <f>SUM(D19:N19)</f>
        <v>258592</v>
      </c>
      <c r="P19" s="45">
        <f t="shared" si="1"/>
        <v>304.58421672555949</v>
      </c>
      <c r="Q19" s="10"/>
    </row>
    <row r="20" spans="1:120">
      <c r="A20" s="12"/>
      <c r="B20" s="25">
        <v>343.3</v>
      </c>
      <c r="C20" s="20" t="s">
        <v>38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117369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2" si="8">SUM(D20:N20)</f>
        <v>117369</v>
      </c>
      <c r="P20" s="47">
        <f t="shared" si="1"/>
        <v>138.24381625441697</v>
      </c>
      <c r="Q20" s="9"/>
    </row>
    <row r="21" spans="1:120">
      <c r="A21" s="12"/>
      <c r="B21" s="25">
        <v>343.4</v>
      </c>
      <c r="C21" s="20" t="s">
        <v>39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102226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8"/>
        <v>102226</v>
      </c>
      <c r="P21" s="47">
        <f t="shared" si="1"/>
        <v>120.4075382803298</v>
      </c>
      <c r="Q21" s="9"/>
    </row>
    <row r="22" spans="1:120">
      <c r="A22" s="12"/>
      <c r="B22" s="25">
        <v>343.8</v>
      </c>
      <c r="C22" s="20" t="s">
        <v>40</v>
      </c>
      <c r="D22" s="46">
        <v>0</v>
      </c>
      <c r="E22" s="46">
        <v>38997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8"/>
        <v>38997</v>
      </c>
      <c r="P22" s="47">
        <f t="shared" si="1"/>
        <v>45.93286219081272</v>
      </c>
      <c r="Q22" s="9"/>
    </row>
    <row r="23" spans="1:120" ht="15.75">
      <c r="A23" s="29" t="s">
        <v>34</v>
      </c>
      <c r="B23" s="30"/>
      <c r="C23" s="31"/>
      <c r="D23" s="32">
        <f t="shared" ref="D23:N23" si="9">SUM(D24:D24)</f>
        <v>2987</v>
      </c>
      <c r="E23" s="32">
        <f t="shared" si="9"/>
        <v>0</v>
      </c>
      <c r="F23" s="32">
        <f t="shared" si="9"/>
        <v>0</v>
      </c>
      <c r="G23" s="32">
        <f t="shared" si="9"/>
        <v>0</v>
      </c>
      <c r="H23" s="32">
        <f t="shared" si="9"/>
        <v>0</v>
      </c>
      <c r="I23" s="32">
        <f t="shared" si="9"/>
        <v>0</v>
      </c>
      <c r="J23" s="32">
        <f t="shared" si="9"/>
        <v>0</v>
      </c>
      <c r="K23" s="32">
        <f t="shared" si="9"/>
        <v>0</v>
      </c>
      <c r="L23" s="32">
        <f t="shared" si="9"/>
        <v>0</v>
      </c>
      <c r="M23" s="32">
        <f t="shared" si="9"/>
        <v>0</v>
      </c>
      <c r="N23" s="32">
        <f t="shared" si="9"/>
        <v>0</v>
      </c>
      <c r="O23" s="32">
        <f>SUM(D23:N23)</f>
        <v>2987</v>
      </c>
      <c r="P23" s="45">
        <f t="shared" si="1"/>
        <v>3.5182567726737339</v>
      </c>
      <c r="Q23" s="10"/>
    </row>
    <row r="24" spans="1:120">
      <c r="A24" s="13"/>
      <c r="B24" s="39">
        <v>354</v>
      </c>
      <c r="C24" s="21" t="s">
        <v>43</v>
      </c>
      <c r="D24" s="46">
        <v>2987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" si="10">SUM(D24:N24)</f>
        <v>2987</v>
      </c>
      <c r="P24" s="47">
        <f t="shared" si="1"/>
        <v>3.5182567726737339</v>
      </c>
      <c r="Q24" s="9"/>
    </row>
    <row r="25" spans="1:120" ht="15.75">
      <c r="A25" s="29" t="s">
        <v>3</v>
      </c>
      <c r="B25" s="30"/>
      <c r="C25" s="31"/>
      <c r="D25" s="32">
        <f t="shared" ref="D25:N25" si="11">SUM(D26:D26)</f>
        <v>20042</v>
      </c>
      <c r="E25" s="32">
        <f t="shared" si="11"/>
        <v>0</v>
      </c>
      <c r="F25" s="32">
        <f t="shared" si="11"/>
        <v>0</v>
      </c>
      <c r="G25" s="32">
        <f t="shared" si="11"/>
        <v>0</v>
      </c>
      <c r="H25" s="32">
        <f t="shared" si="11"/>
        <v>0</v>
      </c>
      <c r="I25" s="32">
        <f t="shared" si="11"/>
        <v>0</v>
      </c>
      <c r="J25" s="32">
        <f t="shared" si="11"/>
        <v>0</v>
      </c>
      <c r="K25" s="32">
        <f t="shared" si="11"/>
        <v>0</v>
      </c>
      <c r="L25" s="32">
        <f t="shared" si="11"/>
        <v>0</v>
      </c>
      <c r="M25" s="32">
        <f t="shared" si="11"/>
        <v>0</v>
      </c>
      <c r="N25" s="32">
        <f t="shared" si="11"/>
        <v>0</v>
      </c>
      <c r="O25" s="32">
        <f>SUM(D25:N25)</f>
        <v>20042</v>
      </c>
      <c r="P25" s="45">
        <f t="shared" si="1"/>
        <v>23.606595995288576</v>
      </c>
      <c r="Q25" s="10"/>
    </row>
    <row r="26" spans="1:120">
      <c r="A26" s="12"/>
      <c r="B26" s="25">
        <v>369.9</v>
      </c>
      <c r="C26" s="20" t="s">
        <v>45</v>
      </c>
      <c r="D26" s="46">
        <v>20042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" si="12">SUM(D26:N26)</f>
        <v>20042</v>
      </c>
      <c r="P26" s="47">
        <f t="shared" si="1"/>
        <v>23.606595995288576</v>
      </c>
      <c r="Q26" s="9"/>
    </row>
    <row r="27" spans="1:120" ht="15.75">
      <c r="A27" s="29" t="s">
        <v>35</v>
      </c>
      <c r="B27" s="30"/>
      <c r="C27" s="31"/>
      <c r="D27" s="32">
        <f t="shared" ref="D27:N27" si="13">SUM(D28:D28)</f>
        <v>0</v>
      </c>
      <c r="E27" s="32">
        <f t="shared" si="13"/>
        <v>217708</v>
      </c>
      <c r="F27" s="32">
        <f t="shared" si="13"/>
        <v>0</v>
      </c>
      <c r="G27" s="32">
        <f t="shared" si="13"/>
        <v>0</v>
      </c>
      <c r="H27" s="32">
        <f t="shared" si="13"/>
        <v>0</v>
      </c>
      <c r="I27" s="32">
        <f t="shared" si="13"/>
        <v>30858</v>
      </c>
      <c r="J27" s="32">
        <f t="shared" si="13"/>
        <v>0</v>
      </c>
      <c r="K27" s="32">
        <f t="shared" si="13"/>
        <v>0</v>
      </c>
      <c r="L27" s="32">
        <f t="shared" si="13"/>
        <v>0</v>
      </c>
      <c r="M27" s="32">
        <f t="shared" si="13"/>
        <v>0</v>
      </c>
      <c r="N27" s="32">
        <f t="shared" si="13"/>
        <v>0</v>
      </c>
      <c r="O27" s="32">
        <f>SUM(D27:N27)</f>
        <v>248566</v>
      </c>
      <c r="P27" s="45">
        <f t="shared" si="1"/>
        <v>292.77502944640753</v>
      </c>
      <c r="Q27" s="9"/>
    </row>
    <row r="28" spans="1:120" ht="15.75" thickBot="1">
      <c r="A28" s="12"/>
      <c r="B28" s="25">
        <v>381</v>
      </c>
      <c r="C28" s="20" t="s">
        <v>46</v>
      </c>
      <c r="D28" s="46">
        <v>0</v>
      </c>
      <c r="E28" s="46">
        <v>217708</v>
      </c>
      <c r="F28" s="46">
        <v>0</v>
      </c>
      <c r="G28" s="46">
        <v>0</v>
      </c>
      <c r="H28" s="46">
        <v>0</v>
      </c>
      <c r="I28" s="46">
        <v>30858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248566</v>
      </c>
      <c r="P28" s="47">
        <f t="shared" si="1"/>
        <v>292.77502944640753</v>
      </c>
      <c r="Q28" s="9"/>
    </row>
    <row r="29" spans="1:120" ht="16.5" thickBot="1">
      <c r="A29" s="14" t="s">
        <v>41</v>
      </c>
      <c r="B29" s="23"/>
      <c r="C29" s="22"/>
      <c r="D29" s="15">
        <f t="shared" ref="D29:N29" si="14">SUM(D5,D12,D14,D19,D23,D25,D27)</f>
        <v>736008</v>
      </c>
      <c r="E29" s="15">
        <f t="shared" si="14"/>
        <v>340232</v>
      </c>
      <c r="F29" s="15">
        <f t="shared" si="14"/>
        <v>0</v>
      </c>
      <c r="G29" s="15">
        <f t="shared" si="14"/>
        <v>0</v>
      </c>
      <c r="H29" s="15">
        <f t="shared" si="14"/>
        <v>0</v>
      </c>
      <c r="I29" s="15">
        <f t="shared" si="14"/>
        <v>250453</v>
      </c>
      <c r="J29" s="15">
        <f t="shared" si="14"/>
        <v>0</v>
      </c>
      <c r="K29" s="15">
        <f t="shared" si="14"/>
        <v>0</v>
      </c>
      <c r="L29" s="15">
        <f t="shared" si="14"/>
        <v>0</v>
      </c>
      <c r="M29" s="15">
        <f t="shared" si="14"/>
        <v>0</v>
      </c>
      <c r="N29" s="15">
        <f t="shared" si="14"/>
        <v>0</v>
      </c>
      <c r="O29" s="15">
        <f>SUM(D29:N29)</f>
        <v>1326693</v>
      </c>
      <c r="P29" s="38">
        <f t="shared" si="1"/>
        <v>1562.6537102473499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118" t="s">
        <v>116</v>
      </c>
      <c r="N31" s="118"/>
      <c r="O31" s="118"/>
      <c r="P31" s="43">
        <v>849</v>
      </c>
    </row>
    <row r="32" spans="1:120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</row>
    <row r="33" spans="1:16" ht="15.75" customHeight="1" thickBot="1">
      <c r="A33" s="120" t="s">
        <v>63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100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423790</v>
      </c>
      <c r="E5" s="27">
        <f t="shared" si="0"/>
        <v>68138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491928</v>
      </c>
      <c r="O5" s="33">
        <f t="shared" ref="O5:O29" si="2">(N5/O$31)</f>
        <v>422.61855670103091</v>
      </c>
      <c r="P5" s="6"/>
    </row>
    <row r="6" spans="1:133">
      <c r="A6" s="12"/>
      <c r="B6" s="25">
        <v>311</v>
      </c>
      <c r="C6" s="20" t="s">
        <v>2</v>
      </c>
      <c r="D6" s="46">
        <v>266188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266188</v>
      </c>
      <c r="O6" s="47">
        <f t="shared" si="2"/>
        <v>228.68384879725085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68138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68138</v>
      </c>
      <c r="O7" s="47">
        <f t="shared" si="2"/>
        <v>58.537800687285227</v>
      </c>
      <c r="P7" s="9"/>
    </row>
    <row r="8" spans="1:133">
      <c r="A8" s="12"/>
      <c r="B8" s="25">
        <v>312.60000000000002</v>
      </c>
      <c r="C8" s="20" t="s">
        <v>12</v>
      </c>
      <c r="D8" s="46">
        <v>76192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76192</v>
      </c>
      <c r="O8" s="47">
        <f t="shared" si="2"/>
        <v>65.457044673539514</v>
      </c>
      <c r="P8" s="9"/>
    </row>
    <row r="9" spans="1:133">
      <c r="A9" s="12"/>
      <c r="B9" s="25">
        <v>314.10000000000002</v>
      </c>
      <c r="C9" s="20" t="s">
        <v>13</v>
      </c>
      <c r="D9" s="46">
        <v>63834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63834</v>
      </c>
      <c r="O9" s="47">
        <f t="shared" si="2"/>
        <v>54.840206185567013</v>
      </c>
      <c r="P9" s="9"/>
    </row>
    <row r="10" spans="1:133">
      <c r="A10" s="12"/>
      <c r="B10" s="25">
        <v>314.8</v>
      </c>
      <c r="C10" s="20" t="s">
        <v>15</v>
      </c>
      <c r="D10" s="46">
        <v>508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508</v>
      </c>
      <c r="O10" s="47">
        <f t="shared" si="2"/>
        <v>0.43642611683848798</v>
      </c>
      <c r="P10" s="9"/>
    </row>
    <row r="11" spans="1:133">
      <c r="A11" s="12"/>
      <c r="B11" s="25">
        <v>315</v>
      </c>
      <c r="C11" s="20" t="s">
        <v>70</v>
      </c>
      <c r="D11" s="46">
        <v>17068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17068</v>
      </c>
      <c r="O11" s="47">
        <f t="shared" si="2"/>
        <v>14.663230240549828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SUM(D13:D13)</f>
        <v>85089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85089</v>
      </c>
      <c r="O12" s="45">
        <f t="shared" si="2"/>
        <v>73.100515463917532</v>
      </c>
      <c r="P12" s="10"/>
    </row>
    <row r="13" spans="1:133">
      <c r="A13" s="12"/>
      <c r="B13" s="25">
        <v>323.10000000000002</v>
      </c>
      <c r="C13" s="20" t="s">
        <v>17</v>
      </c>
      <c r="D13" s="46">
        <v>85089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85089</v>
      </c>
      <c r="O13" s="47">
        <f t="shared" si="2"/>
        <v>73.100515463917532</v>
      </c>
      <c r="P13" s="9"/>
    </row>
    <row r="14" spans="1:133" ht="15.75">
      <c r="A14" s="29" t="s">
        <v>21</v>
      </c>
      <c r="B14" s="30"/>
      <c r="C14" s="31"/>
      <c r="D14" s="32">
        <f t="shared" ref="D14:M14" si="4">SUM(D15:D18)</f>
        <v>631350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631350</v>
      </c>
      <c r="O14" s="45">
        <f t="shared" si="2"/>
        <v>542.39690721649481</v>
      </c>
      <c r="P14" s="10"/>
    </row>
    <row r="15" spans="1:133">
      <c r="A15" s="12"/>
      <c r="B15" s="25">
        <v>335.12</v>
      </c>
      <c r="C15" s="20" t="s">
        <v>72</v>
      </c>
      <c r="D15" s="46">
        <v>35476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35476</v>
      </c>
      <c r="O15" s="47">
        <f t="shared" si="2"/>
        <v>30.477663230240548</v>
      </c>
      <c r="P15" s="9"/>
    </row>
    <row r="16" spans="1:133">
      <c r="A16" s="12"/>
      <c r="B16" s="25">
        <v>335.14</v>
      </c>
      <c r="C16" s="20" t="s">
        <v>73</v>
      </c>
      <c r="D16" s="46">
        <v>262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262</v>
      </c>
      <c r="O16" s="47">
        <f t="shared" si="2"/>
        <v>0.22508591065292097</v>
      </c>
      <c r="P16" s="9"/>
    </row>
    <row r="17" spans="1:119">
      <c r="A17" s="12"/>
      <c r="B17" s="25">
        <v>335.18</v>
      </c>
      <c r="C17" s="20" t="s">
        <v>74</v>
      </c>
      <c r="D17" s="46">
        <v>76192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76192</v>
      </c>
      <c r="O17" s="47">
        <f t="shared" si="2"/>
        <v>65.457044673539514</v>
      </c>
      <c r="P17" s="9"/>
    </row>
    <row r="18" spans="1:119">
      <c r="A18" s="12"/>
      <c r="B18" s="25">
        <v>337.1</v>
      </c>
      <c r="C18" s="20" t="s">
        <v>82</v>
      </c>
      <c r="D18" s="46">
        <v>519420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519420</v>
      </c>
      <c r="O18" s="47">
        <f t="shared" si="2"/>
        <v>446.23711340206188</v>
      </c>
      <c r="P18" s="9"/>
    </row>
    <row r="19" spans="1:119" ht="15.75">
      <c r="A19" s="29" t="s">
        <v>33</v>
      </c>
      <c r="B19" s="30"/>
      <c r="C19" s="31"/>
      <c r="D19" s="32">
        <f t="shared" ref="D19:M19" si="5">SUM(D20:D22)</f>
        <v>0</v>
      </c>
      <c r="E19" s="32">
        <f t="shared" si="5"/>
        <v>6368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198274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204642</v>
      </c>
      <c r="O19" s="45">
        <f t="shared" si="2"/>
        <v>175.80927835051546</v>
      </c>
      <c r="P19" s="10"/>
    </row>
    <row r="20" spans="1:119">
      <c r="A20" s="12"/>
      <c r="B20" s="25">
        <v>343.3</v>
      </c>
      <c r="C20" s="20" t="s">
        <v>38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108319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108319</v>
      </c>
      <c r="O20" s="47">
        <f t="shared" si="2"/>
        <v>93.057560137457045</v>
      </c>
      <c r="P20" s="9"/>
    </row>
    <row r="21" spans="1:119">
      <c r="A21" s="12"/>
      <c r="B21" s="25">
        <v>343.4</v>
      </c>
      <c r="C21" s="20" t="s">
        <v>39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89955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89955</v>
      </c>
      <c r="O21" s="47">
        <f t="shared" si="2"/>
        <v>77.280927835051543</v>
      </c>
      <c r="P21" s="9"/>
    </row>
    <row r="22" spans="1:119">
      <c r="A22" s="12"/>
      <c r="B22" s="25">
        <v>343.8</v>
      </c>
      <c r="C22" s="20" t="s">
        <v>40</v>
      </c>
      <c r="D22" s="46">
        <v>0</v>
      </c>
      <c r="E22" s="46">
        <v>6368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6368</v>
      </c>
      <c r="O22" s="47">
        <f t="shared" si="2"/>
        <v>5.470790378006873</v>
      </c>
      <c r="P22" s="9"/>
    </row>
    <row r="23" spans="1:119" ht="15.75">
      <c r="A23" s="29" t="s">
        <v>34</v>
      </c>
      <c r="B23" s="30"/>
      <c r="C23" s="31"/>
      <c r="D23" s="32">
        <f t="shared" ref="D23:M23" si="6">SUM(D24:D24)</f>
        <v>3474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3474</v>
      </c>
      <c r="O23" s="45">
        <f t="shared" si="2"/>
        <v>2.9845360824742269</v>
      </c>
      <c r="P23" s="10"/>
    </row>
    <row r="24" spans="1:119">
      <c r="A24" s="13"/>
      <c r="B24" s="39">
        <v>354</v>
      </c>
      <c r="C24" s="21" t="s">
        <v>43</v>
      </c>
      <c r="D24" s="46">
        <v>3474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3474</v>
      </c>
      <c r="O24" s="47">
        <f t="shared" si="2"/>
        <v>2.9845360824742269</v>
      </c>
      <c r="P24" s="9"/>
    </row>
    <row r="25" spans="1:119" ht="15.75">
      <c r="A25" s="29" t="s">
        <v>3</v>
      </c>
      <c r="B25" s="30"/>
      <c r="C25" s="31"/>
      <c r="D25" s="32">
        <f t="shared" ref="D25:M25" si="7">SUM(D26:D26)</f>
        <v>28166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28166</v>
      </c>
      <c r="O25" s="45">
        <f t="shared" si="2"/>
        <v>24.197594501718214</v>
      </c>
      <c r="P25" s="10"/>
    </row>
    <row r="26" spans="1:119">
      <c r="A26" s="12"/>
      <c r="B26" s="25">
        <v>369.9</v>
      </c>
      <c r="C26" s="20" t="s">
        <v>45</v>
      </c>
      <c r="D26" s="46">
        <v>28166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28166</v>
      </c>
      <c r="O26" s="47">
        <f t="shared" si="2"/>
        <v>24.197594501718214</v>
      </c>
      <c r="P26" s="9"/>
    </row>
    <row r="27" spans="1:119" ht="15.75">
      <c r="A27" s="29" t="s">
        <v>35</v>
      </c>
      <c r="B27" s="30"/>
      <c r="C27" s="31"/>
      <c r="D27" s="32">
        <f t="shared" ref="D27:M27" si="8">SUM(D28:D28)</f>
        <v>0</v>
      </c>
      <c r="E27" s="32">
        <f t="shared" si="8"/>
        <v>224799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22708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1"/>
        <v>247507</v>
      </c>
      <c r="O27" s="45">
        <f t="shared" si="2"/>
        <v>212.63487972508591</v>
      </c>
      <c r="P27" s="9"/>
    </row>
    <row r="28" spans="1:119" ht="15.75" thickBot="1">
      <c r="A28" s="12"/>
      <c r="B28" s="25">
        <v>381</v>
      </c>
      <c r="C28" s="20" t="s">
        <v>46</v>
      </c>
      <c r="D28" s="46">
        <v>0</v>
      </c>
      <c r="E28" s="46">
        <v>224799</v>
      </c>
      <c r="F28" s="46">
        <v>0</v>
      </c>
      <c r="G28" s="46">
        <v>0</v>
      </c>
      <c r="H28" s="46">
        <v>0</v>
      </c>
      <c r="I28" s="46">
        <v>22708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247507</v>
      </c>
      <c r="O28" s="47">
        <f t="shared" si="2"/>
        <v>212.63487972508591</v>
      </c>
      <c r="P28" s="9"/>
    </row>
    <row r="29" spans="1:119" ht="16.5" thickBot="1">
      <c r="A29" s="14" t="s">
        <v>41</v>
      </c>
      <c r="B29" s="23"/>
      <c r="C29" s="22"/>
      <c r="D29" s="15">
        <f t="shared" ref="D29:M29" si="9">SUM(D5,D12,D14,D19,D23,D25,D27)</f>
        <v>1171869</v>
      </c>
      <c r="E29" s="15">
        <f t="shared" si="9"/>
        <v>299305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220982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1692156</v>
      </c>
      <c r="O29" s="38">
        <f t="shared" si="2"/>
        <v>1453.7422680412371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103</v>
      </c>
      <c r="M31" s="118"/>
      <c r="N31" s="118"/>
      <c r="O31" s="43">
        <v>1164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63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361951</v>
      </c>
      <c r="E5" s="27">
        <f t="shared" si="0"/>
        <v>74245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436196</v>
      </c>
      <c r="O5" s="33">
        <f t="shared" ref="O5:O32" si="1">(N5/O$34)</f>
        <v>379.96167247386762</v>
      </c>
      <c r="P5" s="6"/>
    </row>
    <row r="6" spans="1:133">
      <c r="A6" s="12"/>
      <c r="B6" s="25">
        <v>311</v>
      </c>
      <c r="C6" s="20" t="s">
        <v>2</v>
      </c>
      <c r="D6" s="46">
        <v>116007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116007</v>
      </c>
      <c r="O6" s="47">
        <f t="shared" si="1"/>
        <v>101.05139372822299</v>
      </c>
      <c r="P6" s="9"/>
    </row>
    <row r="7" spans="1:133">
      <c r="A7" s="12"/>
      <c r="B7" s="25">
        <v>312.10000000000002</v>
      </c>
      <c r="C7" s="20" t="s">
        <v>69</v>
      </c>
      <c r="D7" s="46">
        <v>0</v>
      </c>
      <c r="E7" s="46">
        <v>21810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21810</v>
      </c>
      <c r="O7" s="47">
        <f t="shared" si="1"/>
        <v>18.998257839721255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52435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52435</v>
      </c>
      <c r="O8" s="47">
        <f t="shared" si="1"/>
        <v>45.67508710801394</v>
      </c>
      <c r="P8" s="9"/>
    </row>
    <row r="9" spans="1:133">
      <c r="A9" s="12"/>
      <c r="B9" s="25">
        <v>312.60000000000002</v>
      </c>
      <c r="C9" s="20" t="s">
        <v>12</v>
      </c>
      <c r="D9" s="46">
        <v>133765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133765</v>
      </c>
      <c r="O9" s="47">
        <f t="shared" si="1"/>
        <v>116.52003484320558</v>
      </c>
      <c r="P9" s="9"/>
    </row>
    <row r="10" spans="1:133">
      <c r="A10" s="12"/>
      <c r="B10" s="25">
        <v>314.10000000000002</v>
      </c>
      <c r="C10" s="20" t="s">
        <v>13</v>
      </c>
      <c r="D10" s="46">
        <v>64178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64178</v>
      </c>
      <c r="O10" s="47">
        <f t="shared" si="1"/>
        <v>55.904181184668992</v>
      </c>
      <c r="P10" s="9"/>
    </row>
    <row r="11" spans="1:133">
      <c r="A11" s="12"/>
      <c r="B11" s="25">
        <v>314.8</v>
      </c>
      <c r="C11" s="20" t="s">
        <v>15</v>
      </c>
      <c r="D11" s="46">
        <v>1089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1089</v>
      </c>
      <c r="O11" s="47">
        <f t="shared" si="1"/>
        <v>0.94860627177700352</v>
      </c>
      <c r="P11" s="9"/>
    </row>
    <row r="12" spans="1:133">
      <c r="A12" s="12"/>
      <c r="B12" s="25">
        <v>315</v>
      </c>
      <c r="C12" s="20" t="s">
        <v>70</v>
      </c>
      <c r="D12" s="46">
        <v>46912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46912</v>
      </c>
      <c r="O12" s="47">
        <f t="shared" si="1"/>
        <v>40.864111498257842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SUM(D14:D14)</f>
        <v>88604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2" si="4">SUM(D13:M13)</f>
        <v>88604</v>
      </c>
      <c r="O13" s="45">
        <f t="shared" si="1"/>
        <v>77.181184668989545</v>
      </c>
      <c r="P13" s="10"/>
    </row>
    <row r="14" spans="1:133">
      <c r="A14" s="12"/>
      <c r="B14" s="25">
        <v>323.10000000000002</v>
      </c>
      <c r="C14" s="20" t="s">
        <v>17</v>
      </c>
      <c r="D14" s="46">
        <v>88604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88604</v>
      </c>
      <c r="O14" s="47">
        <f t="shared" si="1"/>
        <v>77.181184668989545</v>
      </c>
      <c r="P14" s="9"/>
    </row>
    <row r="15" spans="1:133" ht="15.75">
      <c r="A15" s="29" t="s">
        <v>21</v>
      </c>
      <c r="B15" s="30"/>
      <c r="C15" s="31"/>
      <c r="D15" s="32">
        <f t="shared" ref="D15:M15" si="5">SUM(D16:D20)</f>
        <v>164109</v>
      </c>
      <c r="E15" s="32">
        <f t="shared" si="5"/>
        <v>53083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217192</v>
      </c>
      <c r="O15" s="45">
        <f t="shared" si="1"/>
        <v>189.19163763066203</v>
      </c>
      <c r="P15" s="10"/>
    </row>
    <row r="16" spans="1:133">
      <c r="A16" s="12"/>
      <c r="B16" s="25">
        <v>331.2</v>
      </c>
      <c r="C16" s="20" t="s">
        <v>81</v>
      </c>
      <c r="D16" s="46">
        <v>39693</v>
      </c>
      <c r="E16" s="46">
        <v>53083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92776</v>
      </c>
      <c r="O16" s="47">
        <f t="shared" si="1"/>
        <v>80.815331010452965</v>
      </c>
      <c r="P16" s="9"/>
    </row>
    <row r="17" spans="1:119">
      <c r="A17" s="12"/>
      <c r="B17" s="25">
        <v>335.12</v>
      </c>
      <c r="C17" s="20" t="s">
        <v>72</v>
      </c>
      <c r="D17" s="46">
        <v>41285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41285</v>
      </c>
      <c r="O17" s="47">
        <f t="shared" si="1"/>
        <v>35.96254355400697</v>
      </c>
      <c r="P17" s="9"/>
    </row>
    <row r="18" spans="1:119">
      <c r="A18" s="12"/>
      <c r="B18" s="25">
        <v>335.14</v>
      </c>
      <c r="C18" s="20" t="s">
        <v>73</v>
      </c>
      <c r="D18" s="46">
        <v>1708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1708</v>
      </c>
      <c r="O18" s="47">
        <f t="shared" si="1"/>
        <v>1.4878048780487805</v>
      </c>
      <c r="P18" s="9"/>
    </row>
    <row r="19" spans="1:119">
      <c r="A19" s="12"/>
      <c r="B19" s="25">
        <v>335.18</v>
      </c>
      <c r="C19" s="20" t="s">
        <v>74</v>
      </c>
      <c r="D19" s="46">
        <v>71213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71213</v>
      </c>
      <c r="O19" s="47">
        <f t="shared" si="1"/>
        <v>62.032229965156795</v>
      </c>
      <c r="P19" s="9"/>
    </row>
    <row r="20" spans="1:119">
      <c r="A20" s="12"/>
      <c r="B20" s="25">
        <v>339</v>
      </c>
      <c r="C20" s="20" t="s">
        <v>100</v>
      </c>
      <c r="D20" s="46">
        <v>10210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10210</v>
      </c>
      <c r="O20" s="47">
        <f t="shared" si="1"/>
        <v>8.8937282229965149</v>
      </c>
      <c r="P20" s="9"/>
    </row>
    <row r="21" spans="1:119" ht="15.75">
      <c r="A21" s="29" t="s">
        <v>33</v>
      </c>
      <c r="B21" s="30"/>
      <c r="C21" s="31"/>
      <c r="D21" s="32">
        <f t="shared" ref="D21:M21" si="6">SUM(D22:D24)</f>
        <v>0</v>
      </c>
      <c r="E21" s="32">
        <f t="shared" si="6"/>
        <v>23855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213297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237152</v>
      </c>
      <c r="O21" s="45">
        <f t="shared" si="1"/>
        <v>206.57839721254356</v>
      </c>
      <c r="P21" s="10"/>
    </row>
    <row r="22" spans="1:119">
      <c r="A22" s="12"/>
      <c r="B22" s="25">
        <v>343.3</v>
      </c>
      <c r="C22" s="20" t="s">
        <v>38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116845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116845</v>
      </c>
      <c r="O22" s="47">
        <f t="shared" si="1"/>
        <v>101.78135888501743</v>
      </c>
      <c r="P22" s="9"/>
    </row>
    <row r="23" spans="1:119">
      <c r="A23" s="12"/>
      <c r="B23" s="25">
        <v>343.4</v>
      </c>
      <c r="C23" s="20" t="s">
        <v>39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96452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96452</v>
      </c>
      <c r="O23" s="47">
        <f t="shared" si="1"/>
        <v>84.017421602787451</v>
      </c>
      <c r="P23" s="9"/>
    </row>
    <row r="24" spans="1:119">
      <c r="A24" s="12"/>
      <c r="B24" s="25">
        <v>343.8</v>
      </c>
      <c r="C24" s="20" t="s">
        <v>40</v>
      </c>
      <c r="D24" s="46">
        <v>0</v>
      </c>
      <c r="E24" s="46">
        <v>23855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23855</v>
      </c>
      <c r="O24" s="47">
        <f t="shared" si="1"/>
        <v>20.779616724738677</v>
      </c>
      <c r="P24" s="9"/>
    </row>
    <row r="25" spans="1:119" ht="15.75">
      <c r="A25" s="29" t="s">
        <v>34</v>
      </c>
      <c r="B25" s="30"/>
      <c r="C25" s="31"/>
      <c r="D25" s="32">
        <f t="shared" ref="D25:M25" si="7">SUM(D26:D26)</f>
        <v>7236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7236</v>
      </c>
      <c r="O25" s="45">
        <f t="shared" si="1"/>
        <v>6.3031358885017426</v>
      </c>
      <c r="P25" s="10"/>
    </row>
    <row r="26" spans="1:119">
      <c r="A26" s="13"/>
      <c r="B26" s="39">
        <v>354</v>
      </c>
      <c r="C26" s="21" t="s">
        <v>43</v>
      </c>
      <c r="D26" s="46">
        <v>7236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7236</v>
      </c>
      <c r="O26" s="47">
        <f t="shared" si="1"/>
        <v>6.3031358885017426</v>
      </c>
      <c r="P26" s="9"/>
    </row>
    <row r="27" spans="1:119" ht="15.75">
      <c r="A27" s="29" t="s">
        <v>3</v>
      </c>
      <c r="B27" s="30"/>
      <c r="C27" s="31"/>
      <c r="D27" s="32">
        <f t="shared" ref="D27:M27" si="8">SUM(D28:D29)</f>
        <v>25593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25593</v>
      </c>
      <c r="O27" s="45">
        <f t="shared" si="1"/>
        <v>22.293554006968641</v>
      </c>
      <c r="P27" s="10"/>
    </row>
    <row r="28" spans="1:119">
      <c r="A28" s="12"/>
      <c r="B28" s="25">
        <v>361.1</v>
      </c>
      <c r="C28" s="20" t="s">
        <v>44</v>
      </c>
      <c r="D28" s="46">
        <v>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57</v>
      </c>
      <c r="O28" s="47">
        <f t="shared" si="1"/>
        <v>4.9651567944250873E-2</v>
      </c>
      <c r="P28" s="9"/>
    </row>
    <row r="29" spans="1:119">
      <c r="A29" s="12"/>
      <c r="B29" s="25">
        <v>369.9</v>
      </c>
      <c r="C29" s="20" t="s">
        <v>45</v>
      </c>
      <c r="D29" s="46">
        <v>25536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25536</v>
      </c>
      <c r="O29" s="47">
        <f t="shared" si="1"/>
        <v>22.243902439024389</v>
      </c>
      <c r="P29" s="9"/>
    </row>
    <row r="30" spans="1:119" ht="15.75">
      <c r="A30" s="29" t="s">
        <v>35</v>
      </c>
      <c r="B30" s="30"/>
      <c r="C30" s="31"/>
      <c r="D30" s="32">
        <f t="shared" ref="D30:M30" si="9">SUM(D31:D31)</f>
        <v>860</v>
      </c>
      <c r="E30" s="32">
        <f t="shared" si="9"/>
        <v>119649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10685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4"/>
        <v>131194</v>
      </c>
      <c r="O30" s="45">
        <f t="shared" si="1"/>
        <v>114.28048780487805</v>
      </c>
      <c r="P30" s="9"/>
    </row>
    <row r="31" spans="1:119" ht="15.75" thickBot="1">
      <c r="A31" s="12"/>
      <c r="B31" s="25">
        <v>381</v>
      </c>
      <c r="C31" s="20" t="s">
        <v>46</v>
      </c>
      <c r="D31" s="46">
        <v>860</v>
      </c>
      <c r="E31" s="46">
        <v>119649</v>
      </c>
      <c r="F31" s="46">
        <v>0</v>
      </c>
      <c r="G31" s="46">
        <v>0</v>
      </c>
      <c r="H31" s="46">
        <v>0</v>
      </c>
      <c r="I31" s="46">
        <v>10685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131194</v>
      </c>
      <c r="O31" s="47">
        <f t="shared" si="1"/>
        <v>114.28048780487805</v>
      </c>
      <c r="P31" s="9"/>
    </row>
    <row r="32" spans="1:119" ht="16.5" thickBot="1">
      <c r="A32" s="14" t="s">
        <v>41</v>
      </c>
      <c r="B32" s="23"/>
      <c r="C32" s="22"/>
      <c r="D32" s="15">
        <f t="shared" ref="D32:M32" si="10">SUM(D5,D13,D15,D21,D25,D27,D30)</f>
        <v>648353</v>
      </c>
      <c r="E32" s="15">
        <f t="shared" si="10"/>
        <v>270832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223982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1143167</v>
      </c>
      <c r="O32" s="38">
        <f t="shared" si="1"/>
        <v>995.79006968641113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101</v>
      </c>
      <c r="M34" s="118"/>
      <c r="N34" s="118"/>
      <c r="O34" s="43">
        <v>1148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63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347822</v>
      </c>
      <c r="E5" s="27">
        <f t="shared" si="0"/>
        <v>72410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420232</v>
      </c>
      <c r="O5" s="33">
        <f t="shared" ref="O5:O33" si="1">(N5/O$35)</f>
        <v>381.68210717529519</v>
      </c>
      <c r="P5" s="6"/>
    </row>
    <row r="6" spans="1:133">
      <c r="A6" s="12"/>
      <c r="B6" s="25">
        <v>311</v>
      </c>
      <c r="C6" s="20" t="s">
        <v>2</v>
      </c>
      <c r="D6" s="46">
        <v>105928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105928</v>
      </c>
      <c r="O6" s="47">
        <f t="shared" si="1"/>
        <v>96.210717529518618</v>
      </c>
      <c r="P6" s="9"/>
    </row>
    <row r="7" spans="1:133">
      <c r="A7" s="12"/>
      <c r="B7" s="25">
        <v>312.10000000000002</v>
      </c>
      <c r="C7" s="20" t="s">
        <v>69</v>
      </c>
      <c r="D7" s="46">
        <v>0</v>
      </c>
      <c r="E7" s="46">
        <v>22286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22286</v>
      </c>
      <c r="O7" s="47">
        <f t="shared" si="1"/>
        <v>20.241598546775659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50124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50124</v>
      </c>
      <c r="O8" s="47">
        <f t="shared" si="1"/>
        <v>45.525885558583106</v>
      </c>
      <c r="P8" s="9"/>
    </row>
    <row r="9" spans="1:133">
      <c r="A9" s="12"/>
      <c r="B9" s="25">
        <v>312.60000000000002</v>
      </c>
      <c r="C9" s="20" t="s">
        <v>12</v>
      </c>
      <c r="D9" s="46">
        <v>136376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136376</v>
      </c>
      <c r="O9" s="47">
        <f t="shared" si="1"/>
        <v>123.86557674841053</v>
      </c>
      <c r="P9" s="9"/>
    </row>
    <row r="10" spans="1:133">
      <c r="A10" s="12"/>
      <c r="B10" s="25">
        <v>314.10000000000002</v>
      </c>
      <c r="C10" s="20" t="s">
        <v>13</v>
      </c>
      <c r="D10" s="46">
        <v>58960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58960</v>
      </c>
      <c r="O10" s="47">
        <f t="shared" si="1"/>
        <v>53.551316984559492</v>
      </c>
      <c r="P10" s="9"/>
    </row>
    <row r="11" spans="1:133">
      <c r="A11" s="12"/>
      <c r="B11" s="25">
        <v>314.8</v>
      </c>
      <c r="C11" s="20" t="s">
        <v>15</v>
      </c>
      <c r="D11" s="46">
        <v>1035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1035</v>
      </c>
      <c r="O11" s="47">
        <f t="shared" si="1"/>
        <v>0.94005449591280654</v>
      </c>
      <c r="P11" s="9"/>
    </row>
    <row r="12" spans="1:133">
      <c r="A12" s="12"/>
      <c r="B12" s="25">
        <v>315</v>
      </c>
      <c r="C12" s="20" t="s">
        <v>70</v>
      </c>
      <c r="D12" s="46">
        <v>45523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45523</v>
      </c>
      <c r="O12" s="47">
        <f t="shared" si="1"/>
        <v>41.346957311534965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SUM(D14:D14)</f>
        <v>83040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3" si="4">SUM(D13:M13)</f>
        <v>83040</v>
      </c>
      <c r="O13" s="45">
        <f t="shared" si="1"/>
        <v>75.422343324250676</v>
      </c>
      <c r="P13" s="10"/>
    </row>
    <row r="14" spans="1:133">
      <c r="A14" s="12"/>
      <c r="B14" s="25">
        <v>323.10000000000002</v>
      </c>
      <c r="C14" s="20" t="s">
        <v>17</v>
      </c>
      <c r="D14" s="46">
        <v>83040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83040</v>
      </c>
      <c r="O14" s="47">
        <f t="shared" si="1"/>
        <v>75.422343324250676</v>
      </c>
      <c r="P14" s="9"/>
    </row>
    <row r="15" spans="1:133" ht="15.75">
      <c r="A15" s="29" t="s">
        <v>21</v>
      </c>
      <c r="B15" s="30"/>
      <c r="C15" s="31"/>
      <c r="D15" s="32">
        <f t="shared" ref="D15:M15" si="5">SUM(D16:D20)</f>
        <v>117775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117775</v>
      </c>
      <c r="O15" s="45">
        <f t="shared" si="1"/>
        <v>106.97093551316985</v>
      </c>
      <c r="P15" s="10"/>
    </row>
    <row r="16" spans="1:133">
      <c r="A16" s="12"/>
      <c r="B16" s="25">
        <v>334.1</v>
      </c>
      <c r="C16" s="20" t="s">
        <v>22</v>
      </c>
      <c r="D16" s="46">
        <v>5000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5000</v>
      </c>
      <c r="O16" s="47">
        <f t="shared" si="1"/>
        <v>4.5413260672116262</v>
      </c>
      <c r="P16" s="9"/>
    </row>
    <row r="17" spans="1:16">
      <c r="A17" s="12"/>
      <c r="B17" s="25">
        <v>335.12</v>
      </c>
      <c r="C17" s="20" t="s">
        <v>72</v>
      </c>
      <c r="D17" s="46">
        <v>36015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36015</v>
      </c>
      <c r="O17" s="47">
        <f t="shared" si="1"/>
        <v>32.711171662125338</v>
      </c>
      <c r="P17" s="9"/>
    </row>
    <row r="18" spans="1:16">
      <c r="A18" s="12"/>
      <c r="B18" s="25">
        <v>335.14</v>
      </c>
      <c r="C18" s="20" t="s">
        <v>73</v>
      </c>
      <c r="D18" s="46">
        <v>410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410</v>
      </c>
      <c r="O18" s="47">
        <f t="shared" si="1"/>
        <v>0.37238873751135332</v>
      </c>
      <c r="P18" s="9"/>
    </row>
    <row r="19" spans="1:16">
      <c r="A19" s="12"/>
      <c r="B19" s="25">
        <v>335.18</v>
      </c>
      <c r="C19" s="20" t="s">
        <v>74</v>
      </c>
      <c r="D19" s="46">
        <v>74764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74764</v>
      </c>
      <c r="O19" s="47">
        <f t="shared" si="1"/>
        <v>67.905540417802001</v>
      </c>
      <c r="P19" s="9"/>
    </row>
    <row r="20" spans="1:16">
      <c r="A20" s="12"/>
      <c r="B20" s="25">
        <v>337.9</v>
      </c>
      <c r="C20" s="20" t="s">
        <v>97</v>
      </c>
      <c r="D20" s="46">
        <v>1586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1586</v>
      </c>
      <c r="O20" s="47">
        <f t="shared" si="1"/>
        <v>1.4405086285195277</v>
      </c>
      <c r="P20" s="9"/>
    </row>
    <row r="21" spans="1:16" ht="15.75">
      <c r="A21" s="29" t="s">
        <v>33</v>
      </c>
      <c r="B21" s="30"/>
      <c r="C21" s="31"/>
      <c r="D21" s="32">
        <f t="shared" ref="D21:M21" si="6">SUM(D22:D25)</f>
        <v>20</v>
      </c>
      <c r="E21" s="32">
        <f t="shared" si="6"/>
        <v>11239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199181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210440</v>
      </c>
      <c r="O21" s="45">
        <f t="shared" si="1"/>
        <v>191.13533151680289</v>
      </c>
      <c r="P21" s="10"/>
    </row>
    <row r="22" spans="1:16">
      <c r="A22" s="12"/>
      <c r="B22" s="25">
        <v>342.9</v>
      </c>
      <c r="C22" s="20" t="s">
        <v>93</v>
      </c>
      <c r="D22" s="46">
        <v>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</v>
      </c>
      <c r="O22" s="47">
        <f t="shared" si="1"/>
        <v>1.8165304268846504E-2</v>
      </c>
      <c r="P22" s="9"/>
    </row>
    <row r="23" spans="1:16">
      <c r="A23" s="12"/>
      <c r="B23" s="25">
        <v>343.3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106389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106389</v>
      </c>
      <c r="O23" s="47">
        <f t="shared" si="1"/>
        <v>96.629427792915536</v>
      </c>
      <c r="P23" s="9"/>
    </row>
    <row r="24" spans="1:16">
      <c r="A24" s="12"/>
      <c r="B24" s="25">
        <v>343.4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92792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92792</v>
      </c>
      <c r="O24" s="47">
        <f t="shared" si="1"/>
        <v>84.279745685740238</v>
      </c>
      <c r="P24" s="9"/>
    </row>
    <row r="25" spans="1:16">
      <c r="A25" s="12"/>
      <c r="B25" s="25">
        <v>343.8</v>
      </c>
      <c r="C25" s="20" t="s">
        <v>40</v>
      </c>
      <c r="D25" s="46">
        <v>0</v>
      </c>
      <c r="E25" s="46">
        <v>11239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11239</v>
      </c>
      <c r="O25" s="47">
        <f t="shared" si="1"/>
        <v>10.207992733878292</v>
      </c>
      <c r="P25" s="9"/>
    </row>
    <row r="26" spans="1:16" ht="15.75">
      <c r="A26" s="29" t="s">
        <v>34</v>
      </c>
      <c r="B26" s="30"/>
      <c r="C26" s="31"/>
      <c r="D26" s="32">
        <f t="shared" ref="D26:M26" si="7">SUM(D27:D27)</f>
        <v>5089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5089</v>
      </c>
      <c r="O26" s="45">
        <f t="shared" si="1"/>
        <v>4.6221616712079925</v>
      </c>
      <c r="P26" s="10"/>
    </row>
    <row r="27" spans="1:16">
      <c r="A27" s="13"/>
      <c r="B27" s="39">
        <v>354</v>
      </c>
      <c r="C27" s="21" t="s">
        <v>43</v>
      </c>
      <c r="D27" s="46">
        <v>5089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5089</v>
      </c>
      <c r="O27" s="47">
        <f t="shared" si="1"/>
        <v>4.6221616712079925</v>
      </c>
      <c r="P27" s="9"/>
    </row>
    <row r="28" spans="1:16" ht="15.75">
      <c r="A28" s="29" t="s">
        <v>3</v>
      </c>
      <c r="B28" s="30"/>
      <c r="C28" s="31"/>
      <c r="D28" s="32">
        <f t="shared" ref="D28:M28" si="8">SUM(D29:D30)</f>
        <v>17834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17834</v>
      </c>
      <c r="O28" s="45">
        <f t="shared" si="1"/>
        <v>16.198001816530425</v>
      </c>
      <c r="P28" s="10"/>
    </row>
    <row r="29" spans="1:16">
      <c r="A29" s="12"/>
      <c r="B29" s="25">
        <v>361.1</v>
      </c>
      <c r="C29" s="20" t="s">
        <v>44</v>
      </c>
      <c r="D29" s="46">
        <v>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64</v>
      </c>
      <c r="O29" s="47">
        <f t="shared" si="1"/>
        <v>5.8128973660308808E-2</v>
      </c>
      <c r="P29" s="9"/>
    </row>
    <row r="30" spans="1:16">
      <c r="A30" s="12"/>
      <c r="B30" s="25">
        <v>369.9</v>
      </c>
      <c r="C30" s="20" t="s">
        <v>45</v>
      </c>
      <c r="D30" s="46">
        <v>17770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17770</v>
      </c>
      <c r="O30" s="47">
        <f t="shared" si="1"/>
        <v>16.139872842870119</v>
      </c>
      <c r="P30" s="9"/>
    </row>
    <row r="31" spans="1:16" ht="15.75">
      <c r="A31" s="29" t="s">
        <v>35</v>
      </c>
      <c r="B31" s="30"/>
      <c r="C31" s="31"/>
      <c r="D31" s="32">
        <f t="shared" ref="D31:M31" si="9">SUM(D32:D32)</f>
        <v>0</v>
      </c>
      <c r="E31" s="32">
        <f t="shared" si="9"/>
        <v>185530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10656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4"/>
        <v>196186</v>
      </c>
      <c r="O31" s="45">
        <f t="shared" si="1"/>
        <v>178.188919164396</v>
      </c>
      <c r="P31" s="9"/>
    </row>
    <row r="32" spans="1:16" ht="15.75" thickBot="1">
      <c r="A32" s="12"/>
      <c r="B32" s="25">
        <v>381</v>
      </c>
      <c r="C32" s="20" t="s">
        <v>46</v>
      </c>
      <c r="D32" s="46">
        <v>0</v>
      </c>
      <c r="E32" s="46">
        <v>185530</v>
      </c>
      <c r="F32" s="46">
        <v>0</v>
      </c>
      <c r="G32" s="46">
        <v>0</v>
      </c>
      <c r="H32" s="46">
        <v>0</v>
      </c>
      <c r="I32" s="46">
        <v>10656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196186</v>
      </c>
      <c r="O32" s="47">
        <f t="shared" si="1"/>
        <v>178.188919164396</v>
      </c>
      <c r="P32" s="9"/>
    </row>
    <row r="33" spans="1:119" ht="16.5" thickBot="1">
      <c r="A33" s="14" t="s">
        <v>41</v>
      </c>
      <c r="B33" s="23"/>
      <c r="C33" s="22"/>
      <c r="D33" s="15">
        <f t="shared" ref="D33:M33" si="10">SUM(D5,D13,D15,D21,D26,D28,D31)</f>
        <v>571580</v>
      </c>
      <c r="E33" s="15">
        <f t="shared" si="10"/>
        <v>269179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209837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4"/>
        <v>1050596</v>
      </c>
      <c r="O33" s="38">
        <f t="shared" si="1"/>
        <v>954.219800181653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98</v>
      </c>
      <c r="M35" s="118"/>
      <c r="N35" s="118"/>
      <c r="O35" s="43">
        <v>1101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63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334772</v>
      </c>
      <c r="E5" s="27">
        <f t="shared" si="0"/>
        <v>67092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401864</v>
      </c>
      <c r="O5" s="33">
        <f t="shared" ref="O5:O35" si="1">(N5/O$37)</f>
        <v>374.87313432835822</v>
      </c>
      <c r="P5" s="6"/>
    </row>
    <row r="6" spans="1:133">
      <c r="A6" s="12"/>
      <c r="B6" s="25">
        <v>311</v>
      </c>
      <c r="C6" s="20" t="s">
        <v>2</v>
      </c>
      <c r="D6" s="46">
        <v>114405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114405</v>
      </c>
      <c r="O6" s="47">
        <f t="shared" si="1"/>
        <v>106.72108208955224</v>
      </c>
      <c r="P6" s="9"/>
    </row>
    <row r="7" spans="1:133">
      <c r="A7" s="12"/>
      <c r="B7" s="25">
        <v>312.10000000000002</v>
      </c>
      <c r="C7" s="20" t="s">
        <v>69</v>
      </c>
      <c r="D7" s="46">
        <v>0</v>
      </c>
      <c r="E7" s="46">
        <v>20258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20258</v>
      </c>
      <c r="O7" s="47">
        <f t="shared" si="1"/>
        <v>18.897388059701491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46834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46834</v>
      </c>
      <c r="O8" s="47">
        <f t="shared" si="1"/>
        <v>43.688432835820898</v>
      </c>
      <c r="P8" s="9"/>
    </row>
    <row r="9" spans="1:133">
      <c r="A9" s="12"/>
      <c r="B9" s="25">
        <v>312.60000000000002</v>
      </c>
      <c r="C9" s="20" t="s">
        <v>12</v>
      </c>
      <c r="D9" s="46">
        <v>118683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118683</v>
      </c>
      <c r="O9" s="47">
        <f t="shared" si="1"/>
        <v>110.71175373134328</v>
      </c>
      <c r="P9" s="9"/>
    </row>
    <row r="10" spans="1:133">
      <c r="A10" s="12"/>
      <c r="B10" s="25">
        <v>314.10000000000002</v>
      </c>
      <c r="C10" s="20" t="s">
        <v>13</v>
      </c>
      <c r="D10" s="46">
        <v>55143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55143</v>
      </c>
      <c r="O10" s="47">
        <f t="shared" si="1"/>
        <v>51.439365671641788</v>
      </c>
      <c r="P10" s="9"/>
    </row>
    <row r="11" spans="1:133">
      <c r="A11" s="12"/>
      <c r="B11" s="25">
        <v>314.8</v>
      </c>
      <c r="C11" s="20" t="s">
        <v>15</v>
      </c>
      <c r="D11" s="46">
        <v>1853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1853</v>
      </c>
      <c r="O11" s="47">
        <f t="shared" si="1"/>
        <v>1.728544776119403</v>
      </c>
      <c r="P11" s="9"/>
    </row>
    <row r="12" spans="1:133">
      <c r="A12" s="12"/>
      <c r="B12" s="25">
        <v>315</v>
      </c>
      <c r="C12" s="20" t="s">
        <v>70</v>
      </c>
      <c r="D12" s="46">
        <v>44688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44688</v>
      </c>
      <c r="O12" s="47">
        <f t="shared" si="1"/>
        <v>41.686567164179102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SUM(D14:D15)</f>
        <v>71816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5" si="4">SUM(D13:M13)</f>
        <v>71816</v>
      </c>
      <c r="O13" s="45">
        <f t="shared" si="1"/>
        <v>66.992537313432834</v>
      </c>
      <c r="P13" s="10"/>
    </row>
    <row r="14" spans="1:133">
      <c r="A14" s="12"/>
      <c r="B14" s="25">
        <v>323.10000000000002</v>
      </c>
      <c r="C14" s="20" t="s">
        <v>17</v>
      </c>
      <c r="D14" s="46">
        <v>70741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70741</v>
      </c>
      <c r="O14" s="47">
        <f t="shared" si="1"/>
        <v>65.989738805970148</v>
      </c>
      <c r="P14" s="9"/>
    </row>
    <row r="15" spans="1:133">
      <c r="A15" s="12"/>
      <c r="B15" s="25">
        <v>324.72000000000003</v>
      </c>
      <c r="C15" s="20" t="s">
        <v>18</v>
      </c>
      <c r="D15" s="46">
        <v>1075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1075</v>
      </c>
      <c r="O15" s="47">
        <f t="shared" si="1"/>
        <v>1.0027985074626866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SUM(D17:D21)</f>
        <v>117654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117654</v>
      </c>
      <c r="O16" s="45">
        <f t="shared" si="1"/>
        <v>109.7518656716418</v>
      </c>
      <c r="P16" s="10"/>
    </row>
    <row r="17" spans="1:16">
      <c r="A17" s="12"/>
      <c r="B17" s="25">
        <v>334.1</v>
      </c>
      <c r="C17" s="20" t="s">
        <v>22</v>
      </c>
      <c r="D17" s="46">
        <v>178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178</v>
      </c>
      <c r="O17" s="47">
        <f t="shared" si="1"/>
        <v>0.16604477611940299</v>
      </c>
      <c r="P17" s="9"/>
    </row>
    <row r="18" spans="1:16">
      <c r="A18" s="12"/>
      <c r="B18" s="25">
        <v>335.12</v>
      </c>
      <c r="C18" s="20" t="s">
        <v>72</v>
      </c>
      <c r="D18" s="46">
        <v>30394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30394</v>
      </c>
      <c r="O18" s="47">
        <f t="shared" si="1"/>
        <v>28.352611940298509</v>
      </c>
      <c r="P18" s="9"/>
    </row>
    <row r="19" spans="1:16">
      <c r="A19" s="12"/>
      <c r="B19" s="25">
        <v>335.14</v>
      </c>
      <c r="C19" s="20" t="s">
        <v>73</v>
      </c>
      <c r="D19" s="46">
        <v>470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470</v>
      </c>
      <c r="O19" s="47">
        <f t="shared" si="1"/>
        <v>0.43843283582089554</v>
      </c>
      <c r="P19" s="9"/>
    </row>
    <row r="20" spans="1:16">
      <c r="A20" s="12"/>
      <c r="B20" s="25">
        <v>335.18</v>
      </c>
      <c r="C20" s="20" t="s">
        <v>74</v>
      </c>
      <c r="D20" s="46">
        <v>69252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69252</v>
      </c>
      <c r="O20" s="47">
        <f t="shared" si="1"/>
        <v>64.600746268656721</v>
      </c>
      <c r="P20" s="9"/>
    </row>
    <row r="21" spans="1:16">
      <c r="A21" s="12"/>
      <c r="B21" s="25">
        <v>336</v>
      </c>
      <c r="C21" s="20" t="s">
        <v>92</v>
      </c>
      <c r="D21" s="46">
        <v>17360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17360</v>
      </c>
      <c r="O21" s="47">
        <f t="shared" si="1"/>
        <v>16.194029850746269</v>
      </c>
      <c r="P21" s="9"/>
    </row>
    <row r="22" spans="1:16" ht="15.75">
      <c r="A22" s="29" t="s">
        <v>33</v>
      </c>
      <c r="B22" s="30"/>
      <c r="C22" s="31"/>
      <c r="D22" s="32">
        <f t="shared" ref="D22:M22" si="6">SUM(D23:D26)</f>
        <v>690</v>
      </c>
      <c r="E22" s="32">
        <f t="shared" si="6"/>
        <v>14287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199296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214273</v>
      </c>
      <c r="O22" s="45">
        <f t="shared" si="1"/>
        <v>199.88152985074626</v>
      </c>
      <c r="P22" s="10"/>
    </row>
    <row r="23" spans="1:16">
      <c r="A23" s="12"/>
      <c r="B23" s="25">
        <v>342.9</v>
      </c>
      <c r="C23" s="20" t="s">
        <v>93</v>
      </c>
      <c r="D23" s="46">
        <v>690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690</v>
      </c>
      <c r="O23" s="47">
        <f t="shared" si="1"/>
        <v>0.64365671641791045</v>
      </c>
      <c r="P23" s="9"/>
    </row>
    <row r="24" spans="1:16">
      <c r="A24" s="12"/>
      <c r="B24" s="25">
        <v>343.3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106874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106874</v>
      </c>
      <c r="O24" s="47">
        <f t="shared" si="1"/>
        <v>99.695895522388057</v>
      </c>
      <c r="P24" s="9"/>
    </row>
    <row r="25" spans="1:16">
      <c r="A25" s="12"/>
      <c r="B25" s="25">
        <v>343.4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92422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92422</v>
      </c>
      <c r="O25" s="47">
        <f t="shared" si="1"/>
        <v>86.214552238805965</v>
      </c>
      <c r="P25" s="9"/>
    </row>
    <row r="26" spans="1:16">
      <c r="A26" s="12"/>
      <c r="B26" s="25">
        <v>343.8</v>
      </c>
      <c r="C26" s="20" t="s">
        <v>40</v>
      </c>
      <c r="D26" s="46">
        <v>0</v>
      </c>
      <c r="E26" s="46">
        <v>14287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14287</v>
      </c>
      <c r="O26" s="47">
        <f t="shared" si="1"/>
        <v>13.327425373134329</v>
      </c>
      <c r="P26" s="9"/>
    </row>
    <row r="27" spans="1:16" ht="15.75">
      <c r="A27" s="29" t="s">
        <v>34</v>
      </c>
      <c r="B27" s="30"/>
      <c r="C27" s="31"/>
      <c r="D27" s="32">
        <f t="shared" ref="D27:M27" si="7">SUM(D28:D28)</f>
        <v>3155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3155</v>
      </c>
      <c r="O27" s="45">
        <f t="shared" si="1"/>
        <v>2.9430970149253732</v>
      </c>
      <c r="P27" s="10"/>
    </row>
    <row r="28" spans="1:16">
      <c r="A28" s="13"/>
      <c r="B28" s="39">
        <v>354</v>
      </c>
      <c r="C28" s="21" t="s">
        <v>43</v>
      </c>
      <c r="D28" s="46">
        <v>3155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3155</v>
      </c>
      <c r="O28" s="47">
        <f t="shared" si="1"/>
        <v>2.9430970149253732</v>
      </c>
      <c r="P28" s="9"/>
    </row>
    <row r="29" spans="1:16" ht="15.75">
      <c r="A29" s="29" t="s">
        <v>3</v>
      </c>
      <c r="B29" s="30"/>
      <c r="C29" s="31"/>
      <c r="D29" s="32">
        <f t="shared" ref="D29:M29" si="8">SUM(D30:D31)</f>
        <v>11184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11184</v>
      </c>
      <c r="O29" s="45">
        <f t="shared" si="1"/>
        <v>10.432835820895523</v>
      </c>
      <c r="P29" s="10"/>
    </row>
    <row r="30" spans="1:16">
      <c r="A30" s="12"/>
      <c r="B30" s="25">
        <v>361.1</v>
      </c>
      <c r="C30" s="20" t="s">
        <v>44</v>
      </c>
      <c r="D30" s="46">
        <v>73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73</v>
      </c>
      <c r="O30" s="47">
        <f t="shared" si="1"/>
        <v>6.8097014925373137E-2</v>
      </c>
      <c r="P30" s="9"/>
    </row>
    <row r="31" spans="1:16">
      <c r="A31" s="12"/>
      <c r="B31" s="25">
        <v>369.9</v>
      </c>
      <c r="C31" s="20" t="s">
        <v>45</v>
      </c>
      <c r="D31" s="46">
        <v>11111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11111</v>
      </c>
      <c r="O31" s="47">
        <f t="shared" si="1"/>
        <v>10.364738805970148</v>
      </c>
      <c r="P31" s="9"/>
    </row>
    <row r="32" spans="1:16" ht="15.75">
      <c r="A32" s="29" t="s">
        <v>35</v>
      </c>
      <c r="B32" s="30"/>
      <c r="C32" s="31"/>
      <c r="D32" s="32">
        <f t="shared" ref="D32:M32" si="9">SUM(D33:D34)</f>
        <v>21532</v>
      </c>
      <c r="E32" s="32">
        <f t="shared" si="9"/>
        <v>321188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354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4"/>
        <v>343074</v>
      </c>
      <c r="O32" s="45">
        <f t="shared" si="1"/>
        <v>320.03171641791045</v>
      </c>
      <c r="P32" s="9"/>
    </row>
    <row r="33" spans="1:119">
      <c r="A33" s="12"/>
      <c r="B33" s="25">
        <v>381</v>
      </c>
      <c r="C33" s="20" t="s">
        <v>46</v>
      </c>
      <c r="D33" s="46">
        <v>876</v>
      </c>
      <c r="E33" s="46">
        <v>129258</v>
      </c>
      <c r="F33" s="46">
        <v>0</v>
      </c>
      <c r="G33" s="46">
        <v>0</v>
      </c>
      <c r="H33" s="46">
        <v>0</v>
      </c>
      <c r="I33" s="46">
        <v>354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130488</v>
      </c>
      <c r="O33" s="47">
        <f t="shared" si="1"/>
        <v>121.72388059701493</v>
      </c>
      <c r="P33" s="9"/>
    </row>
    <row r="34" spans="1:119" ht="15.75" thickBot="1">
      <c r="A34" s="12"/>
      <c r="B34" s="25">
        <v>384</v>
      </c>
      <c r="C34" s="20" t="s">
        <v>94</v>
      </c>
      <c r="D34" s="46">
        <v>20656</v>
      </c>
      <c r="E34" s="46">
        <v>191930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212586</v>
      </c>
      <c r="O34" s="47">
        <f t="shared" si="1"/>
        <v>198.30783582089552</v>
      </c>
      <c r="P34" s="9"/>
    </row>
    <row r="35" spans="1:119" ht="16.5" thickBot="1">
      <c r="A35" s="14" t="s">
        <v>41</v>
      </c>
      <c r="B35" s="23"/>
      <c r="C35" s="22"/>
      <c r="D35" s="15">
        <f t="shared" ref="D35:M35" si="10">SUM(D5,D13,D16,D22,D27,D29,D32)</f>
        <v>560803</v>
      </c>
      <c r="E35" s="15">
        <f t="shared" si="10"/>
        <v>402567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199650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4"/>
        <v>1163020</v>
      </c>
      <c r="O35" s="38">
        <f t="shared" si="1"/>
        <v>1084.9067164179105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8" t="s">
        <v>95</v>
      </c>
      <c r="M37" s="118"/>
      <c r="N37" s="118"/>
      <c r="O37" s="43">
        <v>1072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63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331676</v>
      </c>
      <c r="E5" s="27">
        <f t="shared" si="0"/>
        <v>61248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392924</v>
      </c>
      <c r="O5" s="33">
        <f t="shared" ref="O5:O33" si="1">(N5/O$35)</f>
        <v>370.33364750235626</v>
      </c>
      <c r="P5" s="6"/>
    </row>
    <row r="6" spans="1:133">
      <c r="A6" s="12"/>
      <c r="B6" s="25">
        <v>311</v>
      </c>
      <c r="C6" s="20" t="s">
        <v>2</v>
      </c>
      <c r="D6" s="46">
        <v>110838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110838</v>
      </c>
      <c r="O6" s="47">
        <f t="shared" si="1"/>
        <v>104.46559849198869</v>
      </c>
      <c r="P6" s="9"/>
    </row>
    <row r="7" spans="1:133">
      <c r="A7" s="12"/>
      <c r="B7" s="25">
        <v>312.10000000000002</v>
      </c>
      <c r="C7" s="20" t="s">
        <v>69</v>
      </c>
      <c r="D7" s="46">
        <v>0</v>
      </c>
      <c r="E7" s="46">
        <v>19128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19128</v>
      </c>
      <c r="O7" s="47">
        <f t="shared" si="1"/>
        <v>18.028275212064091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42120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42120</v>
      </c>
      <c r="O8" s="47">
        <f t="shared" si="1"/>
        <v>39.698397737983036</v>
      </c>
      <c r="P8" s="9"/>
    </row>
    <row r="9" spans="1:133">
      <c r="A9" s="12"/>
      <c r="B9" s="25">
        <v>312.60000000000002</v>
      </c>
      <c r="C9" s="20" t="s">
        <v>12</v>
      </c>
      <c r="D9" s="46">
        <v>120653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120653</v>
      </c>
      <c r="O9" s="47">
        <f t="shared" si="1"/>
        <v>113.71630537229029</v>
      </c>
      <c r="P9" s="9"/>
    </row>
    <row r="10" spans="1:133">
      <c r="A10" s="12"/>
      <c r="B10" s="25">
        <v>314.10000000000002</v>
      </c>
      <c r="C10" s="20" t="s">
        <v>13</v>
      </c>
      <c r="D10" s="46">
        <v>55358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55358</v>
      </c>
      <c r="O10" s="47">
        <f t="shared" si="1"/>
        <v>52.175306314797361</v>
      </c>
      <c r="P10" s="9"/>
    </row>
    <row r="11" spans="1:133">
      <c r="A11" s="12"/>
      <c r="B11" s="25">
        <v>314.8</v>
      </c>
      <c r="C11" s="20" t="s">
        <v>15</v>
      </c>
      <c r="D11" s="46">
        <v>2343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2343</v>
      </c>
      <c r="O11" s="47">
        <f t="shared" si="1"/>
        <v>2.2082940622054665</v>
      </c>
      <c r="P11" s="9"/>
    </row>
    <row r="12" spans="1:133">
      <c r="A12" s="12"/>
      <c r="B12" s="25">
        <v>315</v>
      </c>
      <c r="C12" s="20" t="s">
        <v>70</v>
      </c>
      <c r="D12" s="46">
        <v>42484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42484</v>
      </c>
      <c r="O12" s="47">
        <f t="shared" si="1"/>
        <v>40.041470311027332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SUM(D14:D15)</f>
        <v>89082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3" si="4">SUM(D13:M13)</f>
        <v>89082</v>
      </c>
      <c r="O13" s="45">
        <f t="shared" si="1"/>
        <v>83.960414703110274</v>
      </c>
      <c r="P13" s="10"/>
    </row>
    <row r="14" spans="1:133">
      <c r="A14" s="12"/>
      <c r="B14" s="25">
        <v>323.10000000000002</v>
      </c>
      <c r="C14" s="20" t="s">
        <v>17</v>
      </c>
      <c r="D14" s="46">
        <v>87489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87489</v>
      </c>
      <c r="O14" s="47">
        <f t="shared" si="1"/>
        <v>82.459000942507075</v>
      </c>
      <c r="P14" s="9"/>
    </row>
    <row r="15" spans="1:133">
      <c r="A15" s="12"/>
      <c r="B15" s="25">
        <v>324.72000000000003</v>
      </c>
      <c r="C15" s="20" t="s">
        <v>18</v>
      </c>
      <c r="D15" s="46">
        <v>1593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1593</v>
      </c>
      <c r="O15" s="47">
        <f t="shared" si="1"/>
        <v>1.5014137606032045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SUM(D17:D21)</f>
        <v>646350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646350</v>
      </c>
      <c r="O16" s="45">
        <f t="shared" si="1"/>
        <v>609.18944392082938</v>
      </c>
      <c r="P16" s="10"/>
    </row>
    <row r="17" spans="1:16">
      <c r="A17" s="12"/>
      <c r="B17" s="25">
        <v>334.1</v>
      </c>
      <c r="C17" s="20" t="s">
        <v>22</v>
      </c>
      <c r="D17" s="46">
        <v>1040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1040</v>
      </c>
      <c r="O17" s="47">
        <f t="shared" si="1"/>
        <v>0.98020735155513672</v>
      </c>
      <c r="P17" s="9"/>
    </row>
    <row r="18" spans="1:16">
      <c r="A18" s="12"/>
      <c r="B18" s="25">
        <v>334.49</v>
      </c>
      <c r="C18" s="20" t="s">
        <v>71</v>
      </c>
      <c r="D18" s="46">
        <v>552749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552749</v>
      </c>
      <c r="O18" s="47">
        <f t="shared" si="1"/>
        <v>520.9698397737983</v>
      </c>
      <c r="P18" s="9"/>
    </row>
    <row r="19" spans="1:16">
      <c r="A19" s="12"/>
      <c r="B19" s="25">
        <v>335.12</v>
      </c>
      <c r="C19" s="20" t="s">
        <v>72</v>
      </c>
      <c r="D19" s="46">
        <v>29003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29003</v>
      </c>
      <c r="O19" s="47">
        <f t="shared" si="1"/>
        <v>27.335532516493874</v>
      </c>
      <c r="P19" s="9"/>
    </row>
    <row r="20" spans="1:16">
      <c r="A20" s="12"/>
      <c r="B20" s="25">
        <v>335.14</v>
      </c>
      <c r="C20" s="20" t="s">
        <v>73</v>
      </c>
      <c r="D20" s="46">
        <v>340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340</v>
      </c>
      <c r="O20" s="47">
        <f t="shared" si="1"/>
        <v>0.32045240339302544</v>
      </c>
      <c r="P20" s="9"/>
    </row>
    <row r="21" spans="1:16">
      <c r="A21" s="12"/>
      <c r="B21" s="25">
        <v>335.18</v>
      </c>
      <c r="C21" s="20" t="s">
        <v>74</v>
      </c>
      <c r="D21" s="46">
        <v>63218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63218</v>
      </c>
      <c r="O21" s="47">
        <f t="shared" si="1"/>
        <v>59.583411875589064</v>
      </c>
      <c r="P21" s="9"/>
    </row>
    <row r="22" spans="1:16" ht="15.75">
      <c r="A22" s="29" t="s">
        <v>33</v>
      </c>
      <c r="B22" s="30"/>
      <c r="C22" s="31"/>
      <c r="D22" s="32">
        <f t="shared" ref="D22:M22" si="6">SUM(D23:D25)</f>
        <v>0</v>
      </c>
      <c r="E22" s="32">
        <f t="shared" si="6"/>
        <v>12820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201352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214172</v>
      </c>
      <c r="O22" s="45">
        <f t="shared" si="1"/>
        <v>201.85862393967955</v>
      </c>
      <c r="P22" s="10"/>
    </row>
    <row r="23" spans="1:16">
      <c r="A23" s="12"/>
      <c r="B23" s="25">
        <v>343.3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108630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108630</v>
      </c>
      <c r="O23" s="47">
        <f t="shared" si="1"/>
        <v>102.38454288407164</v>
      </c>
      <c r="P23" s="9"/>
    </row>
    <row r="24" spans="1:16">
      <c r="A24" s="12"/>
      <c r="B24" s="25">
        <v>343.4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92722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92722</v>
      </c>
      <c r="O24" s="47">
        <f t="shared" si="1"/>
        <v>87.391140433553247</v>
      </c>
      <c r="P24" s="9"/>
    </row>
    <row r="25" spans="1:16">
      <c r="A25" s="12"/>
      <c r="B25" s="25">
        <v>343.8</v>
      </c>
      <c r="C25" s="20" t="s">
        <v>40</v>
      </c>
      <c r="D25" s="46">
        <v>0</v>
      </c>
      <c r="E25" s="46">
        <v>12820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12820</v>
      </c>
      <c r="O25" s="47">
        <f t="shared" si="1"/>
        <v>12.082940622054666</v>
      </c>
      <c r="P25" s="9"/>
    </row>
    <row r="26" spans="1:16" ht="15.75">
      <c r="A26" s="29" t="s">
        <v>34</v>
      </c>
      <c r="B26" s="30"/>
      <c r="C26" s="31"/>
      <c r="D26" s="32">
        <f t="shared" ref="D26:M26" si="7">SUM(D27:D27)</f>
        <v>3315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3315</v>
      </c>
      <c r="O26" s="45">
        <f t="shared" si="1"/>
        <v>3.124410933081998</v>
      </c>
      <c r="P26" s="10"/>
    </row>
    <row r="27" spans="1:16">
      <c r="A27" s="13"/>
      <c r="B27" s="39">
        <v>354</v>
      </c>
      <c r="C27" s="21" t="s">
        <v>43</v>
      </c>
      <c r="D27" s="46">
        <v>3315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3315</v>
      </c>
      <c r="O27" s="47">
        <f t="shared" si="1"/>
        <v>3.124410933081998</v>
      </c>
      <c r="P27" s="9"/>
    </row>
    <row r="28" spans="1:16" ht="15.75">
      <c r="A28" s="29" t="s">
        <v>3</v>
      </c>
      <c r="B28" s="30"/>
      <c r="C28" s="31"/>
      <c r="D28" s="32">
        <f t="shared" ref="D28:M28" si="8">SUM(D29:D30)</f>
        <v>8501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8501</v>
      </c>
      <c r="O28" s="45">
        <f t="shared" si="1"/>
        <v>8.0122525918944394</v>
      </c>
      <c r="P28" s="10"/>
    </row>
    <row r="29" spans="1:16">
      <c r="A29" s="12"/>
      <c r="B29" s="25">
        <v>361.1</v>
      </c>
      <c r="C29" s="20" t="s">
        <v>44</v>
      </c>
      <c r="D29" s="46">
        <v>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78</v>
      </c>
      <c r="O29" s="47">
        <f t="shared" si="1"/>
        <v>7.3515551366635248E-2</v>
      </c>
      <c r="P29" s="9"/>
    </row>
    <row r="30" spans="1:16">
      <c r="A30" s="12"/>
      <c r="B30" s="25">
        <v>369.9</v>
      </c>
      <c r="C30" s="20" t="s">
        <v>45</v>
      </c>
      <c r="D30" s="46">
        <v>8423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8423</v>
      </c>
      <c r="O30" s="47">
        <f t="shared" si="1"/>
        <v>7.9387370405278039</v>
      </c>
      <c r="P30" s="9"/>
    </row>
    <row r="31" spans="1:16" ht="15.75">
      <c r="A31" s="29" t="s">
        <v>35</v>
      </c>
      <c r="B31" s="30"/>
      <c r="C31" s="31"/>
      <c r="D31" s="32">
        <f t="shared" ref="D31:M31" si="9">SUM(D32:D32)</f>
        <v>0</v>
      </c>
      <c r="E31" s="32">
        <f t="shared" si="9"/>
        <v>157467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156046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4"/>
        <v>313513</v>
      </c>
      <c r="O31" s="45">
        <f t="shared" si="1"/>
        <v>295.48821866163996</v>
      </c>
      <c r="P31" s="9"/>
    </row>
    <row r="32" spans="1:16" ht="15.75" thickBot="1">
      <c r="A32" s="12"/>
      <c r="B32" s="25">
        <v>381</v>
      </c>
      <c r="C32" s="20" t="s">
        <v>46</v>
      </c>
      <c r="D32" s="46">
        <v>0</v>
      </c>
      <c r="E32" s="46">
        <v>157467</v>
      </c>
      <c r="F32" s="46">
        <v>0</v>
      </c>
      <c r="G32" s="46">
        <v>0</v>
      </c>
      <c r="H32" s="46">
        <v>0</v>
      </c>
      <c r="I32" s="46">
        <v>156046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313513</v>
      </c>
      <c r="O32" s="47">
        <f t="shared" si="1"/>
        <v>295.48821866163996</v>
      </c>
      <c r="P32" s="9"/>
    </row>
    <row r="33" spans="1:119" ht="16.5" thickBot="1">
      <c r="A33" s="14" t="s">
        <v>41</v>
      </c>
      <c r="B33" s="23"/>
      <c r="C33" s="22"/>
      <c r="D33" s="15">
        <f t="shared" ref="D33:M33" si="10">SUM(D5,D13,D16,D22,D26,D28,D31)</f>
        <v>1078924</v>
      </c>
      <c r="E33" s="15">
        <f t="shared" si="10"/>
        <v>231535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357398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4"/>
        <v>1667857</v>
      </c>
      <c r="O33" s="38">
        <f t="shared" si="1"/>
        <v>1571.967012252592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90</v>
      </c>
      <c r="M35" s="118"/>
      <c r="N35" s="118"/>
      <c r="O35" s="43">
        <v>1061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63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326129</v>
      </c>
      <c r="E5" s="27">
        <f t="shared" si="0"/>
        <v>61325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387454</v>
      </c>
      <c r="O5" s="33">
        <f t="shared" ref="O5:O34" si="1">(N5/O$36)</f>
        <v>394.95820591233434</v>
      </c>
      <c r="P5" s="6"/>
    </row>
    <row r="6" spans="1:133">
      <c r="A6" s="12"/>
      <c r="B6" s="25">
        <v>311</v>
      </c>
      <c r="C6" s="20" t="s">
        <v>2</v>
      </c>
      <c r="D6" s="46">
        <v>111290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111290</v>
      </c>
      <c r="O6" s="47">
        <f t="shared" si="1"/>
        <v>113.44546381243629</v>
      </c>
      <c r="P6" s="9"/>
    </row>
    <row r="7" spans="1:133">
      <c r="A7" s="12"/>
      <c r="B7" s="25">
        <v>312.10000000000002</v>
      </c>
      <c r="C7" s="20" t="s">
        <v>69</v>
      </c>
      <c r="D7" s="46">
        <v>0</v>
      </c>
      <c r="E7" s="46">
        <v>19185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19185</v>
      </c>
      <c r="O7" s="47">
        <f t="shared" si="1"/>
        <v>19.556574923547402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42140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42140</v>
      </c>
      <c r="O8" s="47">
        <f t="shared" si="1"/>
        <v>42.956167176350661</v>
      </c>
      <c r="P8" s="9"/>
    </row>
    <row r="9" spans="1:133">
      <c r="A9" s="12"/>
      <c r="B9" s="25">
        <v>312.60000000000002</v>
      </c>
      <c r="C9" s="20" t="s">
        <v>12</v>
      </c>
      <c r="D9" s="46">
        <v>109300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109300</v>
      </c>
      <c r="O9" s="47">
        <f t="shared" si="1"/>
        <v>111.41692150866463</v>
      </c>
      <c r="P9" s="9"/>
    </row>
    <row r="10" spans="1:133">
      <c r="A10" s="12"/>
      <c r="B10" s="25">
        <v>314.10000000000002</v>
      </c>
      <c r="C10" s="20" t="s">
        <v>13</v>
      </c>
      <c r="D10" s="46">
        <v>51431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51431</v>
      </c>
      <c r="O10" s="47">
        <f t="shared" si="1"/>
        <v>52.42711518858308</v>
      </c>
      <c r="P10" s="9"/>
    </row>
    <row r="11" spans="1:133">
      <c r="A11" s="12"/>
      <c r="B11" s="25">
        <v>314.8</v>
      </c>
      <c r="C11" s="20" t="s">
        <v>15</v>
      </c>
      <c r="D11" s="46">
        <v>12253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12253</v>
      </c>
      <c r="O11" s="47">
        <f t="shared" si="1"/>
        <v>12.490316004077473</v>
      </c>
      <c r="P11" s="9"/>
    </row>
    <row r="12" spans="1:133">
      <c r="A12" s="12"/>
      <c r="B12" s="25">
        <v>315</v>
      </c>
      <c r="C12" s="20" t="s">
        <v>70</v>
      </c>
      <c r="D12" s="46">
        <v>41855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41855</v>
      </c>
      <c r="O12" s="47">
        <f t="shared" si="1"/>
        <v>42.66564729867482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SUM(D14:D15)</f>
        <v>115233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4" si="4">SUM(D13:M13)</f>
        <v>115233</v>
      </c>
      <c r="O13" s="45">
        <f t="shared" si="1"/>
        <v>117.46483180428135</v>
      </c>
      <c r="P13" s="10"/>
    </row>
    <row r="14" spans="1:133">
      <c r="A14" s="12"/>
      <c r="B14" s="25">
        <v>323.10000000000002</v>
      </c>
      <c r="C14" s="20" t="s">
        <v>17</v>
      </c>
      <c r="D14" s="46">
        <v>112973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112973</v>
      </c>
      <c r="O14" s="47">
        <f t="shared" si="1"/>
        <v>115.16106014271152</v>
      </c>
      <c r="P14" s="9"/>
    </row>
    <row r="15" spans="1:133">
      <c r="A15" s="12"/>
      <c r="B15" s="25">
        <v>324.72000000000003</v>
      </c>
      <c r="C15" s="20" t="s">
        <v>18</v>
      </c>
      <c r="D15" s="46">
        <v>2260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2260</v>
      </c>
      <c r="O15" s="47">
        <f t="shared" si="1"/>
        <v>2.3037716615698267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SUM(D17:D21)</f>
        <v>469280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469280</v>
      </c>
      <c r="O16" s="45">
        <f t="shared" si="1"/>
        <v>478.36901121304788</v>
      </c>
      <c r="P16" s="10"/>
    </row>
    <row r="17" spans="1:16">
      <c r="A17" s="12"/>
      <c r="B17" s="25">
        <v>334.1</v>
      </c>
      <c r="C17" s="20" t="s">
        <v>22</v>
      </c>
      <c r="D17" s="46">
        <v>3978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3978</v>
      </c>
      <c r="O17" s="47">
        <f t="shared" si="1"/>
        <v>4.0550458715596331</v>
      </c>
      <c r="P17" s="9"/>
    </row>
    <row r="18" spans="1:16">
      <c r="A18" s="12"/>
      <c r="B18" s="25">
        <v>334.49</v>
      </c>
      <c r="C18" s="20" t="s">
        <v>71</v>
      </c>
      <c r="D18" s="46">
        <v>376525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376525</v>
      </c>
      <c r="O18" s="47">
        <f t="shared" si="1"/>
        <v>383.81753312945972</v>
      </c>
      <c r="P18" s="9"/>
    </row>
    <row r="19" spans="1:16">
      <c r="A19" s="12"/>
      <c r="B19" s="25">
        <v>335.12</v>
      </c>
      <c r="C19" s="20" t="s">
        <v>72</v>
      </c>
      <c r="D19" s="46">
        <v>29182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29182</v>
      </c>
      <c r="O19" s="47">
        <f t="shared" si="1"/>
        <v>29.747196738022428</v>
      </c>
      <c r="P19" s="9"/>
    </row>
    <row r="20" spans="1:16">
      <c r="A20" s="12"/>
      <c r="B20" s="25">
        <v>335.14</v>
      </c>
      <c r="C20" s="20" t="s">
        <v>73</v>
      </c>
      <c r="D20" s="46">
        <v>523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523</v>
      </c>
      <c r="O20" s="47">
        <f t="shared" si="1"/>
        <v>0.53312945973496428</v>
      </c>
      <c r="P20" s="9"/>
    </row>
    <row r="21" spans="1:16">
      <c r="A21" s="12"/>
      <c r="B21" s="25">
        <v>335.18</v>
      </c>
      <c r="C21" s="20" t="s">
        <v>74</v>
      </c>
      <c r="D21" s="46">
        <v>59072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59072</v>
      </c>
      <c r="O21" s="47">
        <f t="shared" si="1"/>
        <v>60.216106014271155</v>
      </c>
      <c r="P21" s="9"/>
    </row>
    <row r="22" spans="1:16" ht="15.75">
      <c r="A22" s="29" t="s">
        <v>33</v>
      </c>
      <c r="B22" s="30"/>
      <c r="C22" s="31"/>
      <c r="D22" s="32">
        <f t="shared" ref="D22:M22" si="6">SUM(D23:D26)</f>
        <v>5</v>
      </c>
      <c r="E22" s="32">
        <f t="shared" si="6"/>
        <v>10796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189244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200045</v>
      </c>
      <c r="O22" s="45">
        <f t="shared" si="1"/>
        <v>203.91946992864425</v>
      </c>
      <c r="P22" s="10"/>
    </row>
    <row r="23" spans="1:16">
      <c r="A23" s="12"/>
      <c r="B23" s="25">
        <v>342.1</v>
      </c>
      <c r="C23" s="20" t="s">
        <v>37</v>
      </c>
      <c r="D23" s="46">
        <v>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</v>
      </c>
      <c r="O23" s="47">
        <f t="shared" si="1"/>
        <v>5.0968399592252805E-3</v>
      </c>
      <c r="P23" s="9"/>
    </row>
    <row r="24" spans="1:16">
      <c r="A24" s="12"/>
      <c r="B24" s="25">
        <v>343.3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107156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107156</v>
      </c>
      <c r="O24" s="47">
        <f t="shared" si="1"/>
        <v>109.23139653414883</v>
      </c>
      <c r="P24" s="9"/>
    </row>
    <row r="25" spans="1:16">
      <c r="A25" s="12"/>
      <c r="B25" s="25">
        <v>343.4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82088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82088</v>
      </c>
      <c r="O25" s="47">
        <f t="shared" si="1"/>
        <v>83.67787971457696</v>
      </c>
      <c r="P25" s="9"/>
    </row>
    <row r="26" spans="1:16">
      <c r="A26" s="12"/>
      <c r="B26" s="25">
        <v>343.8</v>
      </c>
      <c r="C26" s="20" t="s">
        <v>40</v>
      </c>
      <c r="D26" s="46">
        <v>0</v>
      </c>
      <c r="E26" s="46">
        <v>10796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10796</v>
      </c>
      <c r="O26" s="47">
        <f t="shared" si="1"/>
        <v>11.005096839959226</v>
      </c>
      <c r="P26" s="9"/>
    </row>
    <row r="27" spans="1:16" ht="15.75">
      <c r="A27" s="29" t="s">
        <v>34</v>
      </c>
      <c r="B27" s="30"/>
      <c r="C27" s="31"/>
      <c r="D27" s="32">
        <f t="shared" ref="D27:M27" si="7">SUM(D28:D28)</f>
        <v>4197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4197</v>
      </c>
      <c r="O27" s="45">
        <f t="shared" si="1"/>
        <v>4.2782874617736999</v>
      </c>
      <c r="P27" s="10"/>
    </row>
    <row r="28" spans="1:16">
      <c r="A28" s="13"/>
      <c r="B28" s="39">
        <v>354</v>
      </c>
      <c r="C28" s="21" t="s">
        <v>43</v>
      </c>
      <c r="D28" s="46">
        <v>4197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4197</v>
      </c>
      <c r="O28" s="47">
        <f t="shared" si="1"/>
        <v>4.2782874617736999</v>
      </c>
      <c r="P28" s="9"/>
    </row>
    <row r="29" spans="1:16" ht="15.75">
      <c r="A29" s="29" t="s">
        <v>3</v>
      </c>
      <c r="B29" s="30"/>
      <c r="C29" s="31"/>
      <c r="D29" s="32">
        <f t="shared" ref="D29:M29" si="8">SUM(D30:D31)</f>
        <v>14408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14408</v>
      </c>
      <c r="O29" s="45">
        <f t="shared" si="1"/>
        <v>14.687054026503567</v>
      </c>
      <c r="P29" s="10"/>
    </row>
    <row r="30" spans="1:16">
      <c r="A30" s="12"/>
      <c r="B30" s="25">
        <v>361.1</v>
      </c>
      <c r="C30" s="20" t="s">
        <v>44</v>
      </c>
      <c r="D30" s="46">
        <v>415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415</v>
      </c>
      <c r="O30" s="47">
        <f t="shared" si="1"/>
        <v>0.42303771661569828</v>
      </c>
      <c r="P30" s="9"/>
    </row>
    <row r="31" spans="1:16">
      <c r="A31" s="12"/>
      <c r="B31" s="25">
        <v>369.9</v>
      </c>
      <c r="C31" s="20" t="s">
        <v>45</v>
      </c>
      <c r="D31" s="46">
        <v>13993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13993</v>
      </c>
      <c r="O31" s="47">
        <f t="shared" si="1"/>
        <v>14.26401630988787</v>
      </c>
      <c r="P31" s="9"/>
    </row>
    <row r="32" spans="1:16" ht="15.75">
      <c r="A32" s="29" t="s">
        <v>35</v>
      </c>
      <c r="B32" s="30"/>
      <c r="C32" s="31"/>
      <c r="D32" s="32">
        <f t="shared" ref="D32:M32" si="9">SUM(D33:D33)</f>
        <v>205</v>
      </c>
      <c r="E32" s="32">
        <f t="shared" si="9"/>
        <v>133077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4590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4"/>
        <v>137872</v>
      </c>
      <c r="O32" s="45">
        <f t="shared" si="1"/>
        <v>140.54230377166158</v>
      </c>
      <c r="P32" s="9"/>
    </row>
    <row r="33" spans="1:119" ht="15.75" thickBot="1">
      <c r="A33" s="12"/>
      <c r="B33" s="25">
        <v>381</v>
      </c>
      <c r="C33" s="20" t="s">
        <v>46</v>
      </c>
      <c r="D33" s="46">
        <v>205</v>
      </c>
      <c r="E33" s="46">
        <v>133077</v>
      </c>
      <c r="F33" s="46">
        <v>0</v>
      </c>
      <c r="G33" s="46">
        <v>0</v>
      </c>
      <c r="H33" s="46">
        <v>0</v>
      </c>
      <c r="I33" s="46">
        <v>4590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137872</v>
      </c>
      <c r="O33" s="47">
        <f t="shared" si="1"/>
        <v>140.54230377166158</v>
      </c>
      <c r="P33" s="9"/>
    </row>
    <row r="34" spans="1:119" ht="16.5" thickBot="1">
      <c r="A34" s="14" t="s">
        <v>41</v>
      </c>
      <c r="B34" s="23"/>
      <c r="C34" s="22"/>
      <c r="D34" s="15">
        <f t="shared" ref="D34:M34" si="10">SUM(D5,D13,D16,D22,D27,D29,D32)</f>
        <v>929457</v>
      </c>
      <c r="E34" s="15">
        <f t="shared" si="10"/>
        <v>205198</v>
      </c>
      <c r="F34" s="15">
        <f t="shared" si="10"/>
        <v>0</v>
      </c>
      <c r="G34" s="15">
        <f t="shared" si="10"/>
        <v>0</v>
      </c>
      <c r="H34" s="15">
        <f t="shared" si="10"/>
        <v>0</v>
      </c>
      <c r="I34" s="15">
        <f t="shared" si="10"/>
        <v>193834</v>
      </c>
      <c r="J34" s="15">
        <f t="shared" si="10"/>
        <v>0</v>
      </c>
      <c r="K34" s="15">
        <f t="shared" si="10"/>
        <v>0</v>
      </c>
      <c r="L34" s="15">
        <f t="shared" si="10"/>
        <v>0</v>
      </c>
      <c r="M34" s="15">
        <f t="shared" si="10"/>
        <v>0</v>
      </c>
      <c r="N34" s="15">
        <f t="shared" si="4"/>
        <v>1328489</v>
      </c>
      <c r="O34" s="38">
        <f t="shared" si="1"/>
        <v>1354.2191641182467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8" t="s">
        <v>88</v>
      </c>
      <c r="M36" s="118"/>
      <c r="N36" s="118"/>
      <c r="O36" s="43">
        <v>981</v>
      </c>
    </row>
    <row r="37" spans="1:119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customHeight="1" thickBot="1">
      <c r="A38" s="120" t="s">
        <v>63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2025-02-11T20:58:08Z</cp:lastPrinted>
  <dcterms:created xsi:type="dcterms:W3CDTF">2000-08-31T21:26:31Z</dcterms:created>
  <dcterms:modified xsi:type="dcterms:W3CDTF">2025-02-11T20:58:14Z</dcterms:modified>
</cp:coreProperties>
</file>